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gulatory_Affairs\PGA - WASHINGTON\2017\1- September Filing\Advice Filings\UG-_____- 17-11_Combined Effects\"/>
    </mc:Choice>
  </mc:AlternateContent>
  <bookViews>
    <workbookView xWindow="0" yWindow="0" windowWidth="28800" windowHeight="11385" activeTab="5"/>
  </bookViews>
  <sheets>
    <sheet name="Effct on Avg. Bill" sheetId="1" r:id="rId1"/>
    <sheet name="Proposed Rates - Summary" sheetId="2" r:id="rId2"/>
    <sheet name="Proposed Rates - Detail" sheetId="3" r:id="rId3"/>
    <sheet name="Combined Effct on Revenue" sheetId="4" r:id="rId4"/>
    <sheet name="Sales Rate Summary" sheetId="5" r:id="rId5"/>
    <sheet name="Trans. Rate Summary" sheetId="6" r:id="rId6"/>
  </sheets>
  <externalReferences>
    <externalReference r:id="rId7"/>
  </externalReferences>
  <definedNames>
    <definedName name="EFFDATE">[1]Inputs!$B$58</definedName>
    <definedName name="_xlnm.Print_Area" localSheetId="2">'Proposed Rates - Detail'!$A$1:$O$75</definedName>
    <definedName name="_xlnm.Print_Area" localSheetId="5">'Trans. Rate Summary'!$A$1:$K$46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6" l="1"/>
  <c r="H2" i="6"/>
  <c r="D55" i="5" l="1"/>
  <c r="J2" i="5"/>
  <c r="A85" i="1" l="1"/>
  <c r="A86" i="1" s="1"/>
  <c r="A87" i="1" s="1"/>
  <c r="J8" i="1"/>
  <c r="K8" i="1" s="1"/>
  <c r="L8" i="1" s="1"/>
  <c r="I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3" i="1"/>
  <c r="A2" i="1"/>
  <c r="A1" i="1"/>
</calcChain>
</file>

<file path=xl/sharedStrings.xml><?xml version="1.0" encoding="utf-8"?>
<sst xmlns="http://schemas.openxmlformats.org/spreadsheetml/2006/main" count="627" uniqueCount="255">
  <si>
    <t>PGA Effects on Average Bill by Rate Schedule</t>
  </si>
  <si>
    <t>Calculation of Effect on Customer Average Bill by Rate Schedule [1]</t>
  </si>
  <si>
    <t>Washington</t>
  </si>
  <si>
    <t>Normal</t>
  </si>
  <si>
    <t>Current</t>
  </si>
  <si>
    <t>Proposed</t>
  </si>
  <si>
    <t>PGA Normalized</t>
  </si>
  <si>
    <t>Therms</t>
  </si>
  <si>
    <t>Minimum</t>
  </si>
  <si>
    <t>Volumes page,</t>
  </si>
  <si>
    <t>Therms in</t>
  </si>
  <si>
    <t>Monthly</t>
  </si>
  <si>
    <t>Billing</t>
  </si>
  <si>
    <t>Total</t>
  </si>
  <si>
    <t>Column D</t>
  </si>
  <si>
    <t>Block</t>
  </si>
  <si>
    <t>Average use</t>
  </si>
  <si>
    <t>Charge</t>
  </si>
  <si>
    <t>Rates</t>
  </si>
  <si>
    <t>Average Bill</t>
  </si>
  <si>
    <t>% Bill Change</t>
  </si>
  <si>
    <t>F=D+(C * E)</t>
  </si>
  <si>
    <t>Q=D+(C * P)</t>
  </si>
  <si>
    <t>R=(Q - F)/F</t>
  </si>
  <si>
    <t>Schedule</t>
  </si>
  <si>
    <t>A</t>
  </si>
  <si>
    <t>B</t>
  </si>
  <si>
    <t>C</t>
  </si>
  <si>
    <t>D</t>
  </si>
  <si>
    <t>E</t>
  </si>
  <si>
    <t>F</t>
  </si>
  <si>
    <t>G</t>
  </si>
  <si>
    <t>H</t>
  </si>
  <si>
    <t>I</t>
  </si>
  <si>
    <t>J</t>
  </si>
  <si>
    <t>K</t>
  </si>
  <si>
    <t>L</t>
  </si>
  <si>
    <t>P</t>
  </si>
  <si>
    <t>Q</t>
  </si>
  <si>
    <t>R</t>
  </si>
  <si>
    <t>1R</t>
  </si>
  <si>
    <t>N/A</t>
  </si>
  <si>
    <t>1C</t>
  </si>
  <si>
    <t>2R</t>
  </si>
  <si>
    <t>3 CFS</t>
  </si>
  <si>
    <t>3 IFS</t>
  </si>
  <si>
    <t>41C Firm Sales</t>
  </si>
  <si>
    <t>Block 1</t>
  </si>
  <si>
    <t>Block 2</t>
  </si>
  <si>
    <t>all additional</t>
  </si>
  <si>
    <t>TOTAL</t>
  </si>
  <si>
    <t>41C Interr Sales</t>
  </si>
  <si>
    <t>41 Firm Trans</t>
  </si>
  <si>
    <t>41I Firm Sales</t>
  </si>
  <si>
    <t>41I Interr Sales</t>
  </si>
  <si>
    <t>42C Firm Sales</t>
  </si>
  <si>
    <t>Block 3</t>
  </si>
  <si>
    <t>Block 4</t>
  </si>
  <si>
    <t>Block 5</t>
  </si>
  <si>
    <t>Block 6</t>
  </si>
  <si>
    <t>42I Firm Sales</t>
  </si>
  <si>
    <t>42 Firm Trans</t>
  </si>
  <si>
    <t>42C Interr Sales</t>
  </si>
  <si>
    <t>42I Interr Sales</t>
  </si>
  <si>
    <t>42 Inter Trans</t>
  </si>
  <si>
    <t>43 Firm Trans</t>
  </si>
  <si>
    <t>43 Interr Trans</t>
  </si>
  <si>
    <t>Intentionally blank</t>
  </si>
  <si>
    <t>[1] Rate Schedule 41 and 42 customers may choose demand charges at a volumetric rate or based on MDDV.  For convenience of presentation, demand charges are not included in the calculations for those schedules.</t>
  </si>
  <si>
    <t xml:space="preserve">[2] Proposed rates include the effect of removing the current Schedule 215 adjustment and applying the proposed Schedule 215 adjustment.  The rate shown is for illustrative purposes only and assumes no other changes to rates occur November 1.   </t>
  </si>
  <si>
    <t>Sources:</t>
  </si>
  <si>
    <t>Direct Inputs</t>
  </si>
  <si>
    <t>per Tariff</t>
  </si>
  <si>
    <t>Rates in summary</t>
  </si>
  <si>
    <t>Column A</t>
  </si>
  <si>
    <t>Calculation of Proposed Rates - SUMMARY</t>
  </si>
  <si>
    <t>Net change</t>
  </si>
  <si>
    <t>Temporary</t>
  </si>
  <si>
    <t>WACOG</t>
  </si>
  <si>
    <t>Demand [1]</t>
  </si>
  <si>
    <t>PGA Only [1]</t>
  </si>
  <si>
    <t>Increments</t>
  </si>
  <si>
    <t>Rates [1]</t>
  </si>
  <si>
    <t>D=A+B+C</t>
  </si>
  <si>
    <t>G=D+E+F</t>
  </si>
  <si>
    <t>16-17 PGA</t>
  </si>
  <si>
    <t>Rates in detail</t>
  </si>
  <si>
    <t>Column F - B</t>
  </si>
  <si>
    <t>Column G+H-C-D</t>
  </si>
  <si>
    <t>Column K - J</t>
  </si>
  <si>
    <t>Column N</t>
  </si>
  <si>
    <t xml:space="preserve">[1] Rate Schedule 41 and 42 customers may choose demand charges at a volumetric rate or based on MDDV. </t>
  </si>
  <si>
    <t>NW Natural</t>
  </si>
  <si>
    <t>Rates &amp; Regulatory Affairs</t>
  </si>
  <si>
    <t>2017-2018 PGA Filing - Washington: September Filing</t>
  </si>
  <si>
    <t>Calculation of Proposed Rates - DETAIL</t>
  </si>
  <si>
    <t>REMOVE</t>
  </si>
  <si>
    <t>ADD</t>
  </si>
  <si>
    <t>FIRM</t>
  </si>
  <si>
    <t>INTERR</t>
  </si>
  <si>
    <t>Tariff</t>
  </si>
  <si>
    <t>Demand</t>
  </si>
  <si>
    <t>Subtotal [1]</t>
  </si>
  <si>
    <t>Items</t>
  </si>
  <si>
    <t>E=A-B-C-D</t>
  </si>
  <si>
    <t>I=E+F+G+H</t>
  </si>
  <si>
    <t>L=I-J+K</t>
  </si>
  <si>
    <t>Gas Cost File</t>
  </si>
  <si>
    <t>Temporary Increments</t>
  </si>
  <si>
    <t>Column I</t>
  </si>
  <si>
    <t>Equal % of margin</t>
  </si>
  <si>
    <t>[1] Rate Schedule 41 and 42 customers may choose demand charges at a volumetric rate or based on MDDV.  For convenience of presentation, demand charges are not shown for those schedules.</t>
  </si>
  <si>
    <t>2017-18 Combined Effects - Washington: September Filing</t>
  </si>
  <si>
    <t>Tariff Advice 17-11: Combined Effects on Revenue</t>
  </si>
  <si>
    <t>Amount</t>
  </si>
  <si>
    <t>Reference</t>
  </si>
  <si>
    <t>Original Filing</t>
  </si>
  <si>
    <t>Change</t>
  </si>
  <si>
    <t>Purchased Gas Cost Adjustment (PGA)</t>
  </si>
  <si>
    <t>Gas Cost Change</t>
  </si>
  <si>
    <t>NWN 2017-18 PGA gas cost file September filing.xls</t>
  </si>
  <si>
    <t>Capacity Cost Change</t>
  </si>
  <si>
    <t>Total PGA Change</t>
  </si>
  <si>
    <t>Temporary Rate Adjustments</t>
  </si>
  <si>
    <t>Proposed Temporary Increments</t>
  </si>
  <si>
    <t>NWN 2017-18 Washington PGA rate development file September.xlsx</t>
  </si>
  <si>
    <t>Removal of Current Temporary Increments</t>
  </si>
  <si>
    <t>NWN 2016-17 Washington PGA rate development file September.xlsx</t>
  </si>
  <si>
    <t>Total Net Temporary Rate Adjustment</t>
  </si>
  <si>
    <t>Permanent Rate Adjustments</t>
  </si>
  <si>
    <t>TOTAL OF ALL COMPONENTS OF ALL RATE CHANGES</t>
  </si>
  <si>
    <t>2016 Washington CBR Normalized Total Revenues</t>
  </si>
  <si>
    <t xml:space="preserve">Effect of this filing, as a percentage change </t>
  </si>
  <si>
    <t>NWN's Advice 17-11 / UG-___</t>
  </si>
  <si>
    <t>Exhibit A / Supporting Materials</t>
  </si>
  <si>
    <t>WASHINGTON</t>
  </si>
  <si>
    <r>
      <t xml:space="preserve">SUMMARY OF MONTHLY  </t>
    </r>
    <r>
      <rPr>
        <b/>
        <u/>
        <sz val="16"/>
        <rFont val="Arial"/>
        <family val="2"/>
      </rPr>
      <t>SALES SERVICE</t>
    </r>
    <r>
      <rPr>
        <b/>
        <sz val="16"/>
        <rFont val="Arial"/>
        <family val="2"/>
      </rPr>
      <t xml:space="preserve">  BILLING RATES </t>
    </r>
  </si>
  <si>
    <t>EFFECTIVE:</t>
  </si>
  <si>
    <t>SCHEDULE 1</t>
  </si>
  <si>
    <t>SCHEDULE 2</t>
  </si>
  <si>
    <t>SCHEDULE 3</t>
  </si>
  <si>
    <t>SCHEDULE 10</t>
  </si>
  <si>
    <t>GENERAL SALES SERVICE</t>
  </si>
  <si>
    <t>RESIDENTIAL SALES SERVICE</t>
  </si>
  <si>
    <t>BASIC FIRM SALES SERVICE</t>
  </si>
  <si>
    <t>SPECIAL METERING EQUIPMENT</t>
  </si>
  <si>
    <t>Usage Charges:</t>
  </si>
  <si>
    <t>Meter Size:</t>
  </si>
  <si>
    <t xml:space="preserve"> Customer Charge</t>
  </si>
  <si>
    <t>Customer Charge</t>
  </si>
  <si>
    <t xml:space="preserve">  First 150 CF/hr./mo. Capacity</t>
  </si>
  <si>
    <t xml:space="preserve">  Res'l Usage Charge (per therm):</t>
  </si>
  <si>
    <t>All therms</t>
  </si>
  <si>
    <t>Commercial All therms</t>
  </si>
  <si>
    <t xml:space="preserve">  Next 800 CF/hr./mo. Capacity</t>
  </si>
  <si>
    <t>+minimum monthly rental charge</t>
  </si>
  <si>
    <t xml:space="preserve">  Com'l Usage Charge (per therm):</t>
  </si>
  <si>
    <t>Minimum Monthly Bill</t>
  </si>
  <si>
    <t>Industrial All therms</t>
  </si>
  <si>
    <t xml:space="preserve">  All add'l CF/hr./mo. Capacity</t>
  </si>
  <si>
    <t xml:space="preserve">  Minimum Monthly Rental</t>
  </si>
  <si>
    <t xml:space="preserve">  Minimum Monthly Bill</t>
  </si>
  <si>
    <t xml:space="preserve">  Charge for Meter Reading</t>
  </si>
  <si>
    <t>SCHEDULE 27</t>
  </si>
  <si>
    <t>SCHEDULE 41</t>
  </si>
  <si>
    <t>SCHEDULE 42</t>
  </si>
  <si>
    <t>RESIDENTIAL HEATING DRY-OUT SERVICE</t>
  </si>
  <si>
    <t>NON-RESIDENTIAL SALES SERVICE</t>
  </si>
  <si>
    <t>LARGE VOLUME NON-RESIDENTIAL</t>
  </si>
  <si>
    <t>OTHER CHARGES:</t>
  </si>
  <si>
    <t>FIRM SALES SERVICE</t>
  </si>
  <si>
    <t>INTERRUPTIBLE SALES SERVICE</t>
  </si>
  <si>
    <t>Usage Charge:</t>
  </si>
  <si>
    <t>Telemetry Charge (per month)</t>
  </si>
  <si>
    <t>Customer Charge:</t>
  </si>
  <si>
    <t>Standard Unauthorized Use:</t>
  </si>
  <si>
    <t>$ 2.00/th</t>
  </si>
  <si>
    <t>Per therm, all therms</t>
  </si>
  <si>
    <t>Volumetric Charges:</t>
  </si>
  <si>
    <t>Volumetric Charges: Industrial</t>
  </si>
  <si>
    <t>Unauthorized Use - Violation</t>
  </si>
  <si>
    <t>$10.00/th</t>
  </si>
  <si>
    <t>Minimum Monthly Bill:</t>
  </si>
  <si>
    <t>Commercial Volumetric Charges:</t>
  </si>
  <si>
    <t>1st 10,000 therms:</t>
  </si>
  <si>
    <t xml:space="preserve">    of Curtailment Order</t>
  </si>
  <si>
    <r>
      <t>Commercial Firm Service</t>
    </r>
    <r>
      <rPr>
        <b/>
        <sz val="10"/>
        <rFont val="Arial"/>
        <family val="2"/>
      </rPr>
      <t>:</t>
    </r>
  </si>
  <si>
    <t>Next 20,000 therms:</t>
  </si>
  <si>
    <t>1st 2,000 therms:</t>
  </si>
  <si>
    <t>All additional therms:</t>
  </si>
  <si>
    <t>Next 100,000 therms:</t>
  </si>
  <si>
    <t>Industrial Firm Service:</t>
  </si>
  <si>
    <t>Next 600,000 therms:</t>
  </si>
  <si>
    <t>Volumetric Charges: Commercial</t>
  </si>
  <si>
    <t>Plus</t>
  </si>
  <si>
    <t>Industrial Volumetric Charges:</t>
  </si>
  <si>
    <t>Pipeline Capacity Charges*:</t>
  </si>
  <si>
    <t>Firm (MDDV):</t>
  </si>
  <si>
    <t>Firm (per therm):</t>
  </si>
  <si>
    <t>Commercial Interruptible Service:</t>
  </si>
  <si>
    <t>Pipeline Capacity Chg. per therm:</t>
  </si>
  <si>
    <r>
      <t>Industrial Interruptible Service</t>
    </r>
    <r>
      <rPr>
        <b/>
        <sz val="10"/>
        <rFont val="Arial"/>
        <family val="2"/>
      </rPr>
      <t>:</t>
    </r>
  </si>
  <si>
    <t>Storage Charge (per MDDV)</t>
  </si>
  <si>
    <t>Distribution Capacity Chg. (MDDV)</t>
  </si>
  <si>
    <t>Firm Pipeline Capacity Charges*:</t>
  </si>
  <si>
    <t>Storage Charge per MDDV:</t>
  </si>
  <si>
    <t>Per MDDV:</t>
  </si>
  <si>
    <t>Pipeline Capacity Charge</t>
  </si>
  <si>
    <t>Per therm:</t>
  </si>
  <si>
    <t xml:space="preserve"> (per therm):</t>
  </si>
  <si>
    <t>Customer Charge, plus Volumetric Charges, plus Pipeline Capacity Charge, plus Storage Charge.</t>
  </si>
  <si>
    <t>Customer Charge, plus Volumetric Charges, plus applicable Pipeline Capacity Charge.</t>
  </si>
  <si>
    <t>Customer Charge, plus Volumetric Charges, plus applicable Pipeline Capacity Charge, plus the Storage and Distribution Charges.</t>
  </si>
  <si>
    <t xml:space="preserve">RATE SUMMARY </t>
  </si>
  <si>
    <t>Page 1</t>
  </si>
  <si>
    <t>Effective with service on</t>
  </si>
  <si>
    <t>Issued September 12, 2017</t>
  </si>
  <si>
    <t>NWN WUTC Advice No. 17-11</t>
  </si>
  <si>
    <r>
      <t xml:space="preserve">SUMMARY OF MONTHLY </t>
    </r>
    <r>
      <rPr>
        <b/>
        <u/>
        <sz val="16"/>
        <rFont val="Arial"/>
        <family val="2"/>
      </rPr>
      <t xml:space="preserve">TRANSPORTATION SERVICE
</t>
    </r>
    <r>
      <rPr>
        <b/>
        <sz val="16"/>
        <rFont val="Arial"/>
        <family val="2"/>
      </rPr>
      <t xml:space="preserve">BILLING RATES </t>
    </r>
  </si>
  <si>
    <t>SCHEDULE 43</t>
  </si>
  <si>
    <t xml:space="preserve">NON-RESIDENTIAL </t>
  </si>
  <si>
    <t>HIGH-VOLUME NON-RESIDENTIAL</t>
  </si>
  <si>
    <r>
      <t>OTHER CHARGES</t>
    </r>
    <r>
      <rPr>
        <b/>
        <sz val="10"/>
        <rFont val="Arial"/>
        <family val="2"/>
      </rPr>
      <t>:</t>
    </r>
  </si>
  <si>
    <t>TRANSPORTATION SERVICE</t>
  </si>
  <si>
    <t>FIRM TRANSPORTATION SERVICE</t>
  </si>
  <si>
    <t>Monthly Telemetry Charge:</t>
  </si>
  <si>
    <t>Transportation Charge:</t>
  </si>
  <si>
    <t>$2.00/th</t>
  </si>
  <si>
    <t xml:space="preserve">     of Curtailment Order:</t>
  </si>
  <si>
    <t xml:space="preserve">   1st 2,000 therms:</t>
  </si>
  <si>
    <t xml:space="preserve">   1st 10,000 therms:</t>
  </si>
  <si>
    <t>All therms:</t>
  </si>
  <si>
    <t xml:space="preserve">   All additional therms:</t>
  </si>
  <si>
    <t xml:space="preserve">   Next 20,000 therms:</t>
  </si>
  <si>
    <t>Annual Sales WACOG:</t>
  </si>
  <si>
    <t>Winter Sales WACOG:</t>
  </si>
  <si>
    <t xml:space="preserve">   Next 100,000 therms:</t>
  </si>
  <si>
    <t xml:space="preserve">   Next 600,000 therms:</t>
  </si>
  <si>
    <t>If Firm Service, ADD:</t>
  </si>
  <si>
    <t>Firm Distribution Capacity Chg. (MDDV)</t>
  </si>
  <si>
    <t>Plus for Firm Service:   Distribution Capacity Charge</t>
  </si>
  <si>
    <r>
      <t>PENALTY CHARGES</t>
    </r>
    <r>
      <rPr>
        <b/>
        <sz val="10"/>
        <rFont val="Arial"/>
        <family val="2"/>
      </rPr>
      <t>:</t>
    </r>
  </si>
  <si>
    <t>INTERRUPTIBLE TRANSPORTATION SERVICE</t>
  </si>
  <si>
    <t>Balancing Charge (excess over 5%)</t>
  </si>
  <si>
    <t>$1.00/therm</t>
  </si>
  <si>
    <t>Entitlement Overrun Charges:</t>
  </si>
  <si>
    <t>Excess &lt; threshold + 2%</t>
  </si>
  <si>
    <t>$0.50/therm</t>
  </si>
  <si>
    <t>Excess &gt; threshold + 2%</t>
  </si>
  <si>
    <t>Entitlement Underrun Charges:</t>
  </si>
  <si>
    <t>5% to 10%</t>
  </si>
  <si>
    <t>Over 10%</t>
  </si>
  <si>
    <t>Underrun not cleared</t>
  </si>
  <si>
    <r>
      <t xml:space="preserve"> </t>
    </r>
    <r>
      <rPr>
        <b/>
        <sz val="14"/>
        <rFont val="Arial"/>
        <family val="2"/>
      </rPr>
      <t xml:space="preserve"> RATE SUMMARY</t>
    </r>
  </si>
  <si>
    <t>Page 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</si>
</sst>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44" formatCode="_(&quot;$&quot;* #,##0.00_);_(&quot;$&quot;* \(#,##0.00\);_(&quot;$&quot;* &quot;-&quot;??_);_(@_)"/>
    <numFmt numFmtId="164" formatCode="#,##0.00000_);\(#,##0.00000\)"/>
    <numFmt numFmtId="165" formatCode="&quot;$&quot;#,##0.00000_);\(&quot;$&quot;#,##0.00000\)"/>
    <numFmt numFmtId="166" formatCode="#,##0.0_);\(#,##0.0\)"/>
    <numFmt numFmtId="167" formatCode="0.0%"/>
    <numFmt numFmtId="168" formatCode="0.00_);\(0.00\)"/>
    <numFmt numFmtId="169" formatCode="&quot;$&quot;#,##0.000000"/>
    <numFmt numFmtId="170" formatCode="&quot;$&quot;#,##0.00000"/>
    <numFmt numFmtId="171" formatCode="mmmm\ d\,\ yyyy"/>
    <numFmt numFmtId="172" formatCode="&quot;$&quot;#,##0.00"/>
    <numFmt numFmtId="173" formatCode="#,##0.00000"/>
  </numFmts>
  <fonts count="31" x14ac:knownFonts="1">
    <font>
      <sz val="11"/>
      <color theme="1"/>
      <name val="Calibri"/>
      <family val="2"/>
      <scheme val="minor"/>
    </font>
    <font>
      <sz val="11"/>
      <color theme="1"/>
      <name val="Calibri"/>
      <family val="2"/>
      <scheme val="minor"/>
    </font>
    <font>
      <b/>
      <sz val="11"/>
      <name val="Tahoma"/>
      <family val="2"/>
    </font>
    <font>
      <sz val="10"/>
      <name val="Tahoma"/>
      <family val="2"/>
    </font>
    <font>
      <sz val="11"/>
      <name val="Tahoma"/>
      <family val="2"/>
    </font>
    <font>
      <b/>
      <sz val="10"/>
      <name val="Tahoma"/>
      <family val="2"/>
    </font>
    <font>
      <sz val="9"/>
      <name val="Tahoma"/>
      <family val="2"/>
    </font>
    <font>
      <b/>
      <sz val="9"/>
      <name val="Tahoma"/>
      <family val="2"/>
    </font>
    <font>
      <sz val="8"/>
      <name val="Tahoma"/>
      <family val="2"/>
    </font>
    <font>
      <b/>
      <sz val="8"/>
      <name val="Tahoma"/>
      <family val="2"/>
    </font>
    <font>
      <sz val="8"/>
      <name val="Times New Roman"/>
      <family val="1"/>
    </font>
    <font>
      <b/>
      <u/>
      <sz val="10"/>
      <name val="Tahoma"/>
      <family val="2"/>
    </font>
    <font>
      <sz val="11"/>
      <name val="Calibri"/>
      <family val="2"/>
      <scheme val="minor"/>
    </font>
    <font>
      <sz val="10"/>
      <name val="Arial"/>
      <family val="2"/>
    </font>
    <font>
      <b/>
      <sz val="20"/>
      <name val="Arial"/>
      <family val="2"/>
    </font>
    <font>
      <b/>
      <sz val="16"/>
      <name val="Arial"/>
      <family val="2"/>
    </font>
    <font>
      <b/>
      <u/>
      <sz val="16"/>
      <name val="Arial"/>
      <family val="2"/>
    </font>
    <font>
      <sz val="12"/>
      <name val="Arial"/>
      <family val="2"/>
    </font>
    <font>
      <sz val="16"/>
      <name val="Arial"/>
      <family val="2"/>
    </font>
    <font>
      <sz val="72"/>
      <name val="Arial"/>
      <family val="2"/>
    </font>
    <font>
      <b/>
      <sz val="10"/>
      <name val="Arial"/>
      <family val="2"/>
    </font>
    <font>
      <b/>
      <u/>
      <sz val="10"/>
      <name val="Arial"/>
      <family val="2"/>
    </font>
    <font>
      <b/>
      <sz val="10"/>
      <color indexed="48"/>
      <name val="Arial"/>
      <family val="2"/>
    </font>
    <font>
      <sz val="10"/>
      <color indexed="48"/>
      <name val="Arial"/>
      <family val="2"/>
    </font>
    <font>
      <sz val="9"/>
      <name val="Arial"/>
      <family val="2"/>
    </font>
    <font>
      <u/>
      <sz val="10"/>
      <name val="Arial"/>
      <family val="2"/>
    </font>
    <font>
      <b/>
      <sz val="12"/>
      <name val="Arial"/>
      <family val="2"/>
    </font>
    <font>
      <sz val="30"/>
      <name val="Arial"/>
      <family val="2"/>
    </font>
    <font>
      <sz val="36"/>
      <name val="Arial"/>
      <family val="2"/>
    </font>
    <font>
      <b/>
      <sz val="15"/>
      <name val="Arial"/>
      <family val="2"/>
    </font>
    <font>
      <b/>
      <sz val="14"/>
      <name val="Arial"/>
      <family val="2"/>
    </font>
  </fonts>
  <fills count="3">
    <fill>
      <patternFill patternType="none"/>
    </fill>
    <fill>
      <patternFill patternType="gray125"/>
    </fill>
    <fill>
      <patternFill patternType="solid">
        <fgColor indexed="22"/>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lignment vertical="top"/>
    </xf>
    <xf numFmtId="0" fontId="13" fillId="0" borderId="0"/>
  </cellStyleXfs>
  <cellXfs count="352">
    <xf numFmtId="0" fontId="0" fillId="0" borderId="0" xfId="0"/>
    <xf numFmtId="0" fontId="2" fillId="0" borderId="0" xfId="0" applyFont="1" applyBorder="1"/>
    <xf numFmtId="0" fontId="3" fillId="0" borderId="0" xfId="0" applyFont="1"/>
    <xf numFmtId="164" fontId="3" fillId="0" borderId="0" xfId="0" applyNumberFormat="1" applyFont="1"/>
    <xf numFmtId="39" fontId="3" fillId="0" borderId="0" xfId="0" applyNumberFormat="1" applyFont="1"/>
    <xf numFmtId="7" fontId="3" fillId="0" borderId="0" xfId="0" applyNumberFormat="1" applyFont="1" applyFill="1"/>
    <xf numFmtId="0" fontId="3" fillId="0" borderId="0" xfId="0" applyFont="1" applyFill="1"/>
    <xf numFmtId="0" fontId="2" fillId="0" borderId="0" xfId="0" applyFont="1" applyBorder="1" applyAlignment="1">
      <alignment horizontal="left"/>
    </xf>
    <xf numFmtId="0" fontId="2" fillId="0" borderId="0" xfId="0" applyFont="1" applyBorder="1" applyAlignment="1">
      <alignment horizontal="centerContinuous"/>
    </xf>
    <xf numFmtId="7" fontId="2" fillId="0" borderId="0" xfId="0" applyNumberFormat="1" applyFont="1" applyBorder="1" applyAlignment="1">
      <alignment horizontal="center"/>
    </xf>
    <xf numFmtId="7" fontId="2" fillId="0" borderId="0" xfId="0" applyNumberFormat="1" applyFont="1" applyBorder="1" applyAlignment="1">
      <alignment horizontal="centerContinuous"/>
    </xf>
    <xf numFmtId="0" fontId="4" fillId="0" borderId="0" xfId="0" applyFont="1" applyBorder="1"/>
    <xf numFmtId="0" fontId="4" fillId="0" borderId="0" xfId="0" applyFont="1"/>
    <xf numFmtId="0" fontId="3" fillId="0" borderId="0" xfId="0" applyFont="1" applyBorder="1"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0" fontId="3" fillId="0" borderId="1" xfId="0" applyFont="1" applyBorder="1" applyAlignment="1">
      <alignment horizontal="center"/>
    </xf>
    <xf numFmtId="14" fontId="3" fillId="0" borderId="2" xfId="0" applyNumberFormat="1" applyFont="1" applyBorder="1" applyAlignment="1">
      <alignment horizontal="center"/>
    </xf>
    <xf numFmtId="0" fontId="5" fillId="0" borderId="2" xfId="0" applyFont="1" applyBorder="1" applyAlignment="1">
      <alignment horizontal="center"/>
    </xf>
    <xf numFmtId="0" fontId="3" fillId="0" borderId="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Alignment="1">
      <alignment horizontal="right"/>
    </xf>
    <xf numFmtId="0" fontId="5" fillId="0" borderId="0" xfId="0" applyFont="1" applyAlignment="1">
      <alignment horizontal="center"/>
    </xf>
    <xf numFmtId="0" fontId="5" fillId="0" borderId="0" xfId="0" applyFont="1" applyFill="1" applyAlignment="1">
      <alignment horizontal="center"/>
    </xf>
    <xf numFmtId="0" fontId="5" fillId="0" borderId="2" xfId="0" applyFont="1" applyFill="1" applyBorder="1" applyAlignment="1">
      <alignment horizontal="center"/>
    </xf>
    <xf numFmtId="0" fontId="3" fillId="0" borderId="5" xfId="0" applyFont="1" applyFill="1" applyBorder="1" applyAlignment="1">
      <alignment horizontal="center"/>
    </xf>
    <xf numFmtId="0" fontId="6" fillId="0" borderId="5" xfId="0" applyFont="1" applyFill="1" applyBorder="1" applyAlignment="1">
      <alignment horizontal="center"/>
    </xf>
    <xf numFmtId="0" fontId="5" fillId="0" borderId="6" xfId="0" applyFont="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3" fillId="0" borderId="8" xfId="0" applyFont="1" applyFill="1" applyBorder="1" applyAlignment="1">
      <alignment horizontal="center"/>
    </xf>
    <xf numFmtId="0" fontId="6" fillId="0" borderId="8" xfId="0" applyFont="1" applyFill="1" applyBorder="1" applyAlignment="1">
      <alignment horizontal="center"/>
    </xf>
    <xf numFmtId="37" fontId="3" fillId="0" borderId="6" xfId="0" applyNumberFormat="1" applyFont="1" applyBorder="1"/>
    <xf numFmtId="164" fontId="3" fillId="0" borderId="6" xfId="0" applyNumberFormat="1" applyFont="1" applyBorder="1" applyAlignment="1">
      <alignment horizontal="center"/>
    </xf>
    <xf numFmtId="166" fontId="3" fillId="0" borderId="6" xfId="0" applyNumberFormat="1" applyFont="1" applyBorder="1"/>
    <xf numFmtId="165" fontId="3" fillId="0" borderId="6" xfId="0" applyNumberFormat="1" applyFont="1" applyBorder="1"/>
    <xf numFmtId="7" fontId="3" fillId="0" borderId="6" xfId="0" applyNumberFormat="1" applyFont="1" applyBorder="1"/>
    <xf numFmtId="167" fontId="3" fillId="0" borderId="7" xfId="2" applyNumberFormat="1" applyFont="1" applyBorder="1"/>
    <xf numFmtId="0" fontId="3" fillId="0" borderId="6" xfId="0" applyFont="1" applyFill="1" applyBorder="1" applyAlignment="1">
      <alignment horizontal="center"/>
    </xf>
    <xf numFmtId="0" fontId="6" fillId="0" borderId="6" xfId="0" applyFont="1" applyFill="1" applyBorder="1" applyAlignment="1">
      <alignment horizontal="center"/>
    </xf>
    <xf numFmtId="0" fontId="3" fillId="0" borderId="0" xfId="0" applyFont="1" applyFill="1" applyBorder="1" applyAlignment="1">
      <alignment horizontal="center"/>
    </xf>
    <xf numFmtId="168" fontId="6" fillId="0" borderId="0" xfId="0" applyNumberFormat="1" applyFont="1" applyFill="1" applyBorder="1" applyAlignment="1">
      <alignment horizontal="center"/>
    </xf>
    <xf numFmtId="37" fontId="3" fillId="0" borderId="0" xfId="0" applyNumberFormat="1" applyFont="1" applyBorder="1"/>
    <xf numFmtId="37" fontId="3" fillId="0" borderId="0" xfId="0" applyNumberFormat="1" applyFont="1" applyBorder="1" applyAlignment="1">
      <alignment horizontal="center"/>
    </xf>
    <xf numFmtId="166" fontId="3" fillId="0" borderId="0" xfId="0" applyNumberFormat="1" applyFont="1" applyBorder="1"/>
    <xf numFmtId="165" fontId="3" fillId="0" borderId="0" xfId="0" applyNumberFormat="1" applyFont="1" applyBorder="1"/>
    <xf numFmtId="7" fontId="3" fillId="0" borderId="0" xfId="0" applyNumberFormat="1" applyFont="1" applyBorder="1"/>
    <xf numFmtId="164" fontId="3" fillId="0" borderId="2" xfId="0" applyNumberFormat="1" applyFont="1" applyBorder="1"/>
    <xf numFmtId="168" fontId="7" fillId="0" borderId="6" xfId="0" applyNumberFormat="1" applyFont="1" applyFill="1" applyBorder="1" applyAlignment="1">
      <alignment horizontal="center"/>
    </xf>
    <xf numFmtId="37" fontId="5" fillId="0" borderId="6" xfId="0" applyNumberFormat="1" applyFont="1" applyBorder="1"/>
    <xf numFmtId="37" fontId="5" fillId="0" borderId="6" xfId="0" applyNumberFormat="1" applyFont="1" applyBorder="1" applyAlignment="1">
      <alignment horizontal="center"/>
    </xf>
    <xf numFmtId="166" fontId="5" fillId="0" borderId="6" xfId="0" applyNumberFormat="1" applyFont="1" applyBorder="1"/>
    <xf numFmtId="165" fontId="5" fillId="0" borderId="6" xfId="0" applyNumberFormat="1" applyFont="1" applyBorder="1"/>
    <xf numFmtId="7" fontId="5" fillId="0" borderId="6" xfId="0" applyNumberFormat="1" applyFont="1" applyBorder="1"/>
    <xf numFmtId="167" fontId="5" fillId="0" borderId="7" xfId="2" applyNumberFormat="1" applyFont="1" applyBorder="1"/>
    <xf numFmtId="167" fontId="5" fillId="0" borderId="2" xfId="2" applyNumberFormat="1" applyFont="1" applyBorder="1"/>
    <xf numFmtId="166" fontId="5" fillId="0" borderId="0" xfId="0" applyNumberFormat="1" applyFont="1" applyBorder="1"/>
    <xf numFmtId="37" fontId="3" fillId="0" borderId="0" xfId="0" applyNumberFormat="1" applyFont="1" applyBorder="1" applyAlignment="1"/>
    <xf numFmtId="166" fontId="3" fillId="0" borderId="0" xfId="0" applyNumberFormat="1" applyFont="1" applyBorder="1" applyAlignment="1"/>
    <xf numFmtId="165" fontId="3" fillId="0" borderId="0" xfId="0" applyNumberFormat="1" applyFont="1" applyBorder="1" applyAlignment="1"/>
    <xf numFmtId="164" fontId="3" fillId="0" borderId="2" xfId="0" applyNumberFormat="1" applyFont="1" applyBorder="1" applyAlignment="1"/>
    <xf numFmtId="37" fontId="3" fillId="0" borderId="0" xfId="0" applyNumberFormat="1" applyFont="1" applyFill="1" applyBorder="1" applyAlignment="1"/>
    <xf numFmtId="166" fontId="3" fillId="0" borderId="0" xfId="0" applyNumberFormat="1" applyFont="1" applyFill="1" applyBorder="1" applyAlignment="1"/>
    <xf numFmtId="165" fontId="3" fillId="0" borderId="0" xfId="0" applyNumberFormat="1" applyFont="1" applyFill="1" applyBorder="1" applyAlignment="1"/>
    <xf numFmtId="164" fontId="3" fillId="0" borderId="2" xfId="0" applyNumberFormat="1" applyFont="1" applyFill="1" applyBorder="1" applyAlignment="1"/>
    <xf numFmtId="37" fontId="3" fillId="0" borderId="8" xfId="0" applyNumberFormat="1" applyFont="1" applyFill="1" applyBorder="1" applyAlignment="1"/>
    <xf numFmtId="164" fontId="3" fillId="0" borderId="8" xfId="0" applyNumberFormat="1" applyFont="1" applyFill="1" applyBorder="1" applyAlignment="1">
      <alignment horizontal="center"/>
    </xf>
    <xf numFmtId="166" fontId="3" fillId="0" borderId="8" xfId="0" applyNumberFormat="1" applyFont="1" applyFill="1" applyBorder="1" applyAlignment="1"/>
    <xf numFmtId="165" fontId="3" fillId="0" borderId="8" xfId="0" applyNumberFormat="1" applyFont="1" applyFill="1" applyBorder="1" applyAlignment="1"/>
    <xf numFmtId="167" fontId="3" fillId="0" borderId="7" xfId="2" applyNumberFormat="1" applyFont="1" applyBorder="1" applyAlignment="1">
      <alignment horizontal="center"/>
    </xf>
    <xf numFmtId="37" fontId="3" fillId="0" borderId="6" xfId="0" applyNumberFormat="1" applyFont="1" applyFill="1" applyBorder="1" applyAlignment="1"/>
    <xf numFmtId="166" fontId="3" fillId="0" borderId="6" xfId="0" applyNumberFormat="1" applyFont="1" applyFill="1" applyBorder="1" applyAlignment="1"/>
    <xf numFmtId="165" fontId="3" fillId="0" borderId="6" xfId="0" applyNumberFormat="1" applyFont="1" applyFill="1" applyBorder="1" applyAlignment="1"/>
    <xf numFmtId="0" fontId="8" fillId="0" borderId="8" xfId="0" applyFont="1" applyFill="1" applyBorder="1" applyAlignment="1">
      <alignment horizontal="center"/>
    </xf>
    <xf numFmtId="37" fontId="3" fillId="0" borderId="6" xfId="0" applyNumberFormat="1" applyFont="1" applyBorder="1" applyAlignment="1"/>
    <xf numFmtId="166" fontId="3" fillId="0" borderId="6" xfId="0" applyNumberFormat="1" applyFont="1" applyBorder="1" applyAlignment="1"/>
    <xf numFmtId="164" fontId="3" fillId="0" borderId="6" xfId="0" applyNumberFormat="1" applyFont="1" applyBorder="1" applyAlignment="1"/>
    <xf numFmtId="39" fontId="3" fillId="0" borderId="6" xfId="0" applyNumberFormat="1" applyFont="1" applyBorder="1"/>
    <xf numFmtId="167" fontId="3" fillId="0" borderId="4" xfId="2" applyNumberFormat="1" applyFont="1" applyBorder="1" applyAlignment="1">
      <alignment horizontal="center"/>
    </xf>
    <xf numFmtId="167" fontId="5" fillId="0" borderId="0" xfId="2" applyNumberFormat="1" applyFont="1" applyBorder="1"/>
    <xf numFmtId="0" fontId="11" fillId="0" borderId="0" xfId="0" applyFont="1"/>
    <xf numFmtId="0" fontId="3" fillId="0" borderId="9" xfId="0" applyFont="1" applyBorder="1"/>
    <xf numFmtId="0" fontId="3" fillId="0" borderId="10" xfId="0" applyFont="1" applyBorder="1"/>
    <xf numFmtId="0" fontId="3" fillId="0" borderId="10" xfId="0" applyFont="1" applyFill="1" applyBorder="1" applyAlignment="1">
      <alignment horizontal="center"/>
    </xf>
    <xf numFmtId="0" fontId="3" fillId="2" borderId="10" xfId="0" applyFont="1" applyFill="1" applyBorder="1"/>
    <xf numFmtId="0" fontId="3" fillId="2" borderId="10" xfId="0" applyFont="1" applyFill="1" applyBorder="1" applyAlignment="1">
      <alignment horizontal="center"/>
    </xf>
    <xf numFmtId="0" fontId="12" fillId="0" borderId="0" xfId="0" applyFont="1"/>
    <xf numFmtId="14" fontId="3" fillId="0" borderId="0" xfId="0" applyNumberFormat="1" applyFont="1" applyFill="1" applyAlignment="1">
      <alignment horizontal="center"/>
    </xf>
    <xf numFmtId="7" fontId="5" fillId="0" borderId="0" xfId="0" applyNumberFormat="1" applyFont="1" applyBorder="1"/>
    <xf numFmtId="7" fontId="3" fillId="0" borderId="0" xfId="0" applyNumberFormat="1" applyFont="1" applyFill="1" applyBorder="1" applyAlignment="1"/>
    <xf numFmtId="7" fontId="3" fillId="0" borderId="8" xfId="0" applyNumberFormat="1" applyFont="1" applyFill="1" applyBorder="1" applyAlignment="1"/>
    <xf numFmtId="39" fontId="3" fillId="0" borderId="6" xfId="0" applyNumberFormat="1" applyFont="1" applyBorder="1" applyAlignment="1"/>
    <xf numFmtId="0" fontId="8" fillId="2" borderId="10" xfId="0" applyFont="1" applyFill="1" applyBorder="1" applyAlignment="1">
      <alignment horizontal="center"/>
    </xf>
    <xf numFmtId="0" fontId="3" fillId="0" borderId="0" xfId="0" applyFont="1" applyBorder="1"/>
    <xf numFmtId="14" fontId="5" fillId="0" borderId="0" xfId="0" applyNumberFormat="1" applyFont="1" applyAlignment="1">
      <alignment horizontal="center"/>
    </xf>
    <xf numFmtId="0" fontId="5" fillId="0" borderId="0" xfId="0" applyFont="1" applyBorder="1" applyAlignment="1">
      <alignment horizontal="center"/>
    </xf>
    <xf numFmtId="164" fontId="3" fillId="0" borderId="6" xfId="0" applyNumberFormat="1" applyFont="1" applyBorder="1"/>
    <xf numFmtId="164" fontId="3" fillId="0" borderId="0" xfId="0" applyNumberFormat="1" applyFont="1" applyBorder="1"/>
    <xf numFmtId="168" fontId="6" fillId="0" borderId="6" xfId="0" applyNumberFormat="1" applyFont="1" applyFill="1" applyBorder="1" applyAlignment="1">
      <alignment horizontal="center"/>
    </xf>
    <xf numFmtId="164" fontId="3" fillId="0" borderId="0" xfId="0" applyNumberFormat="1" applyFont="1" applyBorder="1" applyAlignment="1"/>
    <xf numFmtId="164" fontId="3" fillId="0" borderId="0" xfId="0" applyNumberFormat="1" applyFont="1" applyFill="1" applyBorder="1" applyAlignment="1"/>
    <xf numFmtId="164" fontId="3" fillId="0" borderId="6" xfId="0" applyNumberFormat="1" applyFont="1" applyFill="1" applyBorder="1" applyAlignment="1"/>
    <xf numFmtId="164" fontId="3" fillId="0" borderId="8" xfId="0" applyNumberFormat="1" applyFont="1" applyFill="1" applyBorder="1" applyAlignment="1"/>
    <xf numFmtId="0" fontId="6" fillId="0" borderId="10" xfId="0" applyFont="1" applyFill="1" applyBorder="1" applyAlignment="1">
      <alignment horizontal="center"/>
    </xf>
    <xf numFmtId="37" fontId="3" fillId="0" borderId="0" xfId="0" applyNumberFormat="1" applyFont="1" applyAlignment="1" applyProtection="1">
      <alignment horizontal="left" vertical="top"/>
    </xf>
    <xf numFmtId="0" fontId="3" fillId="0" borderId="10" xfId="0" applyFont="1" applyBorder="1" applyAlignment="1">
      <alignment horizontal="center"/>
    </xf>
    <xf numFmtId="0" fontId="12" fillId="0" borderId="0" xfId="0" applyFont="1" applyAlignment="1">
      <alignment vertical="top"/>
    </xf>
    <xf numFmtId="0" fontId="5" fillId="0" borderId="0" xfId="0" applyFont="1" applyBorder="1"/>
    <xf numFmtId="0" fontId="6" fillId="0" borderId="0" xfId="0" applyFont="1"/>
    <xf numFmtId="164" fontId="6" fillId="0" borderId="0" xfId="0" applyNumberFormat="1" applyFont="1"/>
    <xf numFmtId="165" fontId="6" fillId="0" borderId="0" xfId="0" applyNumberFormat="1" applyFont="1"/>
    <xf numFmtId="169" fontId="6" fillId="0" borderId="0" xfId="0" applyNumberFormat="1" applyFont="1"/>
    <xf numFmtId="170" fontId="3" fillId="0" borderId="0" xfId="0" applyNumberFormat="1" applyFont="1"/>
    <xf numFmtId="0" fontId="5" fillId="0" borderId="0" xfId="0" applyFont="1"/>
    <xf numFmtId="0" fontId="7" fillId="0" borderId="0" xfId="0" applyFont="1"/>
    <xf numFmtId="0" fontId="7" fillId="0" borderId="0" xfId="0" applyFont="1" applyAlignment="1">
      <alignment horizontal="center"/>
    </xf>
    <xf numFmtId="14" fontId="7" fillId="0" borderId="0" xfId="0" applyNumberFormat="1" applyFont="1" applyAlignment="1">
      <alignment horizontal="center"/>
    </xf>
    <xf numFmtId="0" fontId="3" fillId="0" borderId="0" xfId="0" applyFont="1" applyAlignment="1"/>
    <xf numFmtId="0" fontId="7" fillId="0" borderId="3" xfId="0" applyFont="1" applyBorder="1" applyAlignment="1">
      <alignment horizontal="center"/>
    </xf>
    <xf numFmtId="0" fontId="7" fillId="0" borderId="6" xfId="0" applyFont="1" applyBorder="1" applyAlignment="1">
      <alignment horizontal="center"/>
    </xf>
    <xf numFmtId="170" fontId="6" fillId="0" borderId="6" xfId="0" applyNumberFormat="1" applyFont="1" applyBorder="1"/>
    <xf numFmtId="164" fontId="3" fillId="0" borderId="6" xfId="0" applyNumberFormat="1" applyFont="1" applyFill="1" applyBorder="1"/>
    <xf numFmtId="164" fontId="3" fillId="0" borderId="0" xfId="0" applyNumberFormat="1" applyFont="1" applyFill="1" applyBorder="1"/>
    <xf numFmtId="170" fontId="6" fillId="0" borderId="0" xfId="0" applyNumberFormat="1" applyFont="1" applyBorder="1"/>
    <xf numFmtId="170" fontId="6" fillId="0" borderId="0" xfId="0" applyNumberFormat="1" applyFont="1" applyBorder="1" applyAlignment="1"/>
    <xf numFmtId="170" fontId="6" fillId="0" borderId="0" xfId="0" applyNumberFormat="1" applyFont="1" applyFill="1" applyBorder="1" applyAlignment="1"/>
    <xf numFmtId="170" fontId="6" fillId="0" borderId="6" xfId="0" applyNumberFormat="1" applyFont="1" applyFill="1" applyBorder="1" applyAlignment="1"/>
    <xf numFmtId="170" fontId="6" fillId="0" borderId="8" xfId="0" applyNumberFormat="1" applyFont="1" applyFill="1" applyBorder="1" applyAlignment="1"/>
    <xf numFmtId="170" fontId="6" fillId="0" borderId="6" xfId="0" applyNumberFormat="1" applyFont="1" applyBorder="1" applyAlignment="1"/>
    <xf numFmtId="37" fontId="5" fillId="0" borderId="0" xfId="0" applyNumberFormat="1" applyFont="1" applyAlignment="1" applyProtection="1">
      <alignment horizontal="left"/>
    </xf>
    <xf numFmtId="0" fontId="6" fillId="2" borderId="10" xfId="0" applyFont="1" applyFill="1" applyBorder="1"/>
    <xf numFmtId="164" fontId="6" fillId="0" borderId="6" xfId="0" applyNumberFormat="1" applyFont="1" applyBorder="1"/>
    <xf numFmtId="164" fontId="6" fillId="0" borderId="0" xfId="0" applyNumberFormat="1" applyFont="1" applyFill="1" applyBorder="1"/>
    <xf numFmtId="164" fontId="6" fillId="0" borderId="0" xfId="0" applyNumberFormat="1" applyFont="1" applyBorder="1"/>
    <xf numFmtId="164" fontId="6" fillId="0" borderId="6" xfId="0" applyNumberFormat="1" applyFont="1" applyFill="1" applyBorder="1"/>
    <xf numFmtId="164" fontId="6" fillId="0" borderId="0" xfId="0" applyNumberFormat="1" applyFont="1" applyFill="1" applyBorder="1" applyAlignment="1"/>
    <xf numFmtId="164" fontId="6" fillId="0" borderId="0" xfId="0" applyNumberFormat="1" applyFont="1" applyBorder="1" applyAlignment="1"/>
    <xf numFmtId="164" fontId="6" fillId="0" borderId="6" xfId="0" applyNumberFormat="1" applyFont="1" applyFill="1" applyBorder="1" applyAlignment="1"/>
    <xf numFmtId="164" fontId="6" fillId="0" borderId="8" xfId="0" applyNumberFormat="1" applyFont="1" applyFill="1" applyBorder="1" applyAlignment="1"/>
    <xf numFmtId="0" fontId="11" fillId="0" borderId="0" xfId="0" applyFont="1" applyAlignment="1">
      <alignment horizontal="center"/>
    </xf>
    <xf numFmtId="0" fontId="8" fillId="0" borderId="0" xfId="0" applyFont="1" applyFill="1"/>
    <xf numFmtId="37" fontId="3" fillId="0" borderId="0" xfId="0" applyNumberFormat="1" applyFont="1"/>
    <xf numFmtId="0" fontId="8" fillId="0" borderId="0" xfId="0" applyFont="1"/>
    <xf numFmtId="0" fontId="5" fillId="0" borderId="0" xfId="0" applyFont="1" applyAlignment="1">
      <alignment horizontal="left" indent="2"/>
    </xf>
    <xf numFmtId="44" fontId="8" fillId="0" borderId="0" xfId="1" applyFont="1"/>
    <xf numFmtId="37" fontId="3" fillId="0" borderId="0" xfId="0" applyNumberFormat="1" applyFont="1" applyFill="1"/>
    <xf numFmtId="37" fontId="3" fillId="0" borderId="6" xfId="0" applyNumberFormat="1" applyFont="1" applyFill="1" applyBorder="1"/>
    <xf numFmtId="9" fontId="3" fillId="0" borderId="0" xfId="0" applyNumberFormat="1" applyFont="1"/>
    <xf numFmtId="5" fontId="5" fillId="0" borderId="11" xfId="0" applyNumberFormat="1" applyFont="1" applyBorder="1"/>
    <xf numFmtId="0" fontId="3" fillId="0" borderId="0" xfId="0" quotePrefix="1" applyFont="1"/>
    <xf numFmtId="5" fontId="5" fillId="0" borderId="0" xfId="1" applyNumberFormat="1" applyFont="1"/>
    <xf numFmtId="37" fontId="5" fillId="0" borderId="0" xfId="0" applyNumberFormat="1" applyFont="1"/>
    <xf numFmtId="10" fontId="5" fillId="0" borderId="0" xfId="2" applyNumberFormat="1" applyFont="1"/>
    <xf numFmtId="5" fontId="3" fillId="0" borderId="0" xfId="0" applyNumberFormat="1" applyFont="1"/>
    <xf numFmtId="0" fontId="2" fillId="0" borderId="0" xfId="0" applyFont="1" applyFill="1" applyBorder="1"/>
    <xf numFmtId="5" fontId="3" fillId="0" borderId="0" xfId="0" applyNumberFormat="1" applyFont="1" applyFill="1"/>
    <xf numFmtId="0" fontId="5" fillId="0" borderId="0" xfId="0" quotePrefix="1" applyFont="1"/>
    <xf numFmtId="5" fontId="5" fillId="0" borderId="0" xfId="1" applyNumberFormat="1" applyFont="1" applyFill="1"/>
    <xf numFmtId="0" fontId="3" fillId="0" borderId="0" xfId="0" applyFont="1" applyAlignment="1">
      <alignment horizontal="left"/>
    </xf>
    <xf numFmtId="0" fontId="15" fillId="0" borderId="0" xfId="3" applyFont="1" applyBorder="1" applyAlignment="1">
      <alignment horizontal="left"/>
    </xf>
    <xf numFmtId="0" fontId="13" fillId="0" borderId="0" xfId="3" applyFont="1" applyBorder="1">
      <alignment vertical="top"/>
    </xf>
    <xf numFmtId="7" fontId="13" fillId="0" borderId="0" xfId="3" applyNumberFormat="1" applyFont="1" applyBorder="1">
      <alignment vertical="top"/>
    </xf>
    <xf numFmtId="7" fontId="13" fillId="0" borderId="0" xfId="3" applyNumberFormat="1" applyFont="1">
      <alignment vertical="top"/>
    </xf>
    <xf numFmtId="7" fontId="13" fillId="0" borderId="0" xfId="3" applyNumberFormat="1">
      <alignment vertical="top"/>
    </xf>
    <xf numFmtId="0" fontId="17" fillId="0" borderId="0" xfId="3" applyFont="1" applyBorder="1">
      <alignment vertical="top"/>
    </xf>
    <xf numFmtId="7" fontId="13" fillId="0" borderId="0" xfId="3" applyNumberFormat="1" applyBorder="1">
      <alignment vertical="top"/>
    </xf>
    <xf numFmtId="7" fontId="18" fillId="0" borderId="0" xfId="3" applyNumberFormat="1" applyFont="1" applyBorder="1" applyAlignment="1">
      <alignment horizontal="center" vertical="top"/>
    </xf>
    <xf numFmtId="171" fontId="15" fillId="0" borderId="0" xfId="3" applyNumberFormat="1" applyFont="1" applyBorder="1" applyAlignment="1">
      <alignment horizontal="left" vertical="top"/>
    </xf>
    <xf numFmtId="0" fontId="14" fillId="0" borderId="0" xfId="3" applyFont="1" applyBorder="1" applyAlignment="1">
      <alignment horizontal="left" vertical="top"/>
    </xf>
    <xf numFmtId="0" fontId="19" fillId="0" borderId="0" xfId="3" applyFont="1" applyBorder="1">
      <alignment vertical="top"/>
    </xf>
    <xf numFmtId="0" fontId="21" fillId="0" borderId="15" xfId="3" applyFont="1" applyBorder="1" applyAlignment="1">
      <alignment horizontal="center" vertical="top"/>
    </xf>
    <xf numFmtId="0" fontId="21" fillId="0" borderId="16" xfId="3" applyFont="1" applyBorder="1" applyAlignment="1">
      <alignment horizontal="center" vertical="top"/>
    </xf>
    <xf numFmtId="0" fontId="13" fillId="0" borderId="15" xfId="3" applyFont="1" applyBorder="1">
      <alignment vertical="top"/>
    </xf>
    <xf numFmtId="0" fontId="13" fillId="0" borderId="16" xfId="3" applyFont="1" applyBorder="1">
      <alignment vertical="top"/>
    </xf>
    <xf numFmtId="7" fontId="13" fillId="0" borderId="15" xfId="3" applyNumberFormat="1" applyBorder="1">
      <alignment vertical="top"/>
    </xf>
    <xf numFmtId="7" fontId="13" fillId="0" borderId="16" xfId="3" applyNumberFormat="1" applyBorder="1">
      <alignment vertical="top"/>
    </xf>
    <xf numFmtId="7" fontId="13" fillId="0" borderId="15" xfId="3" applyNumberFormat="1" applyFont="1" applyBorder="1">
      <alignment vertical="top"/>
    </xf>
    <xf numFmtId="7" fontId="13" fillId="0" borderId="16" xfId="3" applyNumberFormat="1" applyFont="1" applyBorder="1" applyAlignment="1">
      <alignment horizontal="center" vertical="top"/>
    </xf>
    <xf numFmtId="0" fontId="13" fillId="0" borderId="15" xfId="3" applyFont="1" applyBorder="1" applyAlignment="1">
      <alignment horizontal="left" vertical="top"/>
    </xf>
    <xf numFmtId="170" fontId="13" fillId="0" borderId="0" xfId="3" applyNumberFormat="1" applyFont="1" applyBorder="1" applyAlignment="1">
      <alignment horizontal="center" vertical="top"/>
    </xf>
    <xf numFmtId="170" fontId="13" fillId="0" borderId="16" xfId="3" applyNumberFormat="1" applyFont="1" applyBorder="1" applyAlignment="1">
      <alignment horizontal="center" vertical="top"/>
    </xf>
    <xf numFmtId="49" fontId="13" fillId="0" borderId="0" xfId="3" applyNumberFormat="1" applyFont="1" applyBorder="1">
      <alignment vertical="top"/>
    </xf>
    <xf numFmtId="7" fontId="13" fillId="0" borderId="0" xfId="3" applyNumberFormat="1" applyFont="1" applyBorder="1" applyAlignment="1">
      <alignment horizontal="center" vertical="top"/>
    </xf>
    <xf numFmtId="0" fontId="13" fillId="0" borderId="17" xfId="3" applyFont="1" applyBorder="1">
      <alignment vertical="top"/>
    </xf>
    <xf numFmtId="0" fontId="13" fillId="0" borderId="18" xfId="3" applyFont="1" applyBorder="1">
      <alignment vertical="top"/>
    </xf>
    <xf numFmtId="7" fontId="13" fillId="0" borderId="18" xfId="3" applyNumberFormat="1" applyFont="1" applyBorder="1" applyAlignment="1">
      <alignment horizontal="center" vertical="top"/>
    </xf>
    <xf numFmtId="0" fontId="13" fillId="0" borderId="6" xfId="3" applyFont="1" applyBorder="1">
      <alignment vertical="top"/>
    </xf>
    <xf numFmtId="0" fontId="20" fillId="0" borderId="0" xfId="3" applyFont="1" applyBorder="1" applyAlignment="1">
      <alignment horizontal="center" vertical="top"/>
    </xf>
    <xf numFmtId="0" fontId="20" fillId="0" borderId="16" xfId="3" applyFont="1" applyBorder="1" applyAlignment="1">
      <alignment horizontal="center" vertical="top"/>
    </xf>
    <xf numFmtId="0" fontId="21" fillId="0" borderId="0" xfId="3" applyFont="1" applyBorder="1" applyAlignment="1">
      <alignment horizontal="center" vertical="top"/>
    </xf>
    <xf numFmtId="0" fontId="13" fillId="0" borderId="16" xfId="3" applyBorder="1">
      <alignment vertical="top"/>
    </xf>
    <xf numFmtId="0" fontId="13" fillId="0" borderId="0" xfId="3" applyBorder="1">
      <alignment vertical="top"/>
    </xf>
    <xf numFmtId="0" fontId="23" fillId="0" borderId="15" xfId="3" applyFont="1" applyBorder="1" applyAlignment="1">
      <alignment horizontal="center" vertical="top"/>
    </xf>
    <xf numFmtId="0" fontId="23" fillId="0" borderId="16" xfId="3" applyFont="1" applyBorder="1" applyAlignment="1">
      <alignment horizontal="center" vertical="top"/>
    </xf>
    <xf numFmtId="0" fontId="20" fillId="0" borderId="0" xfId="3" applyFont="1" applyBorder="1">
      <alignment vertical="top"/>
    </xf>
    <xf numFmtId="0" fontId="20" fillId="0" borderId="15" xfId="3" applyFont="1" applyBorder="1">
      <alignment vertical="top"/>
    </xf>
    <xf numFmtId="0" fontId="13" fillId="0" borderId="0" xfId="3" applyBorder="1" applyAlignment="1">
      <alignment horizontal="left" vertical="top"/>
    </xf>
    <xf numFmtId="172" fontId="13" fillId="0" borderId="16" xfId="3" applyNumberFormat="1" applyBorder="1" applyAlignment="1">
      <alignment horizontal="right" vertical="top"/>
    </xf>
    <xf numFmtId="7" fontId="13" fillId="0" borderId="0" xfId="3" applyNumberFormat="1" applyBorder="1" applyAlignment="1">
      <alignment horizontal="center" vertical="top"/>
    </xf>
    <xf numFmtId="172" fontId="13" fillId="0" borderId="16" xfId="3" applyNumberFormat="1" applyFont="1" applyBorder="1" applyAlignment="1">
      <alignment horizontal="right" vertical="top"/>
    </xf>
    <xf numFmtId="172" fontId="13" fillId="0" borderId="16" xfId="3" applyNumberFormat="1" applyFont="1" applyBorder="1" applyAlignment="1">
      <alignment vertical="top"/>
    </xf>
    <xf numFmtId="7" fontId="13" fillId="0" borderId="16" xfId="3" applyNumberFormat="1" applyBorder="1" applyAlignment="1">
      <alignment horizontal="right" vertical="top"/>
    </xf>
    <xf numFmtId="0" fontId="21" fillId="0" borderId="15" xfId="3" applyFont="1" applyBorder="1">
      <alignment vertical="top"/>
    </xf>
    <xf numFmtId="0" fontId="21" fillId="0" borderId="0" xfId="3" applyFont="1" applyBorder="1">
      <alignment vertical="top"/>
    </xf>
    <xf numFmtId="170" fontId="13" fillId="0" borderId="16" xfId="3" applyNumberFormat="1" applyFont="1" applyBorder="1" applyAlignment="1">
      <alignment vertical="top"/>
    </xf>
    <xf numFmtId="165" fontId="13" fillId="0" borderId="0" xfId="3" applyNumberFormat="1" applyBorder="1">
      <alignment vertical="top"/>
    </xf>
    <xf numFmtId="7" fontId="21" fillId="0" borderId="15" xfId="3" applyNumberFormat="1" applyFont="1" applyBorder="1" applyAlignment="1">
      <alignment horizontal="left" vertical="top"/>
    </xf>
    <xf numFmtId="0" fontId="13" fillId="0" borderId="0" xfId="3" applyFont="1" applyBorder="1" applyAlignment="1">
      <alignment horizontal="left" vertical="top"/>
    </xf>
    <xf numFmtId="170" fontId="13" fillId="0" borderId="16" xfId="3" applyNumberFormat="1" applyFont="1" applyBorder="1" applyAlignment="1">
      <alignment horizontal="right" vertical="top"/>
    </xf>
    <xf numFmtId="0" fontId="21" fillId="0" borderId="6" xfId="3" applyFont="1" applyBorder="1" applyAlignment="1">
      <alignment horizontal="center" vertical="top"/>
    </xf>
    <xf numFmtId="0" fontId="13" fillId="0" borderId="18" xfId="3" applyBorder="1">
      <alignment vertical="top"/>
    </xf>
    <xf numFmtId="0" fontId="13" fillId="0" borderId="5" xfId="3" applyBorder="1">
      <alignment vertical="top"/>
    </xf>
    <xf numFmtId="7" fontId="13" fillId="0" borderId="15" xfId="3" applyNumberFormat="1" applyBorder="1" applyAlignment="1">
      <alignment horizontal="center" vertical="top"/>
    </xf>
    <xf numFmtId="0" fontId="21" fillId="0" borderId="15" xfId="3" applyFont="1" applyBorder="1" applyAlignment="1">
      <alignment horizontal="left" vertical="top"/>
    </xf>
    <xf numFmtId="165" fontId="13" fillId="0" borderId="16" xfId="3" applyNumberFormat="1" applyFont="1" applyBorder="1" applyAlignment="1">
      <alignment horizontal="right" vertical="top"/>
    </xf>
    <xf numFmtId="172" fontId="13" fillId="0" borderId="0" xfId="3" applyNumberFormat="1" applyBorder="1" applyAlignment="1">
      <alignment horizontal="right" vertical="top"/>
    </xf>
    <xf numFmtId="7" fontId="24" fillId="0" borderId="17" xfId="3" applyNumberFormat="1" applyFont="1" applyBorder="1">
      <alignment vertical="top"/>
    </xf>
    <xf numFmtId="165" fontId="13" fillId="0" borderId="6" xfId="3" applyNumberFormat="1" applyBorder="1">
      <alignment vertical="top"/>
    </xf>
    <xf numFmtId="165" fontId="13" fillId="0" borderId="16" xfId="3" applyNumberFormat="1" applyBorder="1">
      <alignment vertical="top"/>
    </xf>
    <xf numFmtId="7" fontId="13" fillId="0" borderId="0" xfId="3" applyNumberFormat="1" applyBorder="1" applyAlignment="1">
      <alignment horizontal="right" vertical="top"/>
    </xf>
    <xf numFmtId="7" fontId="24" fillId="0" borderId="0" xfId="3" applyNumberFormat="1" applyFont="1" applyBorder="1">
      <alignment vertical="top"/>
    </xf>
    <xf numFmtId="0" fontId="25" fillId="0" borderId="15" xfId="3" applyFont="1" applyBorder="1" applyAlignment="1">
      <alignment horizontal="center" vertical="top"/>
    </xf>
    <xf numFmtId="170" fontId="13" fillId="0" borderId="16" xfId="3" applyNumberFormat="1" applyBorder="1" applyAlignment="1">
      <alignment horizontal="right" vertical="top"/>
    </xf>
    <xf numFmtId="0" fontId="13" fillId="0" borderId="15" xfId="3" applyFont="1" applyBorder="1" applyAlignment="1">
      <alignment horizontal="left" vertical="top" indent="1"/>
    </xf>
    <xf numFmtId="0" fontId="20" fillId="0" borderId="15" xfId="3" applyNumberFormat="1" applyFont="1" applyFill="1" applyBorder="1" applyAlignment="1">
      <alignment horizontal="left" vertical="top"/>
    </xf>
    <xf numFmtId="0" fontId="13" fillId="0" borderId="15" xfId="3" applyNumberFormat="1" applyFont="1" applyFill="1" applyBorder="1" applyAlignment="1">
      <alignment horizontal="left" vertical="top"/>
    </xf>
    <xf numFmtId="165" fontId="13" fillId="0" borderId="16" xfId="3" applyNumberFormat="1" applyBorder="1" applyAlignment="1">
      <alignment horizontal="right" vertical="top"/>
    </xf>
    <xf numFmtId="0" fontId="13" fillId="0" borderId="0" xfId="3" applyFont="1" applyBorder="1" applyAlignment="1">
      <alignment horizontal="center" vertical="top"/>
    </xf>
    <xf numFmtId="7" fontId="21" fillId="0" borderId="15" xfId="3" applyNumberFormat="1" applyFont="1" applyBorder="1">
      <alignment vertical="top"/>
    </xf>
    <xf numFmtId="7" fontId="25" fillId="0" borderId="15" xfId="3" applyNumberFormat="1" applyFont="1" applyBorder="1" applyAlignment="1">
      <alignment horizontal="center" vertical="top"/>
    </xf>
    <xf numFmtId="7" fontId="20" fillId="0" borderId="15" xfId="3" applyNumberFormat="1" applyFont="1" applyBorder="1">
      <alignment vertical="top"/>
    </xf>
    <xf numFmtId="7" fontId="25" fillId="0" borderId="0" xfId="3" applyNumberFormat="1" applyFont="1" applyBorder="1" applyAlignment="1">
      <alignment horizontal="center" vertical="top"/>
    </xf>
    <xf numFmtId="0" fontId="21" fillId="0" borderId="15" xfId="3" applyNumberFormat="1" applyFont="1" applyFill="1" applyBorder="1" applyAlignment="1">
      <alignment horizontal="left" vertical="top"/>
    </xf>
    <xf numFmtId="0" fontId="20" fillId="0" borderId="0" xfId="3" applyNumberFormat="1" applyFont="1" applyFill="1" applyBorder="1" applyAlignment="1">
      <alignment horizontal="left" vertical="top"/>
    </xf>
    <xf numFmtId="0" fontId="13" fillId="0" borderId="0" xfId="3" applyNumberFormat="1" applyFont="1" applyFill="1" applyBorder="1" applyAlignment="1">
      <alignment horizontal="left" vertical="top"/>
    </xf>
    <xf numFmtId="0" fontId="25" fillId="0" borderId="15" xfId="3" applyNumberFormat="1" applyFont="1" applyFill="1" applyBorder="1" applyAlignment="1">
      <alignment horizontal="center" vertical="top"/>
    </xf>
    <xf numFmtId="0" fontId="13" fillId="0" borderId="0" xfId="3" applyFont="1" applyBorder="1" applyAlignment="1">
      <alignment horizontal="center" vertical="top"/>
    </xf>
    <xf numFmtId="0" fontId="13" fillId="0" borderId="0" xfId="3" applyNumberFormat="1" applyFont="1" applyFill="1" applyBorder="1" applyAlignment="1">
      <alignment horizontal="left" vertical="top" indent="2"/>
    </xf>
    <xf numFmtId="7" fontId="20" fillId="0" borderId="15" xfId="3" applyNumberFormat="1" applyFont="1" applyBorder="1" applyAlignment="1">
      <alignment horizontal="left" vertical="top"/>
    </xf>
    <xf numFmtId="7" fontId="13" fillId="0" borderId="0" xfId="3" applyNumberFormat="1" applyFont="1" applyBorder="1" applyAlignment="1">
      <alignment horizontal="left" vertical="top" indent="2"/>
    </xf>
    <xf numFmtId="0" fontId="20" fillId="0" borderId="15" xfId="3" applyFont="1" applyBorder="1" applyAlignment="1">
      <alignment horizontal="left" vertical="top"/>
    </xf>
    <xf numFmtId="0" fontId="20" fillId="0" borderId="16" xfId="3" applyFont="1" applyBorder="1" applyAlignment="1">
      <alignment horizontal="left" vertical="top"/>
    </xf>
    <xf numFmtId="0" fontId="20" fillId="0" borderId="0" xfId="3" applyFont="1" applyBorder="1" applyAlignment="1">
      <alignment horizontal="left" vertical="top"/>
    </xf>
    <xf numFmtId="0" fontId="13" fillId="0" borderId="6" xfId="3" applyFont="1" applyBorder="1" applyAlignment="1">
      <alignment horizontal="centerContinuous" vertical="top" wrapText="1"/>
    </xf>
    <xf numFmtId="7" fontId="13" fillId="0" borderId="18" xfId="3" applyNumberFormat="1" applyBorder="1" applyAlignment="1">
      <alignment horizontal="centerContinuous" vertical="top" wrapText="1"/>
    </xf>
    <xf numFmtId="0" fontId="25" fillId="0" borderId="0" xfId="3" applyNumberFormat="1" applyFont="1" applyFill="1" applyBorder="1" applyAlignment="1">
      <alignment horizontal="center" vertical="top"/>
    </xf>
    <xf numFmtId="165" fontId="13" fillId="0" borderId="0" xfId="3" applyNumberFormat="1" applyBorder="1" applyAlignment="1">
      <alignment horizontal="right" vertical="top"/>
    </xf>
    <xf numFmtId="0" fontId="13" fillId="0" borderId="0" xfId="3" applyFont="1">
      <alignment vertical="top"/>
    </xf>
    <xf numFmtId="0" fontId="13" fillId="0" borderId="0" xfId="3" applyBorder="1" applyAlignment="1">
      <alignment horizontal="right" vertical="top" textRotation="180"/>
    </xf>
    <xf numFmtId="49" fontId="13" fillId="0" borderId="0" xfId="3" applyNumberFormat="1" applyFont="1" applyFill="1" applyBorder="1" applyAlignment="1">
      <alignment horizontal="left"/>
    </xf>
    <xf numFmtId="7" fontId="13" fillId="0" borderId="0" xfId="3" applyNumberFormat="1" applyAlignment="1">
      <alignment horizontal="left" vertical="center"/>
    </xf>
    <xf numFmtId="0" fontId="13" fillId="0" borderId="0" xfId="3" applyFont="1" applyFill="1" applyBorder="1" applyAlignment="1">
      <alignment horizontal="left"/>
    </xf>
    <xf numFmtId="7" fontId="13" fillId="0" borderId="0" xfId="3" applyNumberFormat="1" applyFont="1" applyFill="1" applyAlignment="1">
      <alignment horizontal="left" vertical="center"/>
    </xf>
    <xf numFmtId="0" fontId="13" fillId="0" borderId="0" xfId="3" applyFont="1" applyFill="1" applyAlignment="1">
      <alignment horizontal="left" vertical="center"/>
    </xf>
    <xf numFmtId="0" fontId="13" fillId="0" borderId="0" xfId="3" applyBorder="1" applyAlignment="1">
      <alignment horizontal="left" vertical="top" textRotation="1"/>
    </xf>
    <xf numFmtId="37" fontId="9" fillId="0" borderId="0" xfId="0" applyNumberFormat="1" applyFont="1" applyAlignment="1" applyProtection="1">
      <alignment horizontal="left" wrapText="1"/>
    </xf>
    <xf numFmtId="0" fontId="12" fillId="0" borderId="0" xfId="0" applyFont="1" applyAlignment="1">
      <alignment wrapText="1"/>
    </xf>
    <xf numFmtId="0" fontId="9" fillId="0" borderId="0" xfId="0" applyFont="1" applyBorder="1" applyAlignment="1">
      <alignment wrapText="1"/>
    </xf>
    <xf numFmtId="0" fontId="10" fillId="0" borderId="0" xfId="0" applyFont="1" applyAlignment="1">
      <alignment wrapText="1"/>
    </xf>
    <xf numFmtId="37" fontId="5" fillId="0" borderId="12" xfId="0" applyNumberFormat="1" applyFont="1" applyBorder="1" applyAlignment="1" applyProtection="1">
      <alignment horizontal="left" vertical="top" wrapText="1"/>
    </xf>
    <xf numFmtId="37" fontId="5" fillId="0" borderId="0" xfId="0" applyNumberFormat="1" applyFont="1" applyAlignment="1" applyProtection="1">
      <alignment horizontal="left" vertical="top" wrapText="1"/>
    </xf>
    <xf numFmtId="0" fontId="22" fillId="0" borderId="15" xfId="3" applyFont="1" applyBorder="1" applyAlignment="1">
      <alignment horizontal="center" vertical="top"/>
    </xf>
    <xf numFmtId="0" fontId="22" fillId="0" borderId="0" xfId="3" applyFont="1" applyBorder="1" applyAlignment="1">
      <alignment horizontal="center" vertical="top"/>
    </xf>
    <xf numFmtId="0" fontId="21" fillId="0" borderId="0" xfId="3" applyFont="1" applyBorder="1" applyAlignment="1">
      <alignment horizontal="center" vertical="top"/>
    </xf>
    <xf numFmtId="0" fontId="21" fillId="0" borderId="16" xfId="3" applyFont="1" applyBorder="1" applyAlignment="1">
      <alignment horizontal="center" vertical="top"/>
    </xf>
    <xf numFmtId="0" fontId="21" fillId="0" borderId="15" xfId="3" applyFont="1" applyBorder="1" applyAlignment="1">
      <alignment horizontal="center" vertical="top"/>
    </xf>
    <xf numFmtId="0" fontId="13" fillId="0" borderId="0" xfId="3" applyFont="1" applyBorder="1" applyAlignment="1">
      <alignment horizontal="center" vertical="top"/>
    </xf>
    <xf numFmtId="0" fontId="13" fillId="0" borderId="17" xfId="3" applyFont="1" applyBorder="1" applyAlignment="1">
      <alignment horizontal="left" vertical="top" wrapText="1"/>
    </xf>
    <xf numFmtId="0" fontId="13" fillId="0" borderId="18" xfId="3" applyFont="1" applyBorder="1" applyAlignment="1">
      <alignment horizontal="left" vertical="top" wrapText="1"/>
    </xf>
    <xf numFmtId="0" fontId="13" fillId="0" borderId="17" xfId="3" applyFont="1" applyBorder="1" applyAlignment="1">
      <alignment horizontal="center" vertical="top" wrapText="1"/>
    </xf>
    <xf numFmtId="0" fontId="13" fillId="0" borderId="18" xfId="3" applyFont="1" applyBorder="1" applyAlignment="1">
      <alignment horizontal="center" vertical="top" wrapText="1"/>
    </xf>
    <xf numFmtId="0" fontId="15" fillId="0" borderId="0" xfId="3" applyFont="1" applyBorder="1" applyAlignment="1">
      <alignment horizontal="right" vertical="top" textRotation="180"/>
    </xf>
    <xf numFmtId="0" fontId="13" fillId="0" borderId="0" xfId="3" applyBorder="1" applyAlignment="1">
      <alignment horizontal="right" vertical="top" textRotation="180"/>
    </xf>
    <xf numFmtId="0" fontId="20" fillId="0" borderId="13" xfId="3" applyFont="1" applyBorder="1" applyAlignment="1">
      <alignment horizontal="center" vertical="top"/>
    </xf>
    <xf numFmtId="0" fontId="20" fillId="0" borderId="5" xfId="3" applyFont="1" applyBorder="1" applyAlignment="1">
      <alignment horizontal="center" vertical="top"/>
    </xf>
    <xf numFmtId="0" fontId="20" fillId="0" borderId="14" xfId="3" applyFont="1" applyBorder="1" applyAlignment="1">
      <alignment horizontal="center" vertical="top"/>
    </xf>
    <xf numFmtId="0" fontId="20" fillId="0" borderId="0" xfId="3" applyFont="1" applyBorder="1" applyAlignment="1">
      <alignment horizontal="center" vertical="top"/>
    </xf>
    <xf numFmtId="0" fontId="20" fillId="0" borderId="16" xfId="3" applyFont="1" applyBorder="1" applyAlignment="1">
      <alignment horizontal="center" vertical="top"/>
    </xf>
    <xf numFmtId="0" fontId="20" fillId="0" borderId="15" xfId="3" applyFont="1" applyBorder="1" applyAlignment="1">
      <alignment horizontal="center" vertical="top"/>
    </xf>
    <xf numFmtId="0" fontId="13" fillId="0" borderId="15" xfId="3" applyFont="1" applyBorder="1" applyAlignment="1">
      <alignment horizontal="center" vertical="top"/>
    </xf>
    <xf numFmtId="0" fontId="13" fillId="0" borderId="16" xfId="3" applyFont="1" applyBorder="1" applyAlignment="1">
      <alignment horizontal="center" vertical="top"/>
    </xf>
    <xf numFmtId="0" fontId="22" fillId="0" borderId="16" xfId="3" applyFont="1" applyBorder="1" applyAlignment="1">
      <alignment horizontal="center" vertical="top"/>
    </xf>
    <xf numFmtId="0" fontId="14" fillId="0" borderId="0" xfId="3" applyFont="1" applyBorder="1" applyAlignment="1">
      <alignment horizontal="center"/>
    </xf>
    <xf numFmtId="0" fontId="15" fillId="0" borderId="0" xfId="3" applyFont="1" applyBorder="1" applyAlignment="1">
      <alignment horizontal="left"/>
    </xf>
    <xf numFmtId="0" fontId="15" fillId="0" borderId="0" xfId="3" applyFont="1" applyAlignment="1">
      <alignment horizontal="left" vertical="center" wrapText="1"/>
    </xf>
    <xf numFmtId="0" fontId="15" fillId="0" borderId="0" xfId="3" applyFont="1" applyAlignment="1">
      <alignment horizontal="left" vertical="center"/>
    </xf>
    <xf numFmtId="0" fontId="13" fillId="0" borderId="0" xfId="4"/>
    <xf numFmtId="0" fontId="19" fillId="0" borderId="0" xfId="3" applyFont="1">
      <alignment vertical="top"/>
    </xf>
    <xf numFmtId="0" fontId="18" fillId="0" borderId="0" xfId="3" applyFont="1">
      <alignment vertical="top"/>
    </xf>
    <xf numFmtId="0" fontId="14" fillId="0" borderId="0" xfId="3" applyFont="1" applyAlignment="1">
      <alignment horizontal="right" vertical="top"/>
    </xf>
    <xf numFmtId="0" fontId="15" fillId="0" borderId="0" xfId="3" applyFont="1" applyAlignment="1">
      <alignment horizontal="center" vertical="top"/>
    </xf>
    <xf numFmtId="0" fontId="26" fillId="0" borderId="0" xfId="3" applyFont="1" applyAlignment="1">
      <alignment horizontal="center" vertical="top"/>
    </xf>
    <xf numFmtId="171" fontId="15" fillId="0" borderId="0" xfId="3" applyNumberFormat="1" applyFont="1" applyAlignment="1">
      <alignment horizontal="left" vertical="top"/>
    </xf>
    <xf numFmtId="171" fontId="15" fillId="0" borderId="0" xfId="3" applyNumberFormat="1" applyFont="1" applyAlignment="1">
      <alignment horizontal="center" vertical="top"/>
    </xf>
    <xf numFmtId="0" fontId="27" fillId="0" borderId="6" xfId="3" applyFont="1" applyBorder="1">
      <alignment vertical="top"/>
    </xf>
    <xf numFmtId="0" fontId="27" fillId="0" borderId="0" xfId="3" applyFont="1" applyBorder="1">
      <alignment vertical="top"/>
    </xf>
    <xf numFmtId="7" fontId="20" fillId="0" borderId="13" xfId="3" applyNumberFormat="1" applyFont="1" applyBorder="1" applyAlignment="1">
      <alignment horizontal="center" vertical="top"/>
    </xf>
    <xf numFmtId="7" fontId="20" fillId="0" borderId="14" xfId="3" applyNumberFormat="1" applyFont="1" applyBorder="1" applyAlignment="1">
      <alignment horizontal="center" vertical="top"/>
    </xf>
    <xf numFmtId="0" fontId="21" fillId="0" borderId="13" xfId="3" applyFont="1" applyBorder="1" applyAlignment="1">
      <alignment horizontal="center" vertical="top"/>
    </xf>
    <xf numFmtId="0" fontId="21" fillId="0" borderId="14" xfId="3" applyFont="1" applyBorder="1" applyAlignment="1">
      <alignment horizontal="center" vertical="top"/>
    </xf>
    <xf numFmtId="0" fontId="13" fillId="0" borderId="0" xfId="3" applyFont="1" applyBorder="1" applyAlignment="1">
      <alignment horizontal="centerContinuous" vertical="top"/>
    </xf>
    <xf numFmtId="0" fontId="28" fillId="0" borderId="0" xfId="3" applyFont="1" applyBorder="1">
      <alignment vertical="top"/>
    </xf>
    <xf numFmtId="7" fontId="20" fillId="0" borderId="15" xfId="3" applyNumberFormat="1" applyFont="1" applyBorder="1" applyAlignment="1">
      <alignment horizontal="center" vertical="top"/>
    </xf>
    <xf numFmtId="7" fontId="20" fillId="0" borderId="16" xfId="3" applyNumberFormat="1" applyFont="1" applyBorder="1" applyAlignment="1">
      <alignment horizontal="center" vertical="top"/>
    </xf>
    <xf numFmtId="7" fontId="21" fillId="0" borderId="15" xfId="3" applyNumberFormat="1" applyFont="1" applyBorder="1" applyAlignment="1">
      <alignment horizontal="center" vertical="top"/>
    </xf>
    <xf numFmtId="7" fontId="21" fillId="0" borderId="16" xfId="3" applyNumberFormat="1" applyFont="1" applyBorder="1" applyAlignment="1">
      <alignment horizontal="center" vertical="top"/>
    </xf>
    <xf numFmtId="0" fontId="13" fillId="0" borderId="15" xfId="3" applyBorder="1">
      <alignment vertical="top"/>
    </xf>
    <xf numFmtId="7" fontId="20" fillId="0" borderId="15" xfId="3" applyNumberFormat="1" applyFont="1" applyBorder="1" applyAlignment="1">
      <alignment horizontal="center" vertical="top"/>
    </xf>
    <xf numFmtId="7" fontId="20" fillId="0" borderId="16" xfId="3" applyNumberFormat="1" applyFont="1" applyBorder="1" applyAlignment="1">
      <alignment horizontal="center" vertical="top"/>
    </xf>
    <xf numFmtId="7" fontId="13" fillId="0" borderId="16" xfId="3" applyNumberFormat="1" applyFont="1" applyBorder="1" applyAlignment="1">
      <alignment horizontal="right" vertical="top"/>
    </xf>
    <xf numFmtId="7" fontId="13" fillId="0" borderId="16" xfId="3" applyNumberFormat="1" applyFont="1" applyBorder="1" applyAlignment="1">
      <alignment vertical="top"/>
    </xf>
    <xf numFmtId="0" fontId="13" fillId="0" borderId="15" xfId="3" applyBorder="1" applyAlignment="1">
      <alignment horizontal="left" vertical="top"/>
    </xf>
    <xf numFmtId="0" fontId="13" fillId="0" borderId="16" xfId="3" applyBorder="1" applyAlignment="1">
      <alignment horizontal="right" vertical="top"/>
    </xf>
    <xf numFmtId="0" fontId="13" fillId="0" borderId="15" xfId="3" applyFont="1" applyBorder="1" applyAlignment="1">
      <alignment vertical="top"/>
    </xf>
    <xf numFmtId="0" fontId="13" fillId="0" borderId="17" xfId="3" applyFont="1" applyBorder="1" applyAlignment="1">
      <alignment vertical="top"/>
    </xf>
    <xf numFmtId="173" fontId="13" fillId="0" borderId="18" xfId="3" applyNumberFormat="1" applyFont="1" applyBorder="1" applyAlignment="1">
      <alignment horizontal="right" vertical="top"/>
    </xf>
    <xf numFmtId="0" fontId="25" fillId="0" borderId="15" xfId="3" applyFont="1" applyBorder="1" applyAlignment="1">
      <alignment horizontal="left" vertical="top"/>
    </xf>
    <xf numFmtId="172" fontId="13" fillId="0" borderId="0" xfId="3" applyNumberFormat="1" applyFont="1" applyBorder="1" applyAlignment="1">
      <alignment horizontal="center" vertical="top"/>
    </xf>
    <xf numFmtId="165" fontId="13" fillId="0" borderId="18" xfId="3" applyNumberFormat="1" applyBorder="1" applyAlignment="1">
      <alignment horizontal="right" vertical="top"/>
    </xf>
    <xf numFmtId="0" fontId="13" fillId="0" borderId="15" xfId="3" applyFont="1" applyBorder="1" applyAlignment="1">
      <alignment horizontal="left" vertical="top" wrapText="1"/>
    </xf>
    <xf numFmtId="7" fontId="13" fillId="0" borderId="16" xfId="3" applyNumberFormat="1" applyBorder="1" applyAlignment="1">
      <alignment vertical="top" wrapText="1"/>
    </xf>
    <xf numFmtId="7" fontId="13" fillId="0" borderId="18" xfId="3" applyNumberFormat="1" applyBorder="1" applyAlignment="1">
      <alignment vertical="top" wrapText="1"/>
    </xf>
    <xf numFmtId="7" fontId="13" fillId="0" borderId="5" xfId="3" applyNumberFormat="1" applyBorder="1">
      <alignment vertical="top"/>
    </xf>
    <xf numFmtId="7" fontId="13" fillId="0" borderId="13" xfId="3" applyNumberFormat="1" applyBorder="1">
      <alignment vertical="top"/>
    </xf>
    <xf numFmtId="7" fontId="13" fillId="0" borderId="14" xfId="3" applyNumberFormat="1" applyBorder="1">
      <alignment vertical="top"/>
    </xf>
    <xf numFmtId="0" fontId="21" fillId="0" borderId="5" xfId="3" applyFont="1" applyBorder="1" applyAlignment="1">
      <alignment horizontal="center" vertical="top"/>
    </xf>
    <xf numFmtId="172" fontId="13" fillId="0" borderId="0" xfId="3" applyNumberFormat="1" applyFont="1" applyBorder="1" applyAlignment="1">
      <alignment horizontal="centerContinuous" vertical="top"/>
    </xf>
    <xf numFmtId="0" fontId="13" fillId="0" borderId="0" xfId="3" applyFont="1" applyBorder="1" applyAlignment="1">
      <alignment vertical="top"/>
    </xf>
    <xf numFmtId="0" fontId="13" fillId="0" borderId="16" xfId="3" applyFont="1" applyBorder="1" applyAlignment="1">
      <alignment horizontal="right" vertical="top"/>
    </xf>
    <xf numFmtId="0" fontId="13" fillId="0" borderId="0" xfId="3" applyFont="1" applyBorder="1" applyAlignment="1">
      <alignment horizontal="right" vertical="top"/>
    </xf>
    <xf numFmtId="173" fontId="13" fillId="0" borderId="0" xfId="3" applyNumberFormat="1" applyBorder="1" applyAlignment="1">
      <alignment horizontal="right" vertical="top"/>
    </xf>
    <xf numFmtId="0" fontId="13" fillId="0" borderId="0" xfId="3" applyBorder="1" applyAlignment="1">
      <alignment horizontal="right" vertical="top"/>
    </xf>
    <xf numFmtId="173" fontId="13" fillId="0" borderId="0" xfId="3" applyNumberFormat="1" applyFont="1" applyBorder="1" applyAlignment="1">
      <alignment horizontal="right" vertical="top"/>
    </xf>
    <xf numFmtId="172" fontId="13" fillId="0" borderId="0" xfId="3" applyNumberFormat="1" applyFont="1" applyBorder="1" applyAlignment="1">
      <alignment horizontal="right" vertical="top"/>
    </xf>
    <xf numFmtId="0" fontId="13" fillId="0" borderId="0" xfId="4" applyFont="1" applyBorder="1"/>
    <xf numFmtId="170" fontId="13" fillId="0" borderId="0" xfId="3" applyNumberFormat="1" applyBorder="1" applyAlignment="1">
      <alignment horizontal="right" vertical="top"/>
    </xf>
    <xf numFmtId="0" fontId="13" fillId="0" borderId="0" xfId="3" applyBorder="1" applyAlignment="1">
      <alignment horizontal="left" vertical="top" wrapText="1"/>
    </xf>
    <xf numFmtId="0" fontId="13" fillId="0" borderId="6" xfId="3" applyFont="1" applyBorder="1" applyAlignment="1">
      <alignment horizontal="left" vertical="top"/>
    </xf>
    <xf numFmtId="165" fontId="13" fillId="0" borderId="18" xfId="3" applyNumberFormat="1" applyBorder="1" applyAlignment="1">
      <alignment vertical="top"/>
    </xf>
    <xf numFmtId="165" fontId="13" fillId="0" borderId="0" xfId="3" applyNumberFormat="1" applyBorder="1" applyAlignment="1">
      <alignment vertical="top"/>
    </xf>
    <xf numFmtId="0" fontId="13" fillId="0" borderId="0" xfId="4" applyBorder="1"/>
    <xf numFmtId="0" fontId="29" fillId="0" borderId="0" xfId="4" applyFont="1" applyBorder="1" applyAlignment="1">
      <alignment horizontal="right" vertical="top" textRotation="180"/>
    </xf>
    <xf numFmtId="7" fontId="13" fillId="0" borderId="0" xfId="3" applyNumberFormat="1" applyAlignment="1">
      <alignment horizontal="right" vertical="top" textRotation="180"/>
    </xf>
    <xf numFmtId="0" fontId="20" fillId="0" borderId="17" xfId="3" applyFont="1" applyBorder="1" applyAlignment="1">
      <alignment horizontal="left" vertical="top"/>
    </xf>
    <xf numFmtId="7" fontId="13" fillId="0" borderId="18" xfId="3" applyNumberFormat="1" applyFont="1" applyBorder="1" applyAlignment="1">
      <alignment horizontal="right" vertical="top"/>
    </xf>
    <xf numFmtId="0" fontId="13" fillId="0" borderId="0" xfId="4" applyFont="1"/>
    <xf numFmtId="0" fontId="13" fillId="0" borderId="0" xfId="4" applyBorder="1" applyAlignment="1">
      <alignment horizontal="right" vertical="top" textRotation="180"/>
    </xf>
    <xf numFmtId="7" fontId="13" fillId="0" borderId="0" xfId="3" applyNumberFormat="1" applyAlignment="1">
      <alignment vertical="top"/>
    </xf>
    <xf numFmtId="7" fontId="13" fillId="0" borderId="0" xfId="3" applyNumberFormat="1" applyAlignment="1">
      <alignment horizontal="right" vertical="top" textRotation="180"/>
    </xf>
    <xf numFmtId="0" fontId="13" fillId="0" borderId="0" xfId="4" applyBorder="1" applyAlignment="1">
      <alignment horizontal="right" vertical="top" textRotation="180"/>
    </xf>
    <xf numFmtId="0" fontId="29" fillId="0" borderId="0" xfId="4" applyFont="1" applyBorder="1" applyAlignment="1">
      <alignment horizontal="right" vertical="top" textRotation="180"/>
    </xf>
  </cellXfs>
  <cellStyles count="5">
    <cellStyle name="Currency" xfId="1" builtinId="4"/>
    <cellStyle name="Normal" xfId="0" builtinId="0"/>
    <cellStyle name="Normal_WA 10-05A 9-15-05" xfId="3"/>
    <cellStyle name="Normal_WA Transp billing rates summary 10-1-01"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123825</xdr:colOff>
      <xdr:row>47</xdr:row>
      <xdr:rowOff>57150</xdr:rowOff>
    </xdr:from>
    <xdr:to>
      <xdr:col>3</xdr:col>
      <xdr:colOff>190499</xdr:colOff>
      <xdr:row>51</xdr:row>
      <xdr:rowOff>114299</xdr:rowOff>
    </xdr:to>
    <xdr:pic>
      <xdr:nvPicPr>
        <xdr:cNvPr id="2"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9115425"/>
          <a:ext cx="2828924" cy="7048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40</xdr:row>
      <xdr:rowOff>28575</xdr:rowOff>
    </xdr:from>
    <xdr:to>
      <xdr:col>2</xdr:col>
      <xdr:colOff>736764</xdr:colOff>
      <xdr:row>43</xdr:row>
      <xdr:rowOff>257175</xdr:rowOff>
    </xdr:to>
    <xdr:pic>
      <xdr:nvPicPr>
        <xdr:cNvPr id="2" name="Picture 1" descr="nwn letter template"/>
        <xdr:cNvPicPr>
          <a:picLocks noChangeAspect="1" noChangeArrowheads="1"/>
        </xdr:cNvPicPr>
      </xdr:nvPicPr>
      <xdr:blipFill>
        <a:blip xmlns:r="http://schemas.openxmlformats.org/officeDocument/2006/relationships" r:embed="rId1" cstate="print"/>
        <a:srcRect/>
        <a:stretch>
          <a:fillRect/>
        </a:stretch>
      </xdr:blipFill>
      <xdr:spPr bwMode="auto">
        <a:xfrm>
          <a:off x="123825" y="7524750"/>
          <a:ext cx="3089439" cy="714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Affairs/PGA%20-%20WASHINGTON/2017/Rate%20Development/NWN%202017-18%20Washington%20PGA%20rate%20development%20file%20September%20fi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Documentation"/>
      <sheetName val="Inputs"/>
      <sheetName val="Washington volumes"/>
      <sheetName val="Avg Bill by RS"/>
      <sheetName val="Rates in summary"/>
      <sheetName val="Rates in detail"/>
      <sheetName val="Temporaries"/>
      <sheetName val="Allocation equal ¢ per therm"/>
      <sheetName val="Allocation = % of margin"/>
      <sheetName val="Inputs for FCST MGN"/>
      <sheetName val="Amortization"/>
      <sheetName val="Rates for MAS GS"/>
      <sheetName val="Cover"/>
      <sheetName val="WA Index"/>
      <sheetName val="F Goldenrod"/>
      <sheetName val="Statement of Rates"/>
      <sheetName val="Summary of Sales Rates"/>
      <sheetName val="Summary of Transportation Rates"/>
      <sheetName val="Summary of Changes in Rate"/>
      <sheetName val="Adjs. to Residential Rates"/>
      <sheetName val="Rate Case History"/>
      <sheetName val="Annual WACOG History"/>
      <sheetName val="Winter WACOG History"/>
      <sheetName val="RS 1 BR History"/>
      <sheetName val="RS 2 BR History"/>
      <sheetName val="RS 3 BR History"/>
      <sheetName val="RS 19 BR History"/>
      <sheetName val="RS 27 BR History"/>
      <sheetName val="RS 41 Firm BR History"/>
      <sheetName val="RS 41 Intp BR History"/>
      <sheetName val="RS 42 FS BR History"/>
      <sheetName val="RS42 IS BR History"/>
      <sheetName val="RS 41T BR History"/>
      <sheetName val="RS 42T BR History"/>
      <sheetName val="RS 43T BR History"/>
      <sheetName val="BREAK"/>
      <sheetName val="RS 1 PR History"/>
      <sheetName val="RS 2 PR History"/>
      <sheetName val="RS 3 PR History"/>
      <sheetName val="RS 21 BR History"/>
      <sheetName val="RS 54 BR History"/>
      <sheetName val="wacog purch history 1988-2007"/>
      <sheetName val="Chgs in Rates by RS 1995-2004"/>
      <sheetName val="RS 3T BR History"/>
    </sheetNames>
    <sheetDataSet>
      <sheetData sheetId="0"/>
      <sheetData sheetId="1">
        <row r="58">
          <cell r="B58">
            <v>43040</v>
          </cell>
        </row>
      </sheetData>
      <sheetData sheetId="2">
        <row r="1">
          <cell r="A1" t="str">
            <v>NW Natural</v>
          </cell>
        </row>
        <row r="2">
          <cell r="A2" t="str">
            <v>Rates &amp; Regulatory Affairs</v>
          </cell>
        </row>
        <row r="3">
          <cell r="A3" t="str">
            <v>2017-2018 PGA Filing - Washington: September Filing</v>
          </cell>
        </row>
      </sheetData>
      <sheetData sheetId="3"/>
      <sheetData sheetId="4"/>
      <sheetData sheetId="5"/>
      <sheetData sheetId="6"/>
      <sheetData sheetId="7"/>
      <sheetData sheetId="8"/>
      <sheetData sheetId="9"/>
      <sheetData sheetId="10"/>
      <sheetData sheetId="11"/>
      <sheetData sheetId="12">
        <row r="10">
          <cell r="A10">
            <v>43040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7"/>
  <sheetViews>
    <sheetView showGridLines="0" workbookViewId="0">
      <selection activeCell="N5" sqref="N5"/>
    </sheetView>
  </sheetViews>
  <sheetFormatPr defaultColWidth="9.140625" defaultRowHeight="15" x14ac:dyDescent="0.25"/>
  <cols>
    <col min="1" max="1" width="9.140625" style="87"/>
    <col min="2" max="2" width="21.5703125" style="87" customWidth="1"/>
    <col min="3" max="3" width="9.140625" style="87"/>
    <col min="4" max="4" width="14.140625" style="87" bestFit="1" customWidth="1"/>
    <col min="5" max="5" width="11.28515625" style="87" bestFit="1" customWidth="1"/>
    <col min="6" max="6" width="11.140625" style="87" bestFit="1" customWidth="1"/>
    <col min="7" max="7" width="10.85546875" style="87" bestFit="1" customWidth="1"/>
    <col min="8" max="8" width="9.42578125" style="87" bestFit="1" customWidth="1"/>
    <col min="9" max="9" width="12.42578125" style="87" bestFit="1" customWidth="1"/>
    <col min="10" max="10" width="9.42578125" style="87" bestFit="1" customWidth="1"/>
    <col min="11" max="11" width="13.140625" style="87" bestFit="1" customWidth="1"/>
    <col min="12" max="12" width="13.5703125" style="87" bestFit="1" customWidth="1"/>
    <col min="13" max="16384" width="9.140625" style="87"/>
  </cols>
  <sheetData>
    <row r="1" spans="1:12" x14ac:dyDescent="0.25">
      <c r="A1" s="1" t="str">
        <f>+'[1]Washington volumes'!A1</f>
        <v>NW Natural</v>
      </c>
      <c r="B1" s="2"/>
      <c r="C1" s="2"/>
      <c r="D1" s="2"/>
      <c r="E1" s="2"/>
      <c r="F1" s="2"/>
      <c r="G1" s="2"/>
      <c r="H1" s="2"/>
      <c r="I1" s="2"/>
      <c r="J1" s="2"/>
      <c r="K1" s="159" t="s">
        <v>133</v>
      </c>
      <c r="L1" s="159"/>
    </row>
    <row r="2" spans="1:12" x14ac:dyDescent="0.25">
      <c r="A2" s="1" t="str">
        <f>+'[1]Washington volumes'!A2</f>
        <v>Rates &amp; Regulatory Affairs</v>
      </c>
      <c r="B2" s="2"/>
      <c r="C2" s="2"/>
      <c r="D2" s="2"/>
      <c r="E2" s="2"/>
      <c r="F2" s="2"/>
      <c r="G2" s="2"/>
      <c r="H2" s="2"/>
      <c r="I2" s="2"/>
      <c r="J2" s="2"/>
      <c r="K2" s="159" t="s">
        <v>134</v>
      </c>
      <c r="L2" s="159"/>
    </row>
    <row r="3" spans="1:12" x14ac:dyDescent="0.25">
      <c r="A3" s="1" t="str">
        <f>+'[1]Washington volumes'!A3</f>
        <v>2017-2018 PGA Filing - Washington: September Filing</v>
      </c>
      <c r="B3" s="2"/>
      <c r="C3" s="2"/>
      <c r="D3" s="2"/>
      <c r="E3" s="2"/>
      <c r="F3" s="2"/>
      <c r="G3" s="2"/>
      <c r="H3" s="2"/>
      <c r="I3" s="4"/>
      <c r="J3" s="5"/>
      <c r="K3" s="5"/>
      <c r="L3" s="5"/>
    </row>
    <row r="4" spans="1:12" x14ac:dyDescent="0.25">
      <c r="A4" s="1" t="s">
        <v>0</v>
      </c>
      <c r="B4" s="2"/>
      <c r="C4" s="2"/>
      <c r="D4" s="2"/>
      <c r="E4" s="2"/>
      <c r="F4" s="2"/>
      <c r="G4" s="2"/>
      <c r="H4" s="2"/>
      <c r="I4" s="2"/>
      <c r="J4" s="6"/>
      <c r="K4" s="5"/>
      <c r="L4" s="5"/>
    </row>
    <row r="5" spans="1:12" x14ac:dyDescent="0.25">
      <c r="A5" s="7" t="s">
        <v>1</v>
      </c>
      <c r="B5" s="2"/>
      <c r="C5" s="2"/>
      <c r="D5" s="2"/>
      <c r="E5" s="2"/>
      <c r="F5" s="2"/>
      <c r="G5" s="8"/>
      <c r="H5" s="8"/>
      <c r="I5" s="8"/>
      <c r="J5" s="9"/>
      <c r="K5" s="9"/>
      <c r="L5" s="10"/>
    </row>
    <row r="6" spans="1:12" ht="15.75" thickBot="1" x14ac:dyDescent="0.3">
      <c r="A6" s="11"/>
      <c r="B6" s="12"/>
      <c r="C6" s="12"/>
      <c r="D6" s="12"/>
      <c r="E6" s="12"/>
      <c r="F6" s="12"/>
      <c r="G6" s="12"/>
      <c r="H6" s="12"/>
      <c r="I6" s="11"/>
      <c r="J6" s="9"/>
      <c r="K6" s="9"/>
      <c r="L6" s="11"/>
    </row>
    <row r="7" spans="1:12" x14ac:dyDescent="0.25">
      <c r="A7" s="13">
        <v>1</v>
      </c>
      <c r="B7" s="2"/>
      <c r="C7" s="2"/>
      <c r="D7" s="14" t="s">
        <v>2</v>
      </c>
      <c r="E7" s="2"/>
      <c r="F7" s="15" t="s">
        <v>3</v>
      </c>
      <c r="G7" s="2"/>
      <c r="H7" s="14" t="s">
        <v>4</v>
      </c>
      <c r="I7" s="15"/>
      <c r="J7" s="14" t="s">
        <v>5</v>
      </c>
      <c r="K7" s="14" t="s">
        <v>5</v>
      </c>
      <c r="L7" s="16" t="s">
        <v>5</v>
      </c>
    </row>
    <row r="8" spans="1:12" x14ac:dyDescent="0.25">
      <c r="A8" s="13">
        <f t="shared" ref="A8:A71" si="0">+A7+1</f>
        <v>2</v>
      </c>
      <c r="B8" s="2"/>
      <c r="C8" s="2"/>
      <c r="D8" s="14" t="s">
        <v>6</v>
      </c>
      <c r="E8" s="15"/>
      <c r="F8" s="15" t="s">
        <v>7</v>
      </c>
      <c r="G8" s="14" t="s">
        <v>8</v>
      </c>
      <c r="H8" s="88">
        <v>42675</v>
      </c>
      <c r="I8" s="15">
        <f>+H8</f>
        <v>42675</v>
      </c>
      <c r="J8" s="15">
        <f>+EFFDATE</f>
        <v>43040</v>
      </c>
      <c r="K8" s="15">
        <f>+J8</f>
        <v>43040</v>
      </c>
      <c r="L8" s="17">
        <f>+K8</f>
        <v>43040</v>
      </c>
    </row>
    <row r="9" spans="1:12" x14ac:dyDescent="0.25">
      <c r="A9" s="13">
        <f t="shared" si="0"/>
        <v>3</v>
      </c>
      <c r="B9" s="2"/>
      <c r="C9" s="2"/>
      <c r="D9" s="14" t="s">
        <v>9</v>
      </c>
      <c r="E9" s="14" t="s">
        <v>10</v>
      </c>
      <c r="F9" s="14" t="s">
        <v>11</v>
      </c>
      <c r="G9" s="14" t="s">
        <v>11</v>
      </c>
      <c r="H9" s="14" t="s">
        <v>12</v>
      </c>
      <c r="I9" s="14" t="s">
        <v>4</v>
      </c>
      <c r="J9" s="14" t="s">
        <v>13</v>
      </c>
      <c r="K9" s="14" t="s">
        <v>13</v>
      </c>
      <c r="L9" s="18" t="s">
        <v>13</v>
      </c>
    </row>
    <row r="10" spans="1:12" ht="15.75" thickBot="1" x14ac:dyDescent="0.3">
      <c r="A10" s="13">
        <f t="shared" si="0"/>
        <v>4</v>
      </c>
      <c r="B10" s="2"/>
      <c r="C10" s="2"/>
      <c r="D10" s="19" t="s">
        <v>14</v>
      </c>
      <c r="E10" s="19" t="s">
        <v>15</v>
      </c>
      <c r="F10" s="19" t="s">
        <v>16</v>
      </c>
      <c r="G10" s="19" t="s">
        <v>17</v>
      </c>
      <c r="H10" s="19" t="s">
        <v>18</v>
      </c>
      <c r="I10" s="19" t="s">
        <v>19</v>
      </c>
      <c r="J10" s="20" t="s">
        <v>18</v>
      </c>
      <c r="K10" s="19" t="s">
        <v>19</v>
      </c>
      <c r="L10" s="21" t="s">
        <v>20</v>
      </c>
    </row>
    <row r="11" spans="1:12" x14ac:dyDescent="0.25">
      <c r="A11" s="13">
        <f t="shared" si="0"/>
        <v>5</v>
      </c>
      <c r="B11" s="2"/>
      <c r="C11" s="2"/>
      <c r="D11" s="22"/>
      <c r="E11" s="22"/>
      <c r="F11" s="22"/>
      <c r="G11" s="22"/>
      <c r="H11" s="22"/>
      <c r="I11" s="23" t="s">
        <v>21</v>
      </c>
      <c r="J11" s="24"/>
      <c r="K11" s="24" t="s">
        <v>22</v>
      </c>
      <c r="L11" s="25" t="s">
        <v>23</v>
      </c>
    </row>
    <row r="12" spans="1:12" x14ac:dyDescent="0.25">
      <c r="A12" s="13">
        <f t="shared" si="0"/>
        <v>6</v>
      </c>
      <c r="B12" s="26" t="s">
        <v>24</v>
      </c>
      <c r="C12" s="27" t="s">
        <v>15</v>
      </c>
      <c r="D12" s="28" t="s">
        <v>25</v>
      </c>
      <c r="E12" s="28" t="s">
        <v>26</v>
      </c>
      <c r="F12" s="28" t="s">
        <v>27</v>
      </c>
      <c r="G12" s="28" t="s">
        <v>28</v>
      </c>
      <c r="H12" s="28" t="s">
        <v>29</v>
      </c>
      <c r="I12" s="28" t="s">
        <v>30</v>
      </c>
      <c r="J12" s="29" t="s">
        <v>37</v>
      </c>
      <c r="K12" s="29" t="s">
        <v>38</v>
      </c>
      <c r="L12" s="30" t="s">
        <v>39</v>
      </c>
    </row>
    <row r="13" spans="1:12" x14ac:dyDescent="0.25">
      <c r="A13" s="13">
        <f t="shared" si="0"/>
        <v>7</v>
      </c>
      <c r="B13" s="31" t="s">
        <v>40</v>
      </c>
      <c r="C13" s="32"/>
      <c r="D13" s="33">
        <v>185450.6</v>
      </c>
      <c r="E13" s="34" t="s">
        <v>41</v>
      </c>
      <c r="F13" s="35">
        <v>18</v>
      </c>
      <c r="G13" s="37">
        <v>3.47</v>
      </c>
      <c r="H13" s="36">
        <v>1.1234799999999998</v>
      </c>
      <c r="I13" s="37">
        <v>23.69</v>
      </c>
      <c r="J13" s="36">
        <v>1.0934399999999997</v>
      </c>
      <c r="K13" s="37">
        <v>23.15</v>
      </c>
      <c r="L13" s="38">
        <v>-2.3E-2</v>
      </c>
    </row>
    <row r="14" spans="1:12" x14ac:dyDescent="0.25">
      <c r="A14" s="13">
        <f t="shared" si="0"/>
        <v>8</v>
      </c>
      <c r="B14" s="31" t="s">
        <v>42</v>
      </c>
      <c r="C14" s="32"/>
      <c r="D14" s="33">
        <v>29900.799999999999</v>
      </c>
      <c r="E14" s="34" t="s">
        <v>41</v>
      </c>
      <c r="F14" s="35">
        <v>66</v>
      </c>
      <c r="G14" s="37">
        <v>3.47</v>
      </c>
      <c r="H14" s="36">
        <v>1.1149199999999997</v>
      </c>
      <c r="I14" s="37">
        <v>77.05</v>
      </c>
      <c r="J14" s="36">
        <v>1.0842299999999996</v>
      </c>
      <c r="K14" s="37">
        <v>75.03</v>
      </c>
      <c r="L14" s="38">
        <v>-2.5999999999999999E-2</v>
      </c>
    </row>
    <row r="15" spans="1:12" x14ac:dyDescent="0.25">
      <c r="A15" s="13">
        <f t="shared" si="0"/>
        <v>9</v>
      </c>
      <c r="B15" s="31" t="s">
        <v>43</v>
      </c>
      <c r="C15" s="32"/>
      <c r="D15" s="33">
        <v>46288430.200000003</v>
      </c>
      <c r="E15" s="34" t="s">
        <v>41</v>
      </c>
      <c r="F15" s="35">
        <v>53</v>
      </c>
      <c r="G15" s="37">
        <v>7</v>
      </c>
      <c r="H15" s="36">
        <v>0.83246999999999971</v>
      </c>
      <c r="I15" s="37">
        <v>51.12</v>
      </c>
      <c r="J15" s="36">
        <v>0.80223999999999962</v>
      </c>
      <c r="K15" s="37">
        <v>49.52</v>
      </c>
      <c r="L15" s="38">
        <v>-3.1E-2</v>
      </c>
    </row>
    <row r="16" spans="1:12" x14ac:dyDescent="0.25">
      <c r="A16" s="13">
        <f t="shared" si="0"/>
        <v>10</v>
      </c>
      <c r="B16" s="31" t="s">
        <v>44</v>
      </c>
      <c r="C16" s="32"/>
      <c r="D16" s="33">
        <v>17409108</v>
      </c>
      <c r="E16" s="34" t="s">
        <v>41</v>
      </c>
      <c r="F16" s="35">
        <v>248</v>
      </c>
      <c r="G16" s="37">
        <v>15</v>
      </c>
      <c r="H16" s="36">
        <v>0.83216000000000012</v>
      </c>
      <c r="I16" s="37">
        <v>221.38</v>
      </c>
      <c r="J16" s="36">
        <v>0.80187000000000008</v>
      </c>
      <c r="K16" s="37">
        <v>213.86</v>
      </c>
      <c r="L16" s="38">
        <v>-3.4000000000000002E-2</v>
      </c>
    </row>
    <row r="17" spans="1:12" x14ac:dyDescent="0.25">
      <c r="A17" s="13">
        <f t="shared" si="0"/>
        <v>11</v>
      </c>
      <c r="B17" s="31" t="s">
        <v>45</v>
      </c>
      <c r="C17" s="32"/>
      <c r="D17" s="33">
        <v>441901</v>
      </c>
      <c r="E17" s="34" t="s">
        <v>41</v>
      </c>
      <c r="F17" s="35">
        <v>1416</v>
      </c>
      <c r="G17" s="37">
        <v>15</v>
      </c>
      <c r="H17" s="36">
        <v>0.80673999999999946</v>
      </c>
      <c r="I17" s="37">
        <v>1157.3399999999999</v>
      </c>
      <c r="J17" s="36">
        <v>0.77509999999999946</v>
      </c>
      <c r="K17" s="37">
        <v>1112.54</v>
      </c>
      <c r="L17" s="38">
        <v>-3.9E-2</v>
      </c>
    </row>
    <row r="18" spans="1:12" x14ac:dyDescent="0.25">
      <c r="A18" s="13">
        <f t="shared" si="0"/>
        <v>12</v>
      </c>
      <c r="B18" s="39">
        <v>27</v>
      </c>
      <c r="C18" s="40"/>
      <c r="D18" s="33">
        <v>421152.2</v>
      </c>
      <c r="E18" s="34" t="s">
        <v>41</v>
      </c>
      <c r="F18" s="35">
        <v>49</v>
      </c>
      <c r="G18" s="37">
        <v>6</v>
      </c>
      <c r="H18" s="36">
        <v>0.66168999999999978</v>
      </c>
      <c r="I18" s="37">
        <v>38.42</v>
      </c>
      <c r="J18" s="36">
        <v>0.63078999999999974</v>
      </c>
      <c r="K18" s="37">
        <v>36.909999999999997</v>
      </c>
      <c r="L18" s="38">
        <v>-3.9E-2</v>
      </c>
    </row>
    <row r="19" spans="1:12" x14ac:dyDescent="0.25">
      <c r="A19" s="13">
        <f t="shared" si="0"/>
        <v>13</v>
      </c>
      <c r="B19" s="41" t="s">
        <v>46</v>
      </c>
      <c r="C19" s="42" t="s">
        <v>47</v>
      </c>
      <c r="D19" s="43">
        <v>1686868.2</v>
      </c>
      <c r="E19" s="44">
        <v>2000</v>
      </c>
      <c r="F19" s="45">
        <v>3360</v>
      </c>
      <c r="G19" s="47">
        <v>250</v>
      </c>
      <c r="H19" s="46">
        <v>0.58449000000000029</v>
      </c>
      <c r="I19" s="47"/>
      <c r="J19" s="46">
        <v>0.55691000000000024</v>
      </c>
      <c r="K19" s="47"/>
      <c r="L19" s="48"/>
    </row>
    <row r="20" spans="1:12" x14ac:dyDescent="0.25">
      <c r="A20" s="13">
        <f t="shared" si="0"/>
        <v>14</v>
      </c>
      <c r="B20" s="41"/>
      <c r="C20" s="42" t="s">
        <v>48</v>
      </c>
      <c r="D20" s="43">
        <v>1700017.3</v>
      </c>
      <c r="E20" s="44" t="s">
        <v>49</v>
      </c>
      <c r="F20" s="45"/>
      <c r="G20" s="47"/>
      <c r="H20" s="46">
        <v>0.54572999999999983</v>
      </c>
      <c r="I20" s="47"/>
      <c r="J20" s="46">
        <v>0.51810999999999985</v>
      </c>
      <c r="K20" s="47"/>
      <c r="L20" s="48"/>
    </row>
    <row r="21" spans="1:12" x14ac:dyDescent="0.25">
      <c r="A21" s="13">
        <f t="shared" si="0"/>
        <v>15</v>
      </c>
      <c r="B21" s="39"/>
      <c r="C21" s="49" t="s">
        <v>50</v>
      </c>
      <c r="D21" s="50"/>
      <c r="E21" s="51"/>
      <c r="F21" s="52"/>
      <c r="G21" s="54"/>
      <c r="H21" s="53"/>
      <c r="I21" s="54">
        <v>2161.17</v>
      </c>
      <c r="J21" s="53"/>
      <c r="K21" s="54">
        <v>2068.4499999999998</v>
      </c>
      <c r="L21" s="55">
        <v>-4.2999999999999997E-2</v>
      </c>
    </row>
    <row r="22" spans="1:12" x14ac:dyDescent="0.25">
      <c r="A22" s="13">
        <f t="shared" si="0"/>
        <v>16</v>
      </c>
      <c r="B22" s="41" t="s">
        <v>51</v>
      </c>
      <c r="C22" s="42" t="s">
        <v>47</v>
      </c>
      <c r="D22" s="43">
        <v>0</v>
      </c>
      <c r="E22" s="44">
        <v>2000</v>
      </c>
      <c r="F22" s="45">
        <v>0</v>
      </c>
      <c r="G22" s="47">
        <v>250</v>
      </c>
      <c r="H22" s="46">
        <v>0.59213999999999989</v>
      </c>
      <c r="I22" s="47"/>
      <c r="J22" s="46">
        <v>0.57863999999999993</v>
      </c>
      <c r="K22" s="47"/>
      <c r="L22" s="56"/>
    </row>
    <row r="23" spans="1:12" x14ac:dyDescent="0.25">
      <c r="A23" s="13">
        <f t="shared" si="0"/>
        <v>17</v>
      </c>
      <c r="B23" s="41"/>
      <c r="C23" s="42" t="s">
        <v>48</v>
      </c>
      <c r="D23" s="43">
        <v>0</v>
      </c>
      <c r="E23" s="44" t="s">
        <v>49</v>
      </c>
      <c r="F23" s="57"/>
      <c r="G23" s="89"/>
      <c r="H23" s="46">
        <v>0.55348999999999982</v>
      </c>
      <c r="I23" s="47"/>
      <c r="J23" s="46">
        <v>0.54000999999999988</v>
      </c>
      <c r="K23" s="47"/>
      <c r="L23" s="56"/>
    </row>
    <row r="24" spans="1:12" x14ac:dyDescent="0.25">
      <c r="A24" s="13">
        <f t="shared" si="0"/>
        <v>18</v>
      </c>
      <c r="B24" s="39"/>
      <c r="C24" s="49" t="s">
        <v>50</v>
      </c>
      <c r="D24" s="50"/>
      <c r="E24" s="51"/>
      <c r="F24" s="52"/>
      <c r="G24" s="54"/>
      <c r="H24" s="53"/>
      <c r="I24" s="54">
        <v>250</v>
      </c>
      <c r="J24" s="53"/>
      <c r="K24" s="54">
        <v>250</v>
      </c>
      <c r="L24" s="55">
        <v>0</v>
      </c>
    </row>
    <row r="25" spans="1:12" x14ac:dyDescent="0.25">
      <c r="A25" s="13">
        <f t="shared" si="0"/>
        <v>19</v>
      </c>
      <c r="B25" s="41" t="s">
        <v>52</v>
      </c>
      <c r="C25" s="42" t="s">
        <v>47</v>
      </c>
      <c r="D25" s="43">
        <v>374368</v>
      </c>
      <c r="E25" s="44">
        <v>2000</v>
      </c>
      <c r="F25" s="45">
        <v>4780</v>
      </c>
      <c r="G25" s="47">
        <v>500</v>
      </c>
      <c r="H25" s="46">
        <v>0.30076999999999998</v>
      </c>
      <c r="I25" s="47"/>
      <c r="J25" s="46">
        <v>0.30076999999999998</v>
      </c>
      <c r="K25" s="47"/>
      <c r="L25" s="48"/>
    </row>
    <row r="26" spans="1:12" x14ac:dyDescent="0.25">
      <c r="A26" s="13">
        <f t="shared" si="0"/>
        <v>20</v>
      </c>
      <c r="B26" s="41"/>
      <c r="C26" s="42" t="s">
        <v>48</v>
      </c>
      <c r="D26" s="43">
        <v>600813</v>
      </c>
      <c r="E26" s="44" t="s">
        <v>49</v>
      </c>
      <c r="F26" s="45"/>
      <c r="G26" s="47"/>
      <c r="H26" s="46">
        <v>0.26500000000000001</v>
      </c>
      <c r="I26" s="47"/>
      <c r="J26" s="46">
        <v>0.26500000000000001</v>
      </c>
      <c r="K26" s="47"/>
      <c r="L26" s="48"/>
    </row>
    <row r="27" spans="1:12" x14ac:dyDescent="0.25">
      <c r="A27" s="13">
        <f t="shared" si="0"/>
        <v>21</v>
      </c>
      <c r="B27" s="39"/>
      <c r="C27" s="49" t="s">
        <v>50</v>
      </c>
      <c r="D27" s="50"/>
      <c r="E27" s="51"/>
      <c r="F27" s="52"/>
      <c r="G27" s="54"/>
      <c r="H27" s="53"/>
      <c r="I27" s="54">
        <v>1838.24</v>
      </c>
      <c r="J27" s="53"/>
      <c r="K27" s="54">
        <v>1838.24</v>
      </c>
      <c r="L27" s="55">
        <v>0</v>
      </c>
    </row>
    <row r="28" spans="1:12" x14ac:dyDescent="0.25">
      <c r="A28" s="13">
        <f t="shared" si="0"/>
        <v>22</v>
      </c>
      <c r="B28" s="41" t="s">
        <v>53</v>
      </c>
      <c r="C28" s="42" t="s">
        <v>47</v>
      </c>
      <c r="D28" s="43">
        <v>251387</v>
      </c>
      <c r="E28" s="44">
        <v>2000</v>
      </c>
      <c r="F28" s="45">
        <v>3233</v>
      </c>
      <c r="G28" s="47">
        <v>250</v>
      </c>
      <c r="H28" s="46">
        <v>0.56538000000000022</v>
      </c>
      <c r="I28" s="47"/>
      <c r="J28" s="46">
        <v>0.53626000000000029</v>
      </c>
      <c r="K28" s="47"/>
      <c r="L28" s="56"/>
    </row>
    <row r="29" spans="1:12" x14ac:dyDescent="0.25">
      <c r="A29" s="13">
        <f t="shared" si="0"/>
        <v>23</v>
      </c>
      <c r="B29" s="41"/>
      <c r="C29" s="42" t="s">
        <v>48</v>
      </c>
      <c r="D29" s="43">
        <v>291828</v>
      </c>
      <c r="E29" s="44" t="s">
        <v>49</v>
      </c>
      <c r="F29" s="57"/>
      <c r="G29" s="89"/>
      <c r="H29" s="46">
        <v>0.52887999999999991</v>
      </c>
      <c r="I29" s="47"/>
      <c r="J29" s="46">
        <v>0.49990999999999985</v>
      </c>
      <c r="K29" s="47"/>
      <c r="L29" s="56"/>
    </row>
    <row r="30" spans="1:12" x14ac:dyDescent="0.25">
      <c r="A30" s="13">
        <f t="shared" si="0"/>
        <v>24</v>
      </c>
      <c r="B30" s="39"/>
      <c r="C30" s="49" t="s">
        <v>50</v>
      </c>
      <c r="D30" s="50"/>
      <c r="E30" s="51"/>
      <c r="F30" s="52"/>
      <c r="G30" s="54"/>
      <c r="H30" s="53"/>
      <c r="I30" s="54">
        <v>2032.87</v>
      </c>
      <c r="J30" s="53"/>
      <c r="K30" s="54">
        <v>1938.91</v>
      </c>
      <c r="L30" s="55">
        <v>-4.5999999999999999E-2</v>
      </c>
    </row>
    <row r="31" spans="1:12" x14ac:dyDescent="0.25">
      <c r="A31" s="13">
        <f t="shared" si="0"/>
        <v>25</v>
      </c>
      <c r="B31" s="41" t="s">
        <v>54</v>
      </c>
      <c r="C31" s="42" t="s">
        <v>47</v>
      </c>
      <c r="D31" s="43">
        <v>0</v>
      </c>
      <c r="E31" s="44">
        <v>2000</v>
      </c>
      <c r="F31" s="45">
        <v>0</v>
      </c>
      <c r="G31" s="47">
        <v>250</v>
      </c>
      <c r="H31" s="46">
        <v>0.57388000000000006</v>
      </c>
      <c r="I31" s="47"/>
      <c r="J31" s="46">
        <v>0.55922000000000005</v>
      </c>
      <c r="K31" s="47"/>
      <c r="L31" s="48"/>
    </row>
    <row r="32" spans="1:12" x14ac:dyDescent="0.25">
      <c r="A32" s="13">
        <f t="shared" si="0"/>
        <v>26</v>
      </c>
      <c r="B32" s="41"/>
      <c r="C32" s="42" t="s">
        <v>48</v>
      </c>
      <c r="D32" s="43">
        <v>0</v>
      </c>
      <c r="E32" s="44" t="s">
        <v>49</v>
      </c>
      <c r="F32" s="45"/>
      <c r="G32" s="47"/>
      <c r="H32" s="46">
        <v>0.53739999999999988</v>
      </c>
      <c r="I32" s="47"/>
      <c r="J32" s="46">
        <v>0.52289999999999992</v>
      </c>
      <c r="K32" s="47"/>
      <c r="L32" s="48"/>
    </row>
    <row r="33" spans="1:12" x14ac:dyDescent="0.25">
      <c r="A33" s="13">
        <f t="shared" si="0"/>
        <v>27</v>
      </c>
      <c r="B33" s="39"/>
      <c r="C33" s="49" t="s">
        <v>50</v>
      </c>
      <c r="D33" s="50"/>
      <c r="E33" s="51"/>
      <c r="F33" s="52"/>
      <c r="G33" s="54"/>
      <c r="H33" s="53"/>
      <c r="I33" s="54">
        <v>250</v>
      </c>
      <c r="J33" s="53"/>
      <c r="K33" s="54">
        <v>250</v>
      </c>
      <c r="L33" s="55">
        <v>0</v>
      </c>
    </row>
    <row r="34" spans="1:12" x14ac:dyDescent="0.25">
      <c r="A34" s="13">
        <f t="shared" si="0"/>
        <v>28</v>
      </c>
      <c r="B34" s="41" t="s">
        <v>55</v>
      </c>
      <c r="C34" s="42" t="s">
        <v>47</v>
      </c>
      <c r="D34" s="43">
        <v>460277.8</v>
      </c>
      <c r="E34" s="43">
        <v>10000</v>
      </c>
      <c r="F34" s="45">
        <v>9847</v>
      </c>
      <c r="G34" s="47">
        <v>1300</v>
      </c>
      <c r="H34" s="46">
        <v>0.39053999999999994</v>
      </c>
      <c r="I34" s="47"/>
      <c r="J34" s="46">
        <v>0.36596999999999996</v>
      </c>
      <c r="K34" s="47"/>
      <c r="L34" s="48"/>
    </row>
    <row r="35" spans="1:12" x14ac:dyDescent="0.25">
      <c r="A35" s="13">
        <f t="shared" si="0"/>
        <v>29</v>
      </c>
      <c r="B35" s="41"/>
      <c r="C35" s="42" t="s">
        <v>48</v>
      </c>
      <c r="D35" s="43">
        <v>215032.2</v>
      </c>
      <c r="E35" s="43">
        <v>20000</v>
      </c>
      <c r="F35" s="45"/>
      <c r="G35" s="47"/>
      <c r="H35" s="46">
        <v>0.3766899999999998</v>
      </c>
      <c r="I35" s="47"/>
      <c r="J35" s="46">
        <v>0.3517599999999998</v>
      </c>
      <c r="K35" s="47"/>
      <c r="L35" s="48"/>
    </row>
    <row r="36" spans="1:12" x14ac:dyDescent="0.25">
      <c r="A36" s="13">
        <f t="shared" si="0"/>
        <v>30</v>
      </c>
      <c r="B36" s="41"/>
      <c r="C36" s="42" t="s">
        <v>56</v>
      </c>
      <c r="D36" s="43">
        <v>33691.800000000003</v>
      </c>
      <c r="E36" s="43">
        <v>20000</v>
      </c>
      <c r="F36" s="45"/>
      <c r="G36" s="47"/>
      <c r="H36" s="46">
        <v>0.34909999999999991</v>
      </c>
      <c r="I36" s="47"/>
      <c r="J36" s="46">
        <v>0.32346999999999992</v>
      </c>
      <c r="K36" s="47"/>
      <c r="L36" s="48"/>
    </row>
    <row r="37" spans="1:12" x14ac:dyDescent="0.25">
      <c r="A37" s="13">
        <f t="shared" si="0"/>
        <v>31</v>
      </c>
      <c r="B37" s="41"/>
      <c r="C37" s="42" t="s">
        <v>57</v>
      </c>
      <c r="D37" s="43">
        <v>0</v>
      </c>
      <c r="E37" s="43">
        <v>100000</v>
      </c>
      <c r="F37" s="45"/>
      <c r="G37" s="47"/>
      <c r="H37" s="46">
        <v>0.33095000000000019</v>
      </c>
      <c r="I37" s="47"/>
      <c r="J37" s="46">
        <v>0.30485000000000018</v>
      </c>
      <c r="K37" s="47"/>
      <c r="L37" s="48"/>
    </row>
    <row r="38" spans="1:12" x14ac:dyDescent="0.25">
      <c r="A38" s="13">
        <f t="shared" si="0"/>
        <v>32</v>
      </c>
      <c r="B38" s="41"/>
      <c r="C38" s="42" t="s">
        <v>58</v>
      </c>
      <c r="D38" s="43">
        <v>0</v>
      </c>
      <c r="E38" s="43">
        <v>600000</v>
      </c>
      <c r="F38" s="45"/>
      <c r="G38" s="47"/>
      <c r="H38" s="46">
        <v>0.30674999999999997</v>
      </c>
      <c r="I38" s="47"/>
      <c r="J38" s="46">
        <v>0.28003</v>
      </c>
      <c r="K38" s="47"/>
      <c r="L38" s="48"/>
    </row>
    <row r="39" spans="1:12" x14ac:dyDescent="0.25">
      <c r="A39" s="13">
        <f t="shared" si="0"/>
        <v>33</v>
      </c>
      <c r="B39" s="41"/>
      <c r="C39" s="42" t="s">
        <v>59</v>
      </c>
      <c r="D39" s="43">
        <v>0</v>
      </c>
      <c r="E39" s="44" t="s">
        <v>49</v>
      </c>
      <c r="F39" s="45"/>
      <c r="G39" s="47"/>
      <c r="H39" s="46">
        <v>0.27649000000000001</v>
      </c>
      <c r="I39" s="47"/>
      <c r="J39" s="46">
        <v>0.24900000000000003</v>
      </c>
      <c r="K39" s="47"/>
      <c r="L39" s="48"/>
    </row>
    <row r="40" spans="1:12" x14ac:dyDescent="0.25">
      <c r="A40" s="13">
        <f t="shared" si="0"/>
        <v>34</v>
      </c>
      <c r="B40" s="39"/>
      <c r="C40" s="49" t="s">
        <v>50</v>
      </c>
      <c r="D40" s="50"/>
      <c r="E40" s="51"/>
      <c r="F40" s="52"/>
      <c r="G40" s="54"/>
      <c r="H40" s="53"/>
      <c r="I40" s="54">
        <v>5145.6499999999996</v>
      </c>
      <c r="J40" s="53"/>
      <c r="K40" s="54">
        <v>4903.71</v>
      </c>
      <c r="L40" s="55">
        <v>-4.7E-2</v>
      </c>
    </row>
    <row r="41" spans="1:12" x14ac:dyDescent="0.25">
      <c r="A41" s="13">
        <f t="shared" si="0"/>
        <v>35</v>
      </c>
      <c r="B41" s="41" t="s">
        <v>60</v>
      </c>
      <c r="C41" s="42" t="s">
        <v>47</v>
      </c>
      <c r="D41" s="43">
        <v>988918</v>
      </c>
      <c r="E41" s="43">
        <v>10000</v>
      </c>
      <c r="F41" s="45">
        <v>12411</v>
      </c>
      <c r="G41" s="47">
        <v>1300</v>
      </c>
      <c r="H41" s="46">
        <v>0.37985999999999998</v>
      </c>
      <c r="I41" s="47"/>
      <c r="J41" s="46">
        <v>0.35160999999999998</v>
      </c>
      <c r="K41" s="47"/>
      <c r="L41" s="48"/>
    </row>
    <row r="42" spans="1:12" x14ac:dyDescent="0.25">
      <c r="A42" s="13">
        <f t="shared" si="0"/>
        <v>36</v>
      </c>
      <c r="B42" s="41"/>
      <c r="C42" s="42" t="s">
        <v>48</v>
      </c>
      <c r="D42" s="43">
        <v>709684</v>
      </c>
      <c r="E42" s="43">
        <v>20000</v>
      </c>
      <c r="F42" s="45"/>
      <c r="G42" s="47"/>
      <c r="H42" s="46">
        <v>0.36712000000000006</v>
      </c>
      <c r="I42" s="47"/>
      <c r="J42" s="46">
        <v>0.33889000000000008</v>
      </c>
      <c r="K42" s="47"/>
      <c r="L42" s="48"/>
    </row>
    <row r="43" spans="1:12" x14ac:dyDescent="0.25">
      <c r="A43" s="13">
        <f t="shared" si="0"/>
        <v>37</v>
      </c>
      <c r="B43" s="41"/>
      <c r="C43" s="42" t="s">
        <v>56</v>
      </c>
      <c r="D43" s="43">
        <v>67540</v>
      </c>
      <c r="E43" s="43">
        <v>20000</v>
      </c>
      <c r="F43" s="45"/>
      <c r="G43" s="47"/>
      <c r="H43" s="46">
        <v>0.3417599999999999</v>
      </c>
      <c r="I43" s="47"/>
      <c r="J43" s="46">
        <v>0.31359999999999988</v>
      </c>
      <c r="K43" s="47"/>
      <c r="L43" s="48"/>
    </row>
    <row r="44" spans="1:12" x14ac:dyDescent="0.25">
      <c r="A44" s="13">
        <f t="shared" si="0"/>
        <v>38</v>
      </c>
      <c r="B44" s="41"/>
      <c r="C44" s="42" t="s">
        <v>57</v>
      </c>
      <c r="D44" s="43">
        <v>21000</v>
      </c>
      <c r="E44" s="43">
        <v>100000</v>
      </c>
      <c r="F44" s="45"/>
      <c r="G44" s="47"/>
      <c r="H44" s="46">
        <v>0.32508000000000009</v>
      </c>
      <c r="I44" s="47"/>
      <c r="J44" s="46">
        <v>0.29696000000000011</v>
      </c>
      <c r="K44" s="47"/>
      <c r="L44" s="48"/>
    </row>
    <row r="45" spans="1:12" x14ac:dyDescent="0.25">
      <c r="A45" s="13">
        <f t="shared" si="0"/>
        <v>39</v>
      </c>
      <c r="B45" s="41"/>
      <c r="C45" s="42" t="s">
        <v>58</v>
      </c>
      <c r="D45" s="43">
        <v>0</v>
      </c>
      <c r="E45" s="43">
        <v>600000</v>
      </c>
      <c r="F45" s="45"/>
      <c r="G45" s="47"/>
      <c r="H45" s="46">
        <v>0.30284000000000016</v>
      </c>
      <c r="I45" s="47"/>
      <c r="J45" s="46">
        <v>0.27478000000000019</v>
      </c>
      <c r="K45" s="47"/>
      <c r="L45" s="48"/>
    </row>
    <row r="46" spans="1:12" x14ac:dyDescent="0.25">
      <c r="A46" s="13">
        <f t="shared" si="0"/>
        <v>40</v>
      </c>
      <c r="B46" s="41"/>
      <c r="C46" s="42" t="s">
        <v>59</v>
      </c>
      <c r="D46" s="43">
        <v>0</v>
      </c>
      <c r="E46" s="44" t="s">
        <v>49</v>
      </c>
      <c r="F46" s="45"/>
      <c r="G46" s="47"/>
      <c r="H46" s="46">
        <v>0.27501999999999993</v>
      </c>
      <c r="I46" s="47"/>
      <c r="J46" s="46">
        <v>0.24702999999999994</v>
      </c>
      <c r="K46" s="47"/>
      <c r="L46" s="48"/>
    </row>
    <row r="47" spans="1:12" x14ac:dyDescent="0.25">
      <c r="A47" s="13">
        <f t="shared" si="0"/>
        <v>41</v>
      </c>
      <c r="B47" s="39"/>
      <c r="C47" s="49" t="s">
        <v>50</v>
      </c>
      <c r="D47" s="50"/>
      <c r="E47" s="51"/>
      <c r="F47" s="52"/>
      <c r="G47" s="54"/>
      <c r="H47" s="53"/>
      <c r="I47" s="54">
        <v>5983.73</v>
      </c>
      <c r="J47" s="53"/>
      <c r="K47" s="54">
        <v>5633.16</v>
      </c>
      <c r="L47" s="55">
        <v>-5.8999999999999997E-2</v>
      </c>
    </row>
    <row r="48" spans="1:12" x14ac:dyDescent="0.25">
      <c r="A48" s="13">
        <f t="shared" si="0"/>
        <v>42</v>
      </c>
      <c r="B48" s="41" t="s">
        <v>61</v>
      </c>
      <c r="C48" s="42" t="s">
        <v>47</v>
      </c>
      <c r="D48" s="43">
        <v>1315288</v>
      </c>
      <c r="E48" s="43">
        <v>10000</v>
      </c>
      <c r="F48" s="45">
        <v>46756</v>
      </c>
      <c r="G48" s="47">
        <v>1550</v>
      </c>
      <c r="H48" s="46">
        <v>0.11817999999999999</v>
      </c>
      <c r="I48" s="47"/>
      <c r="J48" s="46">
        <v>0.11817999999999999</v>
      </c>
      <c r="K48" s="47"/>
      <c r="L48" s="48"/>
    </row>
    <row r="49" spans="1:12" x14ac:dyDescent="0.25">
      <c r="A49" s="13">
        <f t="shared" si="0"/>
        <v>43</v>
      </c>
      <c r="B49" s="41"/>
      <c r="C49" s="42" t="s">
        <v>48</v>
      </c>
      <c r="D49" s="43">
        <v>1569454</v>
      </c>
      <c r="E49" s="43">
        <v>20000</v>
      </c>
      <c r="F49" s="45"/>
      <c r="G49" s="47"/>
      <c r="H49" s="46">
        <v>0.10579</v>
      </c>
      <c r="I49" s="47"/>
      <c r="J49" s="46">
        <v>0.10579</v>
      </c>
      <c r="K49" s="47"/>
      <c r="L49" s="48"/>
    </row>
    <row r="50" spans="1:12" x14ac:dyDescent="0.25">
      <c r="A50" s="13">
        <f t="shared" si="0"/>
        <v>44</v>
      </c>
      <c r="B50" s="41"/>
      <c r="C50" s="42" t="s">
        <v>56</v>
      </c>
      <c r="D50" s="43">
        <v>1035145</v>
      </c>
      <c r="E50" s="43">
        <v>20000</v>
      </c>
      <c r="F50" s="45"/>
      <c r="G50" s="47"/>
      <c r="H50" s="46">
        <v>8.1119999999999998E-2</v>
      </c>
      <c r="I50" s="47"/>
      <c r="J50" s="46">
        <v>8.1119999999999998E-2</v>
      </c>
      <c r="K50" s="47"/>
      <c r="L50" s="48"/>
    </row>
    <row r="51" spans="1:12" x14ac:dyDescent="0.25">
      <c r="A51" s="13">
        <f t="shared" si="0"/>
        <v>45</v>
      </c>
      <c r="B51" s="41"/>
      <c r="C51" s="42" t="s">
        <v>57</v>
      </c>
      <c r="D51" s="43">
        <v>1393721</v>
      </c>
      <c r="E51" s="43">
        <v>100000</v>
      </c>
      <c r="F51" s="45"/>
      <c r="G51" s="47"/>
      <c r="H51" s="46">
        <v>6.4899999999999999E-2</v>
      </c>
      <c r="I51" s="47"/>
      <c r="J51" s="46">
        <v>6.4899999999999999E-2</v>
      </c>
      <c r="K51" s="47"/>
      <c r="L51" s="48"/>
    </row>
    <row r="52" spans="1:12" x14ac:dyDescent="0.25">
      <c r="A52" s="13">
        <f t="shared" si="0"/>
        <v>46</v>
      </c>
      <c r="B52" s="41"/>
      <c r="C52" s="42" t="s">
        <v>58</v>
      </c>
      <c r="D52" s="43">
        <v>297087</v>
      </c>
      <c r="E52" s="43">
        <v>600000</v>
      </c>
      <c r="F52" s="45"/>
      <c r="G52" s="47"/>
      <c r="H52" s="46">
        <v>4.3270000000000003E-2</v>
      </c>
      <c r="I52" s="47"/>
      <c r="J52" s="46">
        <v>4.3270000000000003E-2</v>
      </c>
      <c r="K52" s="47"/>
      <c r="L52" s="48"/>
    </row>
    <row r="53" spans="1:12" x14ac:dyDescent="0.25">
      <c r="A53" s="13">
        <f t="shared" si="0"/>
        <v>47</v>
      </c>
      <c r="B53" s="41"/>
      <c r="C53" s="42" t="s">
        <v>59</v>
      </c>
      <c r="D53" s="43">
        <v>0</v>
      </c>
      <c r="E53" s="44" t="s">
        <v>49</v>
      </c>
      <c r="F53" s="45"/>
      <c r="G53" s="47"/>
      <c r="H53" s="46">
        <v>1.6219999999999998E-2</v>
      </c>
      <c r="I53" s="47"/>
      <c r="J53" s="46">
        <v>1.6219999999999998E-2</v>
      </c>
      <c r="K53" s="47"/>
      <c r="L53" s="48"/>
    </row>
    <row r="54" spans="1:12" x14ac:dyDescent="0.25">
      <c r="A54" s="13">
        <f t="shared" si="0"/>
        <v>48</v>
      </c>
      <c r="B54" s="39"/>
      <c r="C54" s="49" t="s">
        <v>50</v>
      </c>
      <c r="D54" s="50"/>
      <c r="E54" s="51"/>
      <c r="F54" s="52"/>
      <c r="G54" s="54"/>
      <c r="H54" s="53"/>
      <c r="I54" s="54">
        <v>6206.85</v>
      </c>
      <c r="J54" s="53"/>
      <c r="K54" s="54">
        <v>6206.85</v>
      </c>
      <c r="L54" s="55">
        <v>0</v>
      </c>
    </row>
    <row r="55" spans="1:12" x14ac:dyDescent="0.25">
      <c r="A55" s="13">
        <f t="shared" si="0"/>
        <v>49</v>
      </c>
      <c r="B55" s="41" t="s">
        <v>62</v>
      </c>
      <c r="C55" s="42" t="s">
        <v>47</v>
      </c>
      <c r="D55" s="43">
        <v>231331</v>
      </c>
      <c r="E55" s="43">
        <v>10000</v>
      </c>
      <c r="F55" s="45">
        <v>83064</v>
      </c>
      <c r="G55" s="47">
        <v>1300</v>
      </c>
      <c r="H55" s="46">
        <v>0.39613999999999994</v>
      </c>
      <c r="I55" s="47"/>
      <c r="J55" s="46">
        <v>0.38132999999999995</v>
      </c>
      <c r="K55" s="47"/>
      <c r="L55" s="56"/>
    </row>
    <row r="56" spans="1:12" x14ac:dyDescent="0.25">
      <c r="A56" s="13">
        <f t="shared" si="0"/>
        <v>50</v>
      </c>
      <c r="B56" s="41"/>
      <c r="C56" s="42" t="s">
        <v>48</v>
      </c>
      <c r="D56" s="43">
        <v>459142</v>
      </c>
      <c r="E56" s="43">
        <v>20000</v>
      </c>
      <c r="F56" s="57"/>
      <c r="G56" s="89"/>
      <c r="H56" s="46">
        <v>0.38260999999999989</v>
      </c>
      <c r="I56" s="47"/>
      <c r="J56" s="46">
        <v>0.3679599999999999</v>
      </c>
      <c r="K56" s="47"/>
      <c r="L56" s="56"/>
    </row>
    <row r="57" spans="1:12" x14ac:dyDescent="0.25">
      <c r="A57" s="13">
        <f t="shared" si="0"/>
        <v>51</v>
      </c>
      <c r="B57" s="41"/>
      <c r="C57" s="42" t="s">
        <v>56</v>
      </c>
      <c r="D57" s="43">
        <v>223176</v>
      </c>
      <c r="E57" s="43">
        <v>20000</v>
      </c>
      <c r="F57" s="57"/>
      <c r="G57" s="89"/>
      <c r="H57" s="46">
        <v>0.35571000000000014</v>
      </c>
      <c r="I57" s="47"/>
      <c r="J57" s="46">
        <v>0.34134000000000014</v>
      </c>
      <c r="K57" s="47"/>
      <c r="L57" s="56"/>
    </row>
    <row r="58" spans="1:12" x14ac:dyDescent="0.25">
      <c r="A58" s="13">
        <f t="shared" si="0"/>
        <v>52</v>
      </c>
      <c r="B58" s="41"/>
      <c r="C58" s="42" t="s">
        <v>57</v>
      </c>
      <c r="D58" s="43">
        <v>83116</v>
      </c>
      <c r="E58" s="43">
        <v>100000</v>
      </c>
      <c r="F58" s="57"/>
      <c r="G58" s="89"/>
      <c r="H58" s="46">
        <v>0.33800999999999992</v>
      </c>
      <c r="I58" s="47"/>
      <c r="J58" s="46">
        <v>0.32383999999999996</v>
      </c>
      <c r="K58" s="47"/>
      <c r="L58" s="56"/>
    </row>
    <row r="59" spans="1:12" x14ac:dyDescent="0.25">
      <c r="A59" s="13">
        <f t="shared" si="0"/>
        <v>53</v>
      </c>
      <c r="B59" s="41"/>
      <c r="C59" s="42" t="s">
        <v>58</v>
      </c>
      <c r="D59" s="43">
        <v>0</v>
      </c>
      <c r="E59" s="43">
        <v>600000</v>
      </c>
      <c r="F59" s="57"/>
      <c r="G59" s="89"/>
      <c r="H59" s="46">
        <v>0.31441000000000002</v>
      </c>
      <c r="I59" s="47"/>
      <c r="J59" s="46">
        <v>0.30050000000000004</v>
      </c>
      <c r="K59" s="47"/>
      <c r="L59" s="56"/>
    </row>
    <row r="60" spans="1:12" x14ac:dyDescent="0.25">
      <c r="A60" s="13">
        <f t="shared" si="0"/>
        <v>54</v>
      </c>
      <c r="B60" s="41"/>
      <c r="C60" s="42" t="s">
        <v>59</v>
      </c>
      <c r="D60" s="43">
        <v>0</v>
      </c>
      <c r="E60" s="44" t="s">
        <v>49</v>
      </c>
      <c r="F60" s="57"/>
      <c r="G60" s="89"/>
      <c r="H60" s="46">
        <v>0.2849199999999999</v>
      </c>
      <c r="I60" s="47"/>
      <c r="J60" s="46">
        <v>0.27133999999999991</v>
      </c>
      <c r="K60" s="47"/>
      <c r="L60" s="56"/>
    </row>
    <row r="61" spans="1:12" x14ac:dyDescent="0.25">
      <c r="A61" s="13">
        <f t="shared" si="0"/>
        <v>55</v>
      </c>
      <c r="B61" s="39"/>
      <c r="C61" s="49" t="s">
        <v>50</v>
      </c>
      <c r="D61" s="50"/>
      <c r="E61" s="51"/>
      <c r="F61" s="52"/>
      <c r="G61" s="54"/>
      <c r="H61" s="53"/>
      <c r="I61" s="54">
        <v>31203.759999999998</v>
      </c>
      <c r="J61" s="53"/>
      <c r="K61" s="54">
        <v>30006.75</v>
      </c>
      <c r="L61" s="55">
        <v>-3.7999999999999999E-2</v>
      </c>
    </row>
    <row r="62" spans="1:12" x14ac:dyDescent="0.25">
      <c r="A62" s="13">
        <f t="shared" si="0"/>
        <v>56</v>
      </c>
      <c r="B62" s="41" t="s">
        <v>63</v>
      </c>
      <c r="C62" s="42" t="s">
        <v>47</v>
      </c>
      <c r="D62" s="43">
        <v>165010</v>
      </c>
      <c r="E62" s="43">
        <v>10000</v>
      </c>
      <c r="F62" s="45">
        <v>5190</v>
      </c>
      <c r="G62" s="47">
        <v>1300</v>
      </c>
      <c r="H62" s="46">
        <v>0.39023999999999992</v>
      </c>
      <c r="I62" s="47"/>
      <c r="J62" s="46">
        <v>0.37669999999999992</v>
      </c>
      <c r="K62" s="47"/>
      <c r="L62" s="48"/>
    </row>
    <row r="63" spans="1:12" x14ac:dyDescent="0.25">
      <c r="A63" s="13">
        <f t="shared" si="0"/>
        <v>57</v>
      </c>
      <c r="B63" s="41"/>
      <c r="C63" s="42" t="s">
        <v>48</v>
      </c>
      <c r="D63" s="43">
        <v>141192</v>
      </c>
      <c r="E63" s="43">
        <v>20000</v>
      </c>
      <c r="F63" s="45"/>
      <c r="G63" s="47"/>
      <c r="H63" s="46">
        <v>0.3773399999999999</v>
      </c>
      <c r="I63" s="47"/>
      <c r="J63" s="46">
        <v>0.36380999999999991</v>
      </c>
      <c r="K63" s="47"/>
      <c r="L63" s="48"/>
    </row>
    <row r="64" spans="1:12" x14ac:dyDescent="0.25">
      <c r="A64" s="13">
        <f t="shared" si="0"/>
        <v>58</v>
      </c>
      <c r="B64" s="41"/>
      <c r="C64" s="42" t="s">
        <v>56</v>
      </c>
      <c r="D64" s="43">
        <v>5213</v>
      </c>
      <c r="E64" s="43">
        <v>20000</v>
      </c>
      <c r="F64" s="45"/>
      <c r="G64" s="47"/>
      <c r="H64" s="46">
        <v>0.35166000000000008</v>
      </c>
      <c r="I64" s="47"/>
      <c r="J64" s="46">
        <v>0.33817000000000008</v>
      </c>
      <c r="K64" s="47"/>
      <c r="L64" s="48"/>
    </row>
    <row r="65" spans="1:12" x14ac:dyDescent="0.25">
      <c r="A65" s="13">
        <f t="shared" si="0"/>
        <v>59</v>
      </c>
      <c r="B65" s="41"/>
      <c r="C65" s="42" t="s">
        <v>57</v>
      </c>
      <c r="D65" s="43">
        <v>0</v>
      </c>
      <c r="E65" s="43">
        <v>100000</v>
      </c>
      <c r="F65" s="45"/>
      <c r="G65" s="47"/>
      <c r="H65" s="46">
        <v>0.33476999999999979</v>
      </c>
      <c r="I65" s="47"/>
      <c r="J65" s="46">
        <v>0.32129999999999981</v>
      </c>
      <c r="K65" s="47"/>
      <c r="L65" s="48"/>
    </row>
    <row r="66" spans="1:12" x14ac:dyDescent="0.25">
      <c r="A66" s="13">
        <f t="shared" si="0"/>
        <v>60</v>
      </c>
      <c r="B66" s="41"/>
      <c r="C66" s="42" t="s">
        <v>58</v>
      </c>
      <c r="D66" s="43">
        <v>0</v>
      </c>
      <c r="E66" s="43">
        <v>600000</v>
      </c>
      <c r="F66" s="45"/>
      <c r="G66" s="47"/>
      <c r="H66" s="46">
        <v>0.31224999999999997</v>
      </c>
      <c r="I66" s="47"/>
      <c r="J66" s="46">
        <v>0.29879</v>
      </c>
      <c r="K66" s="47"/>
      <c r="L66" s="48"/>
    </row>
    <row r="67" spans="1:12" x14ac:dyDescent="0.25">
      <c r="A67" s="13">
        <f t="shared" si="0"/>
        <v>61</v>
      </c>
      <c r="B67" s="41"/>
      <c r="C67" s="42" t="s">
        <v>59</v>
      </c>
      <c r="D67" s="43">
        <v>0</v>
      </c>
      <c r="E67" s="44" t="s">
        <v>49</v>
      </c>
      <c r="F67" s="45"/>
      <c r="G67" s="47"/>
      <c r="H67" s="46">
        <v>0.28410999999999992</v>
      </c>
      <c r="I67" s="47"/>
      <c r="J67" s="46">
        <v>0.27068999999999993</v>
      </c>
      <c r="K67" s="47"/>
      <c r="L67" s="48"/>
    </row>
    <row r="68" spans="1:12" x14ac:dyDescent="0.25">
      <c r="A68" s="13">
        <f t="shared" si="0"/>
        <v>62</v>
      </c>
      <c r="B68" s="39"/>
      <c r="C68" s="49" t="s">
        <v>50</v>
      </c>
      <c r="D68" s="50"/>
      <c r="E68" s="51"/>
      <c r="F68" s="52"/>
      <c r="G68" s="54"/>
      <c r="H68" s="53"/>
      <c r="I68" s="54">
        <v>3325.35</v>
      </c>
      <c r="J68" s="53"/>
      <c r="K68" s="54">
        <v>3255.0699999999997</v>
      </c>
      <c r="L68" s="55">
        <v>-2.1000000000000001E-2</v>
      </c>
    </row>
    <row r="69" spans="1:12" x14ac:dyDescent="0.25">
      <c r="A69" s="13">
        <f t="shared" si="0"/>
        <v>63</v>
      </c>
      <c r="B69" s="41" t="s">
        <v>64</v>
      </c>
      <c r="C69" s="42" t="s">
        <v>47</v>
      </c>
      <c r="D69" s="58">
        <v>829148</v>
      </c>
      <c r="E69" s="43">
        <v>10000</v>
      </c>
      <c r="F69" s="59">
        <v>81011</v>
      </c>
      <c r="G69" s="47">
        <v>1550</v>
      </c>
      <c r="H69" s="60">
        <v>0.11817999999999999</v>
      </c>
      <c r="I69" s="47"/>
      <c r="J69" s="46">
        <v>0.11817999999999999</v>
      </c>
      <c r="K69" s="47"/>
      <c r="L69" s="61"/>
    </row>
    <row r="70" spans="1:12" x14ac:dyDescent="0.25">
      <c r="A70" s="13">
        <f t="shared" si="0"/>
        <v>64</v>
      </c>
      <c r="B70" s="41"/>
      <c r="C70" s="42" t="s">
        <v>48</v>
      </c>
      <c r="D70" s="62">
        <v>1626861</v>
      </c>
      <c r="E70" s="43">
        <v>20000</v>
      </c>
      <c r="F70" s="63"/>
      <c r="G70" s="90"/>
      <c r="H70" s="64">
        <v>0.10579</v>
      </c>
      <c r="I70" s="47"/>
      <c r="J70" s="46">
        <v>0.10579</v>
      </c>
      <c r="K70" s="47"/>
      <c r="L70" s="65"/>
    </row>
    <row r="71" spans="1:12" x14ac:dyDescent="0.25">
      <c r="A71" s="13">
        <f t="shared" si="0"/>
        <v>65</v>
      </c>
      <c r="B71" s="41"/>
      <c r="C71" s="42" t="s">
        <v>56</v>
      </c>
      <c r="D71" s="62">
        <v>1295797</v>
      </c>
      <c r="E71" s="43">
        <v>20000</v>
      </c>
      <c r="F71" s="63"/>
      <c r="G71" s="90"/>
      <c r="H71" s="64">
        <v>8.1119999999999998E-2</v>
      </c>
      <c r="I71" s="47"/>
      <c r="J71" s="46">
        <v>8.1119999999999998E-2</v>
      </c>
      <c r="K71" s="47"/>
      <c r="L71" s="65"/>
    </row>
    <row r="72" spans="1:12" x14ac:dyDescent="0.25">
      <c r="A72" s="13">
        <f t="shared" ref="A72:A87" si="1">+A71+1</f>
        <v>66</v>
      </c>
      <c r="B72" s="41"/>
      <c r="C72" s="42" t="s">
        <v>57</v>
      </c>
      <c r="D72" s="62">
        <v>4175476</v>
      </c>
      <c r="E72" s="43">
        <v>100000</v>
      </c>
      <c r="F72" s="63"/>
      <c r="G72" s="90"/>
      <c r="H72" s="64">
        <v>6.4899999999999999E-2</v>
      </c>
      <c r="I72" s="47"/>
      <c r="J72" s="46">
        <v>6.4899999999999999E-2</v>
      </c>
      <c r="K72" s="47"/>
      <c r="L72" s="65"/>
    </row>
    <row r="73" spans="1:12" x14ac:dyDescent="0.25">
      <c r="A73" s="13">
        <f t="shared" si="1"/>
        <v>67</v>
      </c>
      <c r="B73" s="41"/>
      <c r="C73" s="42" t="s">
        <v>58</v>
      </c>
      <c r="D73" s="62">
        <v>2766172</v>
      </c>
      <c r="E73" s="43">
        <v>600000</v>
      </c>
      <c r="F73" s="63"/>
      <c r="G73" s="90"/>
      <c r="H73" s="64">
        <v>4.3270000000000003E-2</v>
      </c>
      <c r="I73" s="47"/>
      <c r="J73" s="46">
        <v>4.3270000000000003E-2</v>
      </c>
      <c r="K73" s="47"/>
      <c r="L73" s="65"/>
    </row>
    <row r="74" spans="1:12" x14ac:dyDescent="0.25">
      <c r="A74" s="13">
        <f t="shared" si="1"/>
        <v>68</v>
      </c>
      <c r="B74" s="41"/>
      <c r="C74" s="42" t="s">
        <v>59</v>
      </c>
      <c r="D74" s="62">
        <v>0</v>
      </c>
      <c r="E74" s="44" t="s">
        <v>49</v>
      </c>
      <c r="F74" s="63"/>
      <c r="G74" s="90"/>
      <c r="H74" s="64">
        <v>1.6219999999999998E-2</v>
      </c>
      <c r="I74" s="47"/>
      <c r="J74" s="46">
        <v>1.6219999999999998E-2</v>
      </c>
      <c r="K74" s="47"/>
      <c r="L74" s="65"/>
    </row>
    <row r="75" spans="1:12" x14ac:dyDescent="0.25">
      <c r="A75" s="13">
        <f t="shared" si="1"/>
        <v>69</v>
      </c>
      <c r="B75" s="39"/>
      <c r="C75" s="49" t="s">
        <v>50</v>
      </c>
      <c r="D75" s="50"/>
      <c r="E75" s="51"/>
      <c r="F75" s="52"/>
      <c r="G75" s="54"/>
      <c r="H75" s="53"/>
      <c r="I75" s="54">
        <v>8482.61</v>
      </c>
      <c r="J75" s="46"/>
      <c r="K75" s="54">
        <v>8482.61</v>
      </c>
      <c r="L75" s="55">
        <v>0</v>
      </c>
    </row>
    <row r="76" spans="1:12" x14ac:dyDescent="0.25">
      <c r="A76" s="13">
        <f t="shared" si="1"/>
        <v>70</v>
      </c>
      <c r="B76" s="39" t="s">
        <v>65</v>
      </c>
      <c r="C76" s="40"/>
      <c r="D76" s="66">
        <v>0</v>
      </c>
      <c r="E76" s="67" t="s">
        <v>41</v>
      </c>
      <c r="F76" s="68">
        <v>0</v>
      </c>
      <c r="G76" s="91">
        <v>38000</v>
      </c>
      <c r="H76" s="69">
        <v>4.9899999999999996E-3</v>
      </c>
      <c r="I76" s="37">
        <v>38000</v>
      </c>
      <c r="J76" s="69">
        <v>4.9899999999999996E-3</v>
      </c>
      <c r="K76" s="37">
        <v>38000</v>
      </c>
      <c r="L76" s="70" t="s">
        <v>41</v>
      </c>
    </row>
    <row r="77" spans="1:12" x14ac:dyDescent="0.25">
      <c r="A77" s="13">
        <f t="shared" si="1"/>
        <v>71</v>
      </c>
      <c r="B77" s="31" t="s">
        <v>66</v>
      </c>
      <c r="C77" s="32"/>
      <c r="D77" s="71">
        <v>0</v>
      </c>
      <c r="E77" s="67" t="s">
        <v>41</v>
      </c>
      <c r="F77" s="72">
        <v>0</v>
      </c>
      <c r="G77" s="91">
        <v>38000</v>
      </c>
      <c r="H77" s="73">
        <v>4.9899999999999996E-3</v>
      </c>
      <c r="I77" s="37">
        <v>38000</v>
      </c>
      <c r="J77" s="69">
        <v>4.9899999999999996E-3</v>
      </c>
      <c r="K77" s="37">
        <v>38000</v>
      </c>
      <c r="L77" s="70" t="s">
        <v>41</v>
      </c>
    </row>
    <row r="78" spans="1:12" ht="15.75" thickBot="1" x14ac:dyDescent="0.3">
      <c r="A78" s="13">
        <f t="shared" si="1"/>
        <v>72</v>
      </c>
      <c r="B78" s="74" t="s">
        <v>67</v>
      </c>
      <c r="C78" s="32"/>
      <c r="D78" s="75"/>
      <c r="E78" s="67"/>
      <c r="F78" s="76"/>
      <c r="G78" s="92"/>
      <c r="H78" s="77"/>
      <c r="I78" s="78"/>
      <c r="J78" s="77"/>
      <c r="K78" s="78"/>
      <c r="L78" s="79"/>
    </row>
    <row r="79" spans="1:12" x14ac:dyDescent="0.25">
      <c r="A79" s="13">
        <f t="shared" si="1"/>
        <v>73</v>
      </c>
      <c r="B79" s="256" t="s">
        <v>68</v>
      </c>
      <c r="C79" s="257"/>
      <c r="D79" s="257"/>
      <c r="E79" s="257"/>
      <c r="F79" s="257"/>
      <c r="G79" s="257"/>
      <c r="H79" s="257"/>
      <c r="I79" s="257"/>
      <c r="J79" s="2"/>
      <c r="K79" s="2"/>
      <c r="L79" s="2"/>
    </row>
    <row r="80" spans="1:12" x14ac:dyDescent="0.25">
      <c r="A80" s="13">
        <f t="shared" si="1"/>
        <v>74</v>
      </c>
      <c r="B80" s="257"/>
      <c r="C80" s="257"/>
      <c r="D80" s="257"/>
      <c r="E80" s="257"/>
      <c r="F80" s="257"/>
      <c r="G80" s="257"/>
      <c r="H80" s="257"/>
      <c r="I80" s="257"/>
      <c r="J80" s="2"/>
      <c r="K80" s="2"/>
      <c r="L80" s="2"/>
    </row>
    <row r="81" spans="1:12" x14ac:dyDescent="0.25">
      <c r="A81" s="13">
        <f t="shared" si="1"/>
        <v>75</v>
      </c>
      <c r="B81" s="258" t="s">
        <v>69</v>
      </c>
      <c r="C81" s="259"/>
      <c r="D81" s="259"/>
      <c r="E81" s="259"/>
      <c r="F81" s="259"/>
      <c r="G81" s="259"/>
      <c r="H81" s="259"/>
      <c r="I81" s="259"/>
      <c r="J81" s="2"/>
      <c r="K81" s="4"/>
      <c r="L81" s="80"/>
    </row>
    <row r="82" spans="1:12" x14ac:dyDescent="0.25">
      <c r="A82" s="13">
        <f t="shared" si="1"/>
        <v>76</v>
      </c>
      <c r="B82" s="259"/>
      <c r="C82" s="259"/>
      <c r="D82" s="259"/>
      <c r="E82" s="259"/>
      <c r="F82" s="259"/>
      <c r="G82" s="259"/>
      <c r="H82" s="259"/>
      <c r="I82" s="259"/>
      <c r="J82" s="2"/>
      <c r="K82" s="2"/>
      <c r="L82" s="2"/>
    </row>
    <row r="83" spans="1:12" x14ac:dyDescent="0.25">
      <c r="A83" s="13">
        <f t="shared" si="1"/>
        <v>77</v>
      </c>
      <c r="B83" s="257"/>
      <c r="C83" s="257"/>
      <c r="D83" s="257"/>
      <c r="E83" s="257"/>
      <c r="F83" s="257"/>
      <c r="G83" s="257"/>
      <c r="H83" s="257"/>
      <c r="I83" s="257"/>
      <c r="J83" s="2"/>
      <c r="K83" s="2"/>
      <c r="L83" s="2"/>
    </row>
    <row r="84" spans="1:12" ht="15.75" thickBot="1" x14ac:dyDescent="0.3">
      <c r="A84" s="13">
        <v>78</v>
      </c>
      <c r="B84" s="81" t="s">
        <v>70</v>
      </c>
      <c r="C84" s="2"/>
      <c r="D84" s="2"/>
      <c r="E84" s="2"/>
      <c r="F84" s="2"/>
      <c r="G84" s="2"/>
      <c r="H84" s="2"/>
      <c r="I84" s="2"/>
      <c r="J84" s="2"/>
      <c r="K84" s="2"/>
      <c r="L84" s="2"/>
    </row>
    <row r="85" spans="1:12" ht="15.75" thickBot="1" x14ac:dyDescent="0.3">
      <c r="A85" s="13">
        <f t="shared" si="1"/>
        <v>79</v>
      </c>
      <c r="B85" s="82" t="s">
        <v>71</v>
      </c>
      <c r="C85" s="83"/>
      <c r="D85" s="93"/>
      <c r="E85" s="84" t="s">
        <v>72</v>
      </c>
      <c r="F85" s="93"/>
      <c r="G85" s="84" t="s">
        <v>72</v>
      </c>
      <c r="H85" s="93"/>
      <c r="I85" s="86"/>
      <c r="J85" s="86"/>
      <c r="K85" s="86"/>
      <c r="L85" s="86"/>
    </row>
    <row r="86" spans="1:12" ht="15.75" thickBot="1" x14ac:dyDescent="0.3">
      <c r="A86" s="13">
        <f t="shared" si="1"/>
        <v>80</v>
      </c>
      <c r="B86" s="2"/>
      <c r="C86" s="2"/>
      <c r="D86" s="2"/>
      <c r="E86" s="2"/>
      <c r="F86" s="2"/>
      <c r="G86" s="2"/>
      <c r="H86" s="2"/>
      <c r="I86" s="2"/>
      <c r="J86" s="2"/>
      <c r="K86" s="2"/>
      <c r="L86" s="2"/>
    </row>
    <row r="87" spans="1:12" ht="15.75" thickBot="1" x14ac:dyDescent="0.3">
      <c r="A87" s="13">
        <f t="shared" si="1"/>
        <v>81</v>
      </c>
      <c r="B87" s="82" t="s">
        <v>73</v>
      </c>
      <c r="C87" s="83"/>
      <c r="D87" s="85"/>
      <c r="E87" s="86"/>
      <c r="F87" s="86"/>
      <c r="G87" s="85"/>
      <c r="H87" s="84" t="s">
        <v>74</v>
      </c>
      <c r="I87" s="85"/>
      <c r="J87" s="85"/>
      <c r="K87" s="85"/>
      <c r="L87" s="85"/>
    </row>
  </sheetData>
  <mergeCells count="2">
    <mergeCell ref="B79:I80"/>
    <mergeCell ref="B81:I83"/>
  </mergeCells>
  <pageMargins left="0.7" right="0.7" top="0.75" bottom="0.75" header="0.3" footer="0.3"/>
  <pageSetup scale="5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zoomScaleNormal="100" workbookViewId="0">
      <selection activeCell="H1" sqref="H1:I2"/>
    </sheetView>
  </sheetViews>
  <sheetFormatPr defaultColWidth="9.140625" defaultRowHeight="15" x14ac:dyDescent="0.25"/>
  <cols>
    <col min="1" max="1" width="9.140625" style="87"/>
    <col min="2" max="2" width="17.7109375" style="87" customWidth="1"/>
    <col min="3" max="3" width="9.140625" style="87"/>
    <col min="4" max="4" width="9.5703125" style="87" bestFit="1" customWidth="1"/>
    <col min="5" max="5" width="11.5703125" style="87" bestFit="1" customWidth="1"/>
    <col min="6" max="6" width="14.140625" style="87" bestFit="1" customWidth="1"/>
    <col min="7" max="7" width="11.42578125" style="87" bestFit="1" customWidth="1"/>
    <col min="8" max="8" width="11.28515625" style="87" bestFit="1" customWidth="1"/>
    <col min="9" max="9" width="16.5703125" style="87" customWidth="1"/>
    <col min="10" max="16384" width="9.140625" style="87"/>
  </cols>
  <sheetData>
    <row r="1" spans="1:9" x14ac:dyDescent="0.25">
      <c r="A1" s="1" t="s">
        <v>92</v>
      </c>
      <c r="B1" s="2"/>
      <c r="C1" s="2"/>
      <c r="D1" s="2"/>
      <c r="E1" s="2"/>
      <c r="F1" s="2"/>
      <c r="G1" s="2"/>
      <c r="H1" s="159" t="s">
        <v>133</v>
      </c>
      <c r="I1" s="159"/>
    </row>
    <row r="2" spans="1:9" x14ac:dyDescent="0.25">
      <c r="A2" s="1" t="s">
        <v>93</v>
      </c>
      <c r="B2" s="2"/>
      <c r="C2" s="2"/>
      <c r="D2" s="2"/>
      <c r="E2" s="2"/>
      <c r="F2" s="2"/>
      <c r="G2" s="2"/>
      <c r="H2" s="159" t="s">
        <v>134</v>
      </c>
      <c r="I2" s="159"/>
    </row>
    <row r="3" spans="1:9" x14ac:dyDescent="0.25">
      <c r="A3" s="1" t="s">
        <v>94</v>
      </c>
      <c r="B3" s="2"/>
      <c r="C3" s="2"/>
      <c r="D3" s="2"/>
      <c r="E3" s="2"/>
      <c r="F3" s="2"/>
      <c r="G3" s="2"/>
      <c r="H3" s="3"/>
      <c r="I3" s="2"/>
    </row>
    <row r="4" spans="1:9" x14ac:dyDescent="0.25">
      <c r="A4" s="1" t="s">
        <v>75</v>
      </c>
      <c r="B4" s="2"/>
      <c r="C4" s="2"/>
      <c r="D4" s="2"/>
      <c r="E4" s="2"/>
      <c r="F4" s="2"/>
      <c r="G4" s="3"/>
      <c r="H4" s="2"/>
      <c r="I4" s="2"/>
    </row>
    <row r="5" spans="1:9" x14ac:dyDescent="0.25">
      <c r="A5" s="94"/>
      <c r="B5" s="2"/>
      <c r="C5" s="2"/>
      <c r="D5" s="2"/>
      <c r="E5" s="2"/>
      <c r="F5" s="2"/>
      <c r="G5" s="2"/>
      <c r="H5" s="2"/>
      <c r="I5" s="2"/>
    </row>
    <row r="6" spans="1:9" x14ac:dyDescent="0.25">
      <c r="A6" s="94"/>
      <c r="B6" s="2"/>
      <c r="C6" s="2"/>
      <c r="D6" s="2"/>
      <c r="E6" s="2"/>
      <c r="F6" s="2"/>
      <c r="G6" s="2"/>
      <c r="H6" s="2"/>
      <c r="I6" s="2"/>
    </row>
    <row r="7" spans="1:9" x14ac:dyDescent="0.25">
      <c r="A7" s="13">
        <v>1</v>
      </c>
      <c r="B7" s="2"/>
      <c r="C7" s="2"/>
      <c r="D7" s="2"/>
      <c r="E7" s="2"/>
      <c r="F7" s="14"/>
      <c r="G7" s="14"/>
      <c r="H7" s="13"/>
      <c r="I7" s="23" t="s">
        <v>5</v>
      </c>
    </row>
    <row r="8" spans="1:9" x14ac:dyDescent="0.25">
      <c r="A8" s="13">
        <v>2</v>
      </c>
      <c r="B8" s="2"/>
      <c r="C8" s="2"/>
      <c r="D8" s="15">
        <v>42675</v>
      </c>
      <c r="E8" s="14"/>
      <c r="F8" s="14"/>
      <c r="G8" s="14" t="s">
        <v>5</v>
      </c>
      <c r="H8" s="14" t="s">
        <v>76</v>
      </c>
      <c r="I8" s="95">
        <v>43040</v>
      </c>
    </row>
    <row r="9" spans="1:9" x14ac:dyDescent="0.25">
      <c r="A9" s="13">
        <v>3</v>
      </c>
      <c r="B9" s="2"/>
      <c r="C9" s="2"/>
      <c r="D9" s="14" t="s">
        <v>12</v>
      </c>
      <c r="E9" s="14" t="s">
        <v>76</v>
      </c>
      <c r="F9" s="14" t="s">
        <v>76</v>
      </c>
      <c r="G9" s="14" t="s">
        <v>18</v>
      </c>
      <c r="H9" s="14" t="s">
        <v>77</v>
      </c>
      <c r="I9" s="23" t="s">
        <v>12</v>
      </c>
    </row>
    <row r="10" spans="1:9" ht="15.75" thickBot="1" x14ac:dyDescent="0.3">
      <c r="A10" s="13">
        <v>4</v>
      </c>
      <c r="B10" s="2"/>
      <c r="C10" s="2"/>
      <c r="D10" s="19" t="s">
        <v>18</v>
      </c>
      <c r="E10" s="19" t="s">
        <v>78</v>
      </c>
      <c r="F10" s="19" t="s">
        <v>79</v>
      </c>
      <c r="G10" s="19" t="s">
        <v>80</v>
      </c>
      <c r="H10" s="19" t="s">
        <v>81</v>
      </c>
      <c r="I10" s="20" t="s">
        <v>82</v>
      </c>
    </row>
    <row r="11" spans="1:9" x14ac:dyDescent="0.25">
      <c r="A11" s="13">
        <v>5</v>
      </c>
      <c r="B11" s="2"/>
      <c r="C11" s="2"/>
      <c r="D11" s="22"/>
      <c r="E11" s="22"/>
      <c r="F11" s="22"/>
      <c r="G11" s="23" t="s">
        <v>83</v>
      </c>
      <c r="H11" s="96"/>
      <c r="I11" s="23" t="s">
        <v>84</v>
      </c>
    </row>
    <row r="12" spans="1:9" x14ac:dyDescent="0.25">
      <c r="A12" s="13">
        <v>6</v>
      </c>
      <c r="B12" s="26" t="s">
        <v>24</v>
      </c>
      <c r="C12" s="27" t="s">
        <v>15</v>
      </c>
      <c r="D12" s="28" t="s">
        <v>25</v>
      </c>
      <c r="E12" s="28" t="s">
        <v>26</v>
      </c>
      <c r="F12" s="28" t="s">
        <v>27</v>
      </c>
      <c r="G12" s="28" t="s">
        <v>28</v>
      </c>
      <c r="H12" s="28" t="s">
        <v>29</v>
      </c>
      <c r="I12" s="28" t="s">
        <v>31</v>
      </c>
    </row>
    <row r="13" spans="1:9" x14ac:dyDescent="0.25">
      <c r="A13" s="13">
        <v>7</v>
      </c>
      <c r="B13" s="31" t="s">
        <v>40</v>
      </c>
      <c r="C13" s="32"/>
      <c r="D13" s="97">
        <v>1.1234799999999998</v>
      </c>
      <c r="E13" s="97">
        <v>-2.3409999999999986E-2</v>
      </c>
      <c r="F13" s="97">
        <v>-2.2199999999999998E-3</v>
      </c>
      <c r="G13" s="97">
        <v>1.0978499999999998</v>
      </c>
      <c r="H13" s="97">
        <v>-4.4100000000000042E-3</v>
      </c>
      <c r="I13" s="97">
        <v>1.0934399999999997</v>
      </c>
    </row>
    <row r="14" spans="1:9" x14ac:dyDescent="0.25">
      <c r="A14" s="13">
        <v>8</v>
      </c>
      <c r="B14" s="31" t="s">
        <v>42</v>
      </c>
      <c r="C14" s="32"/>
      <c r="D14" s="97">
        <v>1.1149199999999997</v>
      </c>
      <c r="E14" s="97">
        <v>-2.3409999999999986E-2</v>
      </c>
      <c r="F14" s="97">
        <v>-2.2199999999999998E-3</v>
      </c>
      <c r="G14" s="97">
        <v>1.0892899999999996</v>
      </c>
      <c r="H14" s="97">
        <v>-5.0600000000000089E-3</v>
      </c>
      <c r="I14" s="97">
        <v>1.0842299999999996</v>
      </c>
    </row>
    <row r="15" spans="1:9" x14ac:dyDescent="0.25">
      <c r="A15" s="13">
        <v>9</v>
      </c>
      <c r="B15" s="31" t="s">
        <v>43</v>
      </c>
      <c r="C15" s="32"/>
      <c r="D15" s="97">
        <v>0.83246999999999971</v>
      </c>
      <c r="E15" s="97">
        <v>-2.3409999999999986E-2</v>
      </c>
      <c r="F15" s="97">
        <v>-2.2199999999999998E-3</v>
      </c>
      <c r="G15" s="97">
        <v>0.80683999999999967</v>
      </c>
      <c r="H15" s="97">
        <v>-4.5999999999999999E-3</v>
      </c>
      <c r="I15" s="97">
        <v>0.80223999999999962</v>
      </c>
    </row>
    <row r="16" spans="1:9" x14ac:dyDescent="0.25">
      <c r="A16" s="13">
        <v>10</v>
      </c>
      <c r="B16" s="31" t="s">
        <v>44</v>
      </c>
      <c r="C16" s="32"/>
      <c r="D16" s="97">
        <v>0.83216000000000012</v>
      </c>
      <c r="E16" s="97">
        <v>-2.3409999999999986E-2</v>
      </c>
      <c r="F16" s="97">
        <v>-2.2199999999999998E-3</v>
      </c>
      <c r="G16" s="97">
        <v>0.80653000000000008</v>
      </c>
      <c r="H16" s="97">
        <v>-4.6600000000000044E-3</v>
      </c>
      <c r="I16" s="97">
        <v>0.80187000000000008</v>
      </c>
    </row>
    <row r="17" spans="1:9" x14ac:dyDescent="0.25">
      <c r="A17" s="13">
        <v>11</v>
      </c>
      <c r="B17" s="31" t="s">
        <v>45</v>
      </c>
      <c r="C17" s="32"/>
      <c r="D17" s="97">
        <v>0.80673999999999946</v>
      </c>
      <c r="E17" s="97">
        <v>-2.3409999999999986E-2</v>
      </c>
      <c r="F17" s="97">
        <v>-2.2199999999999998E-3</v>
      </c>
      <c r="G17" s="97">
        <v>0.78110999999999942</v>
      </c>
      <c r="H17" s="97">
        <v>-6.0100000000000084E-3</v>
      </c>
      <c r="I17" s="97">
        <v>0.77509999999999946</v>
      </c>
    </row>
    <row r="18" spans="1:9" x14ac:dyDescent="0.25">
      <c r="A18" s="13">
        <v>12</v>
      </c>
      <c r="B18" s="39">
        <v>27</v>
      </c>
      <c r="C18" s="40"/>
      <c r="D18" s="97">
        <v>0.66168999999999978</v>
      </c>
      <c r="E18" s="97">
        <v>-2.3409999999999986E-2</v>
      </c>
      <c r="F18" s="97">
        <v>-2.2199999999999998E-3</v>
      </c>
      <c r="G18" s="97">
        <v>0.63605999999999974</v>
      </c>
      <c r="H18" s="97">
        <v>-5.2700000000000038E-3</v>
      </c>
      <c r="I18" s="97">
        <v>0.63078999999999974</v>
      </c>
    </row>
    <row r="19" spans="1:9" x14ac:dyDescent="0.25">
      <c r="A19" s="13">
        <v>13</v>
      </c>
      <c r="B19" s="41" t="s">
        <v>46</v>
      </c>
      <c r="C19" s="42" t="s">
        <v>47</v>
      </c>
      <c r="D19" s="98">
        <v>0.58449000000000029</v>
      </c>
      <c r="E19" s="98">
        <v>-2.3409999999999986E-2</v>
      </c>
      <c r="F19" s="98">
        <v>0</v>
      </c>
      <c r="G19" s="98">
        <v>0.56108000000000025</v>
      </c>
      <c r="H19" s="98">
        <v>-4.170000000000007E-3</v>
      </c>
      <c r="I19" s="98">
        <v>0.55691000000000024</v>
      </c>
    </row>
    <row r="20" spans="1:9" x14ac:dyDescent="0.25">
      <c r="A20" s="13">
        <v>14</v>
      </c>
      <c r="B20" s="39"/>
      <c r="C20" s="99" t="s">
        <v>48</v>
      </c>
      <c r="D20" s="97">
        <v>0.54572999999999983</v>
      </c>
      <c r="E20" s="97">
        <v>-2.3409999999999986E-2</v>
      </c>
      <c r="F20" s="97">
        <v>0</v>
      </c>
      <c r="G20" s="97">
        <v>0.5223199999999999</v>
      </c>
      <c r="H20" s="97">
        <v>-4.2100000000000054E-3</v>
      </c>
      <c r="I20" s="97">
        <v>0.51810999999999985</v>
      </c>
    </row>
    <row r="21" spans="1:9" x14ac:dyDescent="0.25">
      <c r="A21" s="13">
        <v>15</v>
      </c>
      <c r="B21" s="41" t="s">
        <v>51</v>
      </c>
      <c r="C21" s="42" t="s">
        <v>47</v>
      </c>
      <c r="D21" s="98">
        <v>0.59213999999999989</v>
      </c>
      <c r="E21" s="98">
        <v>-2.3409999999999986E-2</v>
      </c>
      <c r="F21" s="98">
        <v>0</v>
      </c>
      <c r="G21" s="98">
        <v>0.56872999999999996</v>
      </c>
      <c r="H21" s="98">
        <v>9.9100000000000021E-3</v>
      </c>
      <c r="I21" s="98">
        <v>0.57863999999999993</v>
      </c>
    </row>
    <row r="22" spans="1:9" x14ac:dyDescent="0.25">
      <c r="A22" s="13">
        <v>16</v>
      </c>
      <c r="B22" s="39"/>
      <c r="C22" s="99" t="s">
        <v>48</v>
      </c>
      <c r="D22" s="97">
        <v>0.55348999999999982</v>
      </c>
      <c r="E22" s="97">
        <v>-2.3409999999999986E-2</v>
      </c>
      <c r="F22" s="97">
        <v>0</v>
      </c>
      <c r="G22" s="97">
        <v>0.53007999999999988</v>
      </c>
      <c r="H22" s="97">
        <v>9.9300000000000048E-3</v>
      </c>
      <c r="I22" s="97">
        <v>0.54000999999999988</v>
      </c>
    </row>
    <row r="23" spans="1:9" x14ac:dyDescent="0.25">
      <c r="A23" s="13">
        <v>17</v>
      </c>
      <c r="B23" s="41" t="s">
        <v>52</v>
      </c>
      <c r="C23" s="42" t="s">
        <v>47</v>
      </c>
      <c r="D23" s="98">
        <v>0.30076999999999998</v>
      </c>
      <c r="E23" s="98">
        <v>0</v>
      </c>
      <c r="F23" s="98">
        <v>0</v>
      </c>
      <c r="G23" s="98">
        <v>0.30076999999999998</v>
      </c>
      <c r="H23" s="98">
        <v>0</v>
      </c>
      <c r="I23" s="98">
        <v>0.30076999999999998</v>
      </c>
    </row>
    <row r="24" spans="1:9" x14ac:dyDescent="0.25">
      <c r="A24" s="13">
        <v>18</v>
      </c>
      <c r="B24" s="39"/>
      <c r="C24" s="99" t="s">
        <v>48</v>
      </c>
      <c r="D24" s="97">
        <v>0.26500000000000001</v>
      </c>
      <c r="E24" s="97">
        <v>0</v>
      </c>
      <c r="F24" s="97">
        <v>0</v>
      </c>
      <c r="G24" s="97">
        <v>0.26500000000000001</v>
      </c>
      <c r="H24" s="97">
        <v>0</v>
      </c>
      <c r="I24" s="97">
        <v>0.26500000000000001</v>
      </c>
    </row>
    <row r="25" spans="1:9" x14ac:dyDescent="0.25">
      <c r="A25" s="13">
        <v>19</v>
      </c>
      <c r="B25" s="41" t="s">
        <v>53</v>
      </c>
      <c r="C25" s="42" t="s">
        <v>47</v>
      </c>
      <c r="D25" s="98">
        <v>0.56538000000000022</v>
      </c>
      <c r="E25" s="98">
        <v>-2.3409999999999986E-2</v>
      </c>
      <c r="F25" s="98">
        <v>0</v>
      </c>
      <c r="G25" s="98">
        <v>0.54197000000000028</v>
      </c>
      <c r="H25" s="98">
        <v>-5.7100000000000067E-3</v>
      </c>
      <c r="I25" s="98">
        <v>0.53626000000000029</v>
      </c>
    </row>
    <row r="26" spans="1:9" x14ac:dyDescent="0.25">
      <c r="A26" s="13">
        <v>20</v>
      </c>
      <c r="B26" s="39"/>
      <c r="C26" s="99" t="s">
        <v>48</v>
      </c>
      <c r="D26" s="97">
        <v>0.52887999999999991</v>
      </c>
      <c r="E26" s="97">
        <v>-2.3409999999999986E-2</v>
      </c>
      <c r="F26" s="97">
        <v>0</v>
      </c>
      <c r="G26" s="97">
        <v>0.50546999999999986</v>
      </c>
      <c r="H26" s="97">
        <v>-5.5600000000000024E-3</v>
      </c>
      <c r="I26" s="97">
        <v>0.49990999999999985</v>
      </c>
    </row>
    <row r="27" spans="1:9" x14ac:dyDescent="0.25">
      <c r="A27" s="13">
        <v>21</v>
      </c>
      <c r="B27" s="41" t="s">
        <v>54</v>
      </c>
      <c r="C27" s="42" t="s">
        <v>47</v>
      </c>
      <c r="D27" s="98">
        <v>0.57388000000000006</v>
      </c>
      <c r="E27" s="98">
        <v>-2.3409999999999986E-2</v>
      </c>
      <c r="F27" s="98">
        <v>0</v>
      </c>
      <c r="G27" s="98">
        <v>0.55047000000000001</v>
      </c>
      <c r="H27" s="98">
        <v>8.7500000000000008E-3</v>
      </c>
      <c r="I27" s="98">
        <v>0.55922000000000005</v>
      </c>
    </row>
    <row r="28" spans="1:9" x14ac:dyDescent="0.25">
      <c r="A28" s="13">
        <v>22</v>
      </c>
      <c r="B28" s="39"/>
      <c r="C28" s="99" t="s">
        <v>48</v>
      </c>
      <c r="D28" s="97">
        <v>0.53739999999999988</v>
      </c>
      <c r="E28" s="97">
        <v>-2.3409999999999986E-2</v>
      </c>
      <c r="F28" s="97">
        <v>0</v>
      </c>
      <c r="G28" s="97">
        <v>0.51398999999999995</v>
      </c>
      <c r="H28" s="97">
        <v>8.9099999999999995E-3</v>
      </c>
      <c r="I28" s="97">
        <v>0.52289999999999992</v>
      </c>
    </row>
    <row r="29" spans="1:9" x14ac:dyDescent="0.25">
      <c r="A29" s="13">
        <v>23</v>
      </c>
      <c r="B29" s="41" t="s">
        <v>55</v>
      </c>
      <c r="C29" s="42" t="s">
        <v>47</v>
      </c>
      <c r="D29" s="98">
        <v>0.39053999999999994</v>
      </c>
      <c r="E29" s="98">
        <v>-2.3409999999999986E-2</v>
      </c>
      <c r="F29" s="98">
        <v>0</v>
      </c>
      <c r="G29" s="98">
        <v>0.36712999999999996</v>
      </c>
      <c r="H29" s="98">
        <v>-1.1600000000000082E-3</v>
      </c>
      <c r="I29" s="98">
        <v>0.36596999999999996</v>
      </c>
    </row>
    <row r="30" spans="1:9" x14ac:dyDescent="0.25">
      <c r="A30" s="13">
        <v>24</v>
      </c>
      <c r="B30" s="41"/>
      <c r="C30" s="42" t="s">
        <v>48</v>
      </c>
      <c r="D30" s="98">
        <v>0.3766899999999998</v>
      </c>
      <c r="E30" s="98">
        <v>-2.3409999999999986E-2</v>
      </c>
      <c r="F30" s="98">
        <v>0</v>
      </c>
      <c r="G30" s="98">
        <v>0.35327999999999982</v>
      </c>
      <c r="H30" s="98">
        <v>-1.520000000000004E-3</v>
      </c>
      <c r="I30" s="98">
        <v>0.3517599999999998</v>
      </c>
    </row>
    <row r="31" spans="1:9" x14ac:dyDescent="0.25">
      <c r="A31" s="13">
        <v>25</v>
      </c>
      <c r="B31" s="41"/>
      <c r="C31" s="42" t="s">
        <v>56</v>
      </c>
      <c r="D31" s="98">
        <v>0.34909999999999991</v>
      </c>
      <c r="E31" s="98">
        <v>-2.3409999999999986E-2</v>
      </c>
      <c r="F31" s="98">
        <v>0</v>
      </c>
      <c r="G31" s="98">
        <v>0.32568999999999992</v>
      </c>
      <c r="H31" s="98">
        <v>-2.2200000000000032E-3</v>
      </c>
      <c r="I31" s="98">
        <v>0.32346999999999992</v>
      </c>
    </row>
    <row r="32" spans="1:9" x14ac:dyDescent="0.25">
      <c r="A32" s="13">
        <v>26</v>
      </c>
      <c r="B32" s="41"/>
      <c r="C32" s="42" t="s">
        <v>57</v>
      </c>
      <c r="D32" s="98">
        <v>0.33095000000000019</v>
      </c>
      <c r="E32" s="98">
        <v>-2.3409999999999986E-2</v>
      </c>
      <c r="F32" s="98">
        <v>0</v>
      </c>
      <c r="G32" s="98">
        <v>0.3075400000000002</v>
      </c>
      <c r="H32" s="98">
        <v>-2.6900000000000049E-3</v>
      </c>
      <c r="I32" s="98">
        <v>0.30485000000000018</v>
      </c>
    </row>
    <row r="33" spans="1:9" x14ac:dyDescent="0.25">
      <c r="A33" s="13">
        <v>27</v>
      </c>
      <c r="B33" s="41"/>
      <c r="C33" s="42" t="s">
        <v>58</v>
      </c>
      <c r="D33" s="98">
        <v>0.30674999999999997</v>
      </c>
      <c r="E33" s="98">
        <v>-2.3409999999999986E-2</v>
      </c>
      <c r="F33" s="98">
        <v>0</v>
      </c>
      <c r="G33" s="98">
        <v>0.28333999999999998</v>
      </c>
      <c r="H33" s="98">
        <v>-3.3100000000000074E-3</v>
      </c>
      <c r="I33" s="98">
        <v>0.28003</v>
      </c>
    </row>
    <row r="34" spans="1:9" x14ac:dyDescent="0.25">
      <c r="A34" s="13">
        <v>28</v>
      </c>
      <c r="B34" s="39"/>
      <c r="C34" s="99" t="s">
        <v>59</v>
      </c>
      <c r="D34" s="97">
        <v>0.27649000000000001</v>
      </c>
      <c r="E34" s="97">
        <v>-2.3409999999999986E-2</v>
      </c>
      <c r="F34" s="97">
        <v>0</v>
      </c>
      <c r="G34" s="97">
        <v>0.25308000000000003</v>
      </c>
      <c r="H34" s="97">
        <v>-4.0800000000000072E-3</v>
      </c>
      <c r="I34" s="97">
        <v>0.24900000000000003</v>
      </c>
    </row>
    <row r="35" spans="1:9" x14ac:dyDescent="0.25">
      <c r="A35" s="13">
        <v>29</v>
      </c>
      <c r="B35" s="41" t="s">
        <v>60</v>
      </c>
      <c r="C35" s="42" t="s">
        <v>47</v>
      </c>
      <c r="D35" s="98">
        <v>0.37985999999999998</v>
      </c>
      <c r="E35" s="98">
        <v>-2.3409999999999986E-2</v>
      </c>
      <c r="F35" s="98">
        <v>0</v>
      </c>
      <c r="G35" s="98">
        <v>0.35644999999999999</v>
      </c>
      <c r="H35" s="98">
        <v>-4.840000000000004E-3</v>
      </c>
      <c r="I35" s="98">
        <v>0.35160999999999998</v>
      </c>
    </row>
    <row r="36" spans="1:9" x14ac:dyDescent="0.25">
      <c r="A36" s="13">
        <v>30</v>
      </c>
      <c r="B36" s="41"/>
      <c r="C36" s="42" t="s">
        <v>48</v>
      </c>
      <c r="D36" s="98">
        <v>0.36712000000000006</v>
      </c>
      <c r="E36" s="98">
        <v>-2.3409999999999986E-2</v>
      </c>
      <c r="F36" s="98">
        <v>0</v>
      </c>
      <c r="G36" s="98">
        <v>0.34371000000000007</v>
      </c>
      <c r="H36" s="98">
        <v>-4.8200000000000048E-3</v>
      </c>
      <c r="I36" s="98">
        <v>0.33889000000000008</v>
      </c>
    </row>
    <row r="37" spans="1:9" x14ac:dyDescent="0.25">
      <c r="A37" s="13">
        <v>31</v>
      </c>
      <c r="B37" s="41"/>
      <c r="C37" s="42" t="s">
        <v>56</v>
      </c>
      <c r="D37" s="98">
        <v>0.3417599999999999</v>
      </c>
      <c r="E37" s="98">
        <v>-2.3409999999999986E-2</v>
      </c>
      <c r="F37" s="98">
        <v>0</v>
      </c>
      <c r="G37" s="98">
        <v>0.31834999999999991</v>
      </c>
      <c r="H37" s="98">
        <v>-4.7500000000000042E-3</v>
      </c>
      <c r="I37" s="98">
        <v>0.31359999999999988</v>
      </c>
    </row>
    <row r="38" spans="1:9" x14ac:dyDescent="0.25">
      <c r="A38" s="13">
        <v>32</v>
      </c>
      <c r="B38" s="41"/>
      <c r="C38" s="42" t="s">
        <v>57</v>
      </c>
      <c r="D38" s="98">
        <v>0.32508000000000009</v>
      </c>
      <c r="E38" s="98">
        <v>-2.3409999999999986E-2</v>
      </c>
      <c r="F38" s="98">
        <v>0</v>
      </c>
      <c r="G38" s="98">
        <v>0.3016700000000001</v>
      </c>
      <c r="H38" s="98">
        <v>-4.7100000000000058E-3</v>
      </c>
      <c r="I38" s="98">
        <v>0.29696000000000011</v>
      </c>
    </row>
    <row r="39" spans="1:9" x14ac:dyDescent="0.25">
      <c r="A39" s="13">
        <v>33</v>
      </c>
      <c r="B39" s="41"/>
      <c r="C39" s="42" t="s">
        <v>58</v>
      </c>
      <c r="D39" s="98">
        <v>0.30284000000000016</v>
      </c>
      <c r="E39" s="98">
        <v>-2.3409999999999986E-2</v>
      </c>
      <c r="F39" s="98">
        <v>0</v>
      </c>
      <c r="G39" s="98">
        <v>0.27943000000000018</v>
      </c>
      <c r="H39" s="98">
        <v>-4.6500000000000083E-3</v>
      </c>
      <c r="I39" s="98">
        <v>0.27478000000000019</v>
      </c>
    </row>
    <row r="40" spans="1:9" x14ac:dyDescent="0.25">
      <c r="A40" s="13">
        <v>34</v>
      </c>
      <c r="B40" s="39"/>
      <c r="C40" s="99" t="s">
        <v>59</v>
      </c>
      <c r="D40" s="97">
        <v>0.27501999999999993</v>
      </c>
      <c r="E40" s="97">
        <v>-2.3409999999999986E-2</v>
      </c>
      <c r="F40" s="97">
        <v>0</v>
      </c>
      <c r="G40" s="97">
        <v>0.25160999999999994</v>
      </c>
      <c r="H40" s="97">
        <v>-4.5800000000000007E-3</v>
      </c>
      <c r="I40" s="97">
        <v>0.24702999999999994</v>
      </c>
    </row>
    <row r="41" spans="1:9" x14ac:dyDescent="0.25">
      <c r="A41" s="13">
        <v>35</v>
      </c>
      <c r="B41" s="41" t="s">
        <v>61</v>
      </c>
      <c r="C41" s="42" t="s">
        <v>47</v>
      </c>
      <c r="D41" s="98">
        <v>0.11817999999999999</v>
      </c>
      <c r="E41" s="98">
        <v>0</v>
      </c>
      <c r="F41" s="98">
        <v>0</v>
      </c>
      <c r="G41" s="98">
        <v>0.11817999999999999</v>
      </c>
      <c r="H41" s="98">
        <v>0</v>
      </c>
      <c r="I41" s="98">
        <v>0.11817999999999999</v>
      </c>
    </row>
    <row r="42" spans="1:9" x14ac:dyDescent="0.25">
      <c r="A42" s="13">
        <v>36</v>
      </c>
      <c r="B42" s="41"/>
      <c r="C42" s="42" t="s">
        <v>48</v>
      </c>
      <c r="D42" s="98">
        <v>0.10579</v>
      </c>
      <c r="E42" s="98">
        <v>0</v>
      </c>
      <c r="F42" s="98">
        <v>0</v>
      </c>
      <c r="G42" s="98">
        <v>0.10579</v>
      </c>
      <c r="H42" s="98">
        <v>0</v>
      </c>
      <c r="I42" s="98">
        <v>0.10579</v>
      </c>
    </row>
    <row r="43" spans="1:9" x14ac:dyDescent="0.25">
      <c r="A43" s="13">
        <v>37</v>
      </c>
      <c r="B43" s="41"/>
      <c r="C43" s="42" t="s">
        <v>56</v>
      </c>
      <c r="D43" s="98">
        <v>8.1119999999999998E-2</v>
      </c>
      <c r="E43" s="98">
        <v>0</v>
      </c>
      <c r="F43" s="98">
        <v>0</v>
      </c>
      <c r="G43" s="98">
        <v>8.1119999999999998E-2</v>
      </c>
      <c r="H43" s="98">
        <v>0</v>
      </c>
      <c r="I43" s="98">
        <v>8.1119999999999998E-2</v>
      </c>
    </row>
    <row r="44" spans="1:9" x14ac:dyDescent="0.25">
      <c r="A44" s="13">
        <v>38</v>
      </c>
      <c r="B44" s="41"/>
      <c r="C44" s="42" t="s">
        <v>57</v>
      </c>
      <c r="D44" s="98">
        <v>6.4899999999999999E-2</v>
      </c>
      <c r="E44" s="98">
        <v>0</v>
      </c>
      <c r="F44" s="98">
        <v>0</v>
      </c>
      <c r="G44" s="98">
        <v>6.4899999999999999E-2</v>
      </c>
      <c r="H44" s="98">
        <v>0</v>
      </c>
      <c r="I44" s="98">
        <v>6.4899999999999999E-2</v>
      </c>
    </row>
    <row r="45" spans="1:9" x14ac:dyDescent="0.25">
      <c r="A45" s="13">
        <v>39</v>
      </c>
      <c r="B45" s="41"/>
      <c r="C45" s="42" t="s">
        <v>58</v>
      </c>
      <c r="D45" s="98">
        <v>4.3270000000000003E-2</v>
      </c>
      <c r="E45" s="98">
        <v>0</v>
      </c>
      <c r="F45" s="98">
        <v>0</v>
      </c>
      <c r="G45" s="98">
        <v>4.3270000000000003E-2</v>
      </c>
      <c r="H45" s="98">
        <v>0</v>
      </c>
      <c r="I45" s="98">
        <v>4.3270000000000003E-2</v>
      </c>
    </row>
    <row r="46" spans="1:9" x14ac:dyDescent="0.25">
      <c r="A46" s="13">
        <v>40</v>
      </c>
      <c r="B46" s="39"/>
      <c r="C46" s="99" t="s">
        <v>59</v>
      </c>
      <c r="D46" s="97">
        <v>1.6219999999999998E-2</v>
      </c>
      <c r="E46" s="97">
        <v>0</v>
      </c>
      <c r="F46" s="97">
        <v>0</v>
      </c>
      <c r="G46" s="97">
        <v>1.6219999999999998E-2</v>
      </c>
      <c r="H46" s="97">
        <v>0</v>
      </c>
      <c r="I46" s="97">
        <v>1.6219999999999998E-2</v>
      </c>
    </row>
    <row r="47" spans="1:9" x14ac:dyDescent="0.25">
      <c r="A47" s="13">
        <v>41</v>
      </c>
      <c r="B47" s="41" t="s">
        <v>62</v>
      </c>
      <c r="C47" s="42" t="s">
        <v>47</v>
      </c>
      <c r="D47" s="98">
        <v>0.39613999999999994</v>
      </c>
      <c r="E47" s="98">
        <v>-2.3409999999999986E-2</v>
      </c>
      <c r="F47" s="98">
        <v>0</v>
      </c>
      <c r="G47" s="98">
        <v>0.37272999999999995</v>
      </c>
      <c r="H47" s="98">
        <v>8.6E-3</v>
      </c>
      <c r="I47" s="98">
        <v>0.38132999999999995</v>
      </c>
    </row>
    <row r="48" spans="1:9" x14ac:dyDescent="0.25">
      <c r="A48" s="13">
        <v>42</v>
      </c>
      <c r="B48" s="41"/>
      <c r="C48" s="42" t="s">
        <v>48</v>
      </c>
      <c r="D48" s="98">
        <v>0.38260999999999989</v>
      </c>
      <c r="E48" s="98">
        <v>-2.3409999999999986E-2</v>
      </c>
      <c r="F48" s="98">
        <v>0</v>
      </c>
      <c r="G48" s="98">
        <v>0.35919999999999991</v>
      </c>
      <c r="H48" s="98">
        <v>8.7600000000000056E-3</v>
      </c>
      <c r="I48" s="98">
        <v>0.3679599999999999</v>
      </c>
    </row>
    <row r="49" spans="1:9" x14ac:dyDescent="0.25">
      <c r="A49" s="13">
        <v>43</v>
      </c>
      <c r="B49" s="41"/>
      <c r="C49" s="42" t="s">
        <v>56</v>
      </c>
      <c r="D49" s="98">
        <v>0.35571000000000014</v>
      </c>
      <c r="E49" s="98">
        <v>-2.3409999999999986E-2</v>
      </c>
      <c r="F49" s="98">
        <v>0</v>
      </c>
      <c r="G49" s="98">
        <v>0.33230000000000015</v>
      </c>
      <c r="H49" s="98">
        <v>9.0399999999999994E-3</v>
      </c>
      <c r="I49" s="98">
        <v>0.34134000000000014</v>
      </c>
    </row>
    <row r="50" spans="1:9" x14ac:dyDescent="0.25">
      <c r="A50" s="13">
        <v>44</v>
      </c>
      <c r="B50" s="41"/>
      <c r="C50" s="42" t="s">
        <v>57</v>
      </c>
      <c r="D50" s="98">
        <v>0.33800999999999992</v>
      </c>
      <c r="E50" s="98">
        <v>-2.3409999999999986E-2</v>
      </c>
      <c r="F50" s="98">
        <v>0</v>
      </c>
      <c r="G50" s="98">
        <v>0.31459999999999994</v>
      </c>
      <c r="H50" s="98">
        <v>9.2400000000000017E-3</v>
      </c>
      <c r="I50" s="98">
        <v>0.32383999999999996</v>
      </c>
    </row>
    <row r="51" spans="1:9" x14ac:dyDescent="0.25">
      <c r="A51" s="13">
        <v>45</v>
      </c>
      <c r="B51" s="41"/>
      <c r="C51" s="42" t="s">
        <v>58</v>
      </c>
      <c r="D51" s="98">
        <v>0.31441000000000002</v>
      </c>
      <c r="E51" s="98">
        <v>-2.3409999999999986E-2</v>
      </c>
      <c r="F51" s="98">
        <v>0</v>
      </c>
      <c r="G51" s="98">
        <v>0.29100000000000004</v>
      </c>
      <c r="H51" s="98">
        <v>9.5000000000000032E-3</v>
      </c>
      <c r="I51" s="98">
        <v>0.30050000000000004</v>
      </c>
    </row>
    <row r="52" spans="1:9" x14ac:dyDescent="0.25">
      <c r="A52" s="13">
        <v>46</v>
      </c>
      <c r="B52" s="39"/>
      <c r="C52" s="99" t="s">
        <v>59</v>
      </c>
      <c r="D52" s="97">
        <v>0.2849199999999999</v>
      </c>
      <c r="E52" s="97">
        <v>-2.3409999999999986E-2</v>
      </c>
      <c r="F52" s="97">
        <v>0</v>
      </c>
      <c r="G52" s="97">
        <v>0.26150999999999991</v>
      </c>
      <c r="H52" s="97">
        <v>9.8300000000000002E-3</v>
      </c>
      <c r="I52" s="97">
        <v>0.27133999999999991</v>
      </c>
    </row>
    <row r="53" spans="1:9" x14ac:dyDescent="0.25">
      <c r="A53" s="13">
        <v>47</v>
      </c>
      <c r="B53" s="41" t="s">
        <v>63</v>
      </c>
      <c r="C53" s="42" t="s">
        <v>47</v>
      </c>
      <c r="D53" s="98">
        <v>0.39023999999999992</v>
      </c>
      <c r="E53" s="98">
        <v>-2.3409999999999986E-2</v>
      </c>
      <c r="F53" s="98">
        <v>0</v>
      </c>
      <c r="G53" s="98">
        <v>0.36682999999999993</v>
      </c>
      <c r="H53" s="98">
        <v>9.8700000000000003E-3</v>
      </c>
      <c r="I53" s="98">
        <v>0.37669999999999992</v>
      </c>
    </row>
    <row r="54" spans="1:9" x14ac:dyDescent="0.25">
      <c r="A54" s="13">
        <v>48</v>
      </c>
      <c r="B54" s="41"/>
      <c r="C54" s="42" t="s">
        <v>48</v>
      </c>
      <c r="D54" s="98">
        <v>0.3773399999999999</v>
      </c>
      <c r="E54" s="98">
        <v>-2.3409999999999986E-2</v>
      </c>
      <c r="F54" s="98">
        <v>0</v>
      </c>
      <c r="G54" s="98">
        <v>0.35392999999999991</v>
      </c>
      <c r="H54" s="98">
        <v>9.8799999999999999E-3</v>
      </c>
      <c r="I54" s="98">
        <v>0.36380999999999991</v>
      </c>
    </row>
    <row r="55" spans="1:9" x14ac:dyDescent="0.25">
      <c r="A55" s="13">
        <v>49</v>
      </c>
      <c r="B55" s="41"/>
      <c r="C55" s="42" t="s">
        <v>56</v>
      </c>
      <c r="D55" s="98">
        <v>0.35166000000000008</v>
      </c>
      <c r="E55" s="98">
        <v>-2.3409999999999986E-2</v>
      </c>
      <c r="F55" s="98">
        <v>0</v>
      </c>
      <c r="G55" s="98">
        <v>0.3282500000000001</v>
      </c>
      <c r="H55" s="98">
        <v>9.92E-3</v>
      </c>
      <c r="I55" s="98">
        <v>0.33817000000000008</v>
      </c>
    </row>
    <row r="56" spans="1:9" x14ac:dyDescent="0.25">
      <c r="A56" s="13">
        <v>50</v>
      </c>
      <c r="B56" s="41"/>
      <c r="C56" s="42" t="s">
        <v>57</v>
      </c>
      <c r="D56" s="98">
        <v>0.33476999999999979</v>
      </c>
      <c r="E56" s="98">
        <v>-2.3409999999999986E-2</v>
      </c>
      <c r="F56" s="98">
        <v>0</v>
      </c>
      <c r="G56" s="98">
        <v>0.3113599999999998</v>
      </c>
      <c r="H56" s="98">
        <v>9.9400000000000009E-3</v>
      </c>
      <c r="I56" s="98">
        <v>0.32129999999999981</v>
      </c>
    </row>
    <row r="57" spans="1:9" x14ac:dyDescent="0.25">
      <c r="A57" s="13">
        <v>51</v>
      </c>
      <c r="B57" s="41"/>
      <c r="C57" s="42" t="s">
        <v>58</v>
      </c>
      <c r="D57" s="98">
        <v>0.31224999999999997</v>
      </c>
      <c r="E57" s="98">
        <v>-2.3409999999999986E-2</v>
      </c>
      <c r="F57" s="98">
        <v>0</v>
      </c>
      <c r="G57" s="98">
        <v>0.28883999999999999</v>
      </c>
      <c r="H57" s="98">
        <v>9.9500000000000005E-3</v>
      </c>
      <c r="I57" s="98">
        <v>0.29879</v>
      </c>
    </row>
    <row r="58" spans="1:9" x14ac:dyDescent="0.25">
      <c r="A58" s="13">
        <v>52</v>
      </c>
      <c r="B58" s="39"/>
      <c r="C58" s="99" t="s">
        <v>59</v>
      </c>
      <c r="D58" s="97">
        <v>0.28410999999999992</v>
      </c>
      <c r="E58" s="97">
        <v>-2.3409999999999986E-2</v>
      </c>
      <c r="F58" s="97">
        <v>0</v>
      </c>
      <c r="G58" s="97">
        <v>0.26069999999999993</v>
      </c>
      <c r="H58" s="97">
        <v>9.9900000000000024E-3</v>
      </c>
      <c r="I58" s="97">
        <v>0.27068999999999993</v>
      </c>
    </row>
    <row r="59" spans="1:9" x14ac:dyDescent="0.25">
      <c r="A59" s="13">
        <v>53</v>
      </c>
      <c r="B59" s="41" t="s">
        <v>64</v>
      </c>
      <c r="C59" s="42" t="s">
        <v>47</v>
      </c>
      <c r="D59" s="100">
        <v>0.11817999999999999</v>
      </c>
      <c r="E59" s="100">
        <v>0</v>
      </c>
      <c r="F59" s="100">
        <v>0</v>
      </c>
      <c r="G59" s="100">
        <v>0.11817999999999999</v>
      </c>
      <c r="H59" s="100">
        <v>0</v>
      </c>
      <c r="I59" s="100">
        <v>0.11817999999999999</v>
      </c>
    </row>
    <row r="60" spans="1:9" x14ac:dyDescent="0.25">
      <c r="A60" s="13">
        <v>54</v>
      </c>
      <c r="B60" s="41"/>
      <c r="C60" s="42" t="s">
        <v>48</v>
      </c>
      <c r="D60" s="101">
        <v>0.10579</v>
      </c>
      <c r="E60" s="101">
        <v>0</v>
      </c>
      <c r="F60" s="101">
        <v>0</v>
      </c>
      <c r="G60" s="101">
        <v>0.10579</v>
      </c>
      <c r="H60" s="101">
        <v>0</v>
      </c>
      <c r="I60" s="101">
        <v>0.10579</v>
      </c>
    </row>
    <row r="61" spans="1:9" x14ac:dyDescent="0.25">
      <c r="A61" s="13">
        <v>55</v>
      </c>
      <c r="B61" s="41"/>
      <c r="C61" s="42" t="s">
        <v>56</v>
      </c>
      <c r="D61" s="101">
        <v>8.1119999999999998E-2</v>
      </c>
      <c r="E61" s="101">
        <v>0</v>
      </c>
      <c r="F61" s="101">
        <v>0</v>
      </c>
      <c r="G61" s="101">
        <v>8.1119999999999998E-2</v>
      </c>
      <c r="H61" s="101">
        <v>0</v>
      </c>
      <c r="I61" s="101">
        <v>8.1119999999999998E-2</v>
      </c>
    </row>
    <row r="62" spans="1:9" x14ac:dyDescent="0.25">
      <c r="A62" s="13">
        <v>56</v>
      </c>
      <c r="B62" s="41"/>
      <c r="C62" s="42" t="s">
        <v>57</v>
      </c>
      <c r="D62" s="101">
        <v>6.4899999999999999E-2</v>
      </c>
      <c r="E62" s="101">
        <v>0</v>
      </c>
      <c r="F62" s="101">
        <v>0</v>
      </c>
      <c r="G62" s="101">
        <v>6.4899999999999999E-2</v>
      </c>
      <c r="H62" s="101">
        <v>0</v>
      </c>
      <c r="I62" s="101">
        <v>6.4899999999999999E-2</v>
      </c>
    </row>
    <row r="63" spans="1:9" x14ac:dyDescent="0.25">
      <c r="A63" s="13">
        <v>57</v>
      </c>
      <c r="B63" s="41"/>
      <c r="C63" s="42" t="s">
        <v>58</v>
      </c>
      <c r="D63" s="101">
        <v>4.3270000000000003E-2</v>
      </c>
      <c r="E63" s="101">
        <v>0</v>
      </c>
      <c r="F63" s="101">
        <v>0</v>
      </c>
      <c r="G63" s="101">
        <v>4.3270000000000003E-2</v>
      </c>
      <c r="H63" s="101">
        <v>0</v>
      </c>
      <c r="I63" s="101">
        <v>4.3270000000000003E-2</v>
      </c>
    </row>
    <row r="64" spans="1:9" x14ac:dyDescent="0.25">
      <c r="A64" s="13">
        <v>58</v>
      </c>
      <c r="B64" s="39"/>
      <c r="C64" s="99" t="s">
        <v>59</v>
      </c>
      <c r="D64" s="102">
        <v>1.6219999999999998E-2</v>
      </c>
      <c r="E64" s="102">
        <v>0</v>
      </c>
      <c r="F64" s="102">
        <v>0</v>
      </c>
      <c r="G64" s="102">
        <v>1.6219999999999998E-2</v>
      </c>
      <c r="H64" s="102">
        <v>0</v>
      </c>
      <c r="I64" s="102">
        <v>1.6219999999999998E-2</v>
      </c>
    </row>
    <row r="65" spans="1:9" x14ac:dyDescent="0.25">
      <c r="A65" s="13">
        <v>59</v>
      </c>
      <c r="B65" s="39" t="s">
        <v>65</v>
      </c>
      <c r="C65" s="40"/>
      <c r="D65" s="103">
        <v>4.9899999999999996E-3</v>
      </c>
      <c r="E65" s="103">
        <v>0</v>
      </c>
      <c r="F65" s="103">
        <v>0</v>
      </c>
      <c r="G65" s="103">
        <v>4.9899999999999996E-3</v>
      </c>
      <c r="H65" s="103">
        <v>0</v>
      </c>
      <c r="I65" s="103">
        <v>4.9899999999999996E-3</v>
      </c>
    </row>
    <row r="66" spans="1:9" x14ac:dyDescent="0.25">
      <c r="A66" s="13">
        <v>60</v>
      </c>
      <c r="B66" s="31" t="s">
        <v>66</v>
      </c>
      <c r="C66" s="32"/>
      <c r="D66" s="102">
        <v>4.9899999999999996E-3</v>
      </c>
      <c r="E66" s="102">
        <v>0</v>
      </c>
      <c r="F66" s="102">
        <v>0</v>
      </c>
      <c r="G66" s="102">
        <v>4.9899999999999996E-3</v>
      </c>
      <c r="H66" s="102">
        <v>0</v>
      </c>
      <c r="I66" s="102">
        <v>4.9899999999999996E-3</v>
      </c>
    </row>
    <row r="67" spans="1:9" x14ac:dyDescent="0.25">
      <c r="A67" s="13">
        <v>61</v>
      </c>
      <c r="B67" s="74" t="s">
        <v>67</v>
      </c>
      <c r="C67" s="32"/>
      <c r="D67" s="77"/>
      <c r="E67" s="77"/>
      <c r="F67" s="77"/>
      <c r="G67" s="77"/>
      <c r="H67" s="77"/>
      <c r="I67" s="77"/>
    </row>
    <row r="68" spans="1:9" x14ac:dyDescent="0.25">
      <c r="A68" s="13">
        <v>62</v>
      </c>
      <c r="B68" s="2"/>
      <c r="C68" s="2"/>
      <c r="D68" s="2"/>
      <c r="E68" s="2"/>
      <c r="F68" s="2"/>
      <c r="G68" s="2"/>
      <c r="H68" s="2"/>
      <c r="I68" s="2"/>
    </row>
    <row r="69" spans="1:9" ht="15.75" thickBot="1" x14ac:dyDescent="0.3">
      <c r="A69" s="13">
        <v>63</v>
      </c>
      <c r="B69" s="81" t="s">
        <v>70</v>
      </c>
      <c r="C69" s="2"/>
      <c r="D69" s="2"/>
      <c r="E69" s="2"/>
      <c r="F69" s="2"/>
      <c r="G69" s="2"/>
      <c r="H69" s="2"/>
      <c r="I69" s="2"/>
    </row>
    <row r="70" spans="1:9" ht="15.75" thickBot="1" x14ac:dyDescent="0.3">
      <c r="A70" s="13">
        <v>64</v>
      </c>
      <c r="B70" s="82" t="s">
        <v>71</v>
      </c>
      <c r="C70" s="83"/>
      <c r="D70" s="106" t="s">
        <v>85</v>
      </c>
      <c r="E70" s="93"/>
      <c r="F70" s="93"/>
      <c r="G70" s="86"/>
      <c r="H70" s="86"/>
      <c r="I70" s="86"/>
    </row>
    <row r="71" spans="1:9" ht="15.75" thickBot="1" x14ac:dyDescent="0.3">
      <c r="A71" s="13">
        <v>65</v>
      </c>
      <c r="B71" s="2"/>
      <c r="C71" s="2"/>
      <c r="D71" s="2"/>
      <c r="E71" s="2"/>
      <c r="F71" s="2"/>
      <c r="G71" s="2"/>
      <c r="H71" s="2"/>
      <c r="I71" s="2"/>
    </row>
    <row r="72" spans="1:9" ht="15.75" thickBot="1" x14ac:dyDescent="0.3">
      <c r="A72" s="13">
        <v>66</v>
      </c>
      <c r="B72" s="82" t="s">
        <v>86</v>
      </c>
      <c r="C72" s="83"/>
      <c r="D72" s="85"/>
      <c r="E72" s="84" t="s">
        <v>87</v>
      </c>
      <c r="F72" s="104" t="s">
        <v>88</v>
      </c>
      <c r="G72" s="85"/>
      <c r="H72" s="84" t="s">
        <v>89</v>
      </c>
      <c r="I72" s="84" t="s">
        <v>90</v>
      </c>
    </row>
    <row r="73" spans="1:9" x14ac:dyDescent="0.25">
      <c r="A73" s="13">
        <v>67</v>
      </c>
      <c r="B73" s="2"/>
      <c r="C73" s="2"/>
      <c r="D73" s="2"/>
      <c r="E73" s="2"/>
      <c r="F73" s="2"/>
      <c r="G73" s="2"/>
      <c r="H73" s="2"/>
      <c r="I73" s="2"/>
    </row>
    <row r="74" spans="1:9" x14ac:dyDescent="0.25">
      <c r="A74" s="13">
        <v>68</v>
      </c>
      <c r="B74" s="105" t="s">
        <v>91</v>
      </c>
      <c r="C74" s="107"/>
      <c r="D74" s="107"/>
      <c r="E74" s="107"/>
      <c r="F74" s="107"/>
      <c r="G74" s="107"/>
      <c r="H74" s="107"/>
      <c r="I74" s="107"/>
    </row>
  </sheetData>
  <pageMargins left="0.7" right="0.7" top="0.75" bottom="0.75" header="0.3" footer="0.3"/>
  <pageSetup scale="6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showGridLines="0" zoomScaleNormal="100" workbookViewId="0">
      <selection activeCell="U67" sqref="U67"/>
    </sheetView>
  </sheetViews>
  <sheetFormatPr defaultColWidth="9.140625" defaultRowHeight="15" x14ac:dyDescent="0.25"/>
  <cols>
    <col min="1" max="1" width="9.28515625" style="87" bestFit="1" customWidth="1"/>
    <col min="2" max="2" width="17.7109375" style="87" customWidth="1"/>
    <col min="3" max="3" width="9.140625" style="87"/>
    <col min="4" max="4" width="11.7109375" style="87" bestFit="1" customWidth="1"/>
    <col min="5" max="7" width="9.5703125" style="87" bestFit="1" customWidth="1"/>
    <col min="8" max="8" width="12.42578125" style="87" bestFit="1" customWidth="1"/>
    <col min="9" max="11" width="10.7109375" style="87" bestFit="1" customWidth="1"/>
    <col min="12" max="12" width="12.42578125" style="87" bestFit="1" customWidth="1"/>
    <col min="13" max="13" width="11.140625" style="87" bestFit="1" customWidth="1"/>
    <col min="14" max="14" width="14" style="87" customWidth="1"/>
    <col min="15" max="15" width="13.5703125" style="87" customWidth="1"/>
    <col min="16" max="16384" width="9.140625" style="87"/>
  </cols>
  <sheetData>
    <row r="1" spans="1:16" x14ac:dyDescent="0.25">
      <c r="A1" s="108" t="s">
        <v>92</v>
      </c>
      <c r="B1" s="2"/>
      <c r="C1" s="2"/>
      <c r="D1" s="2"/>
      <c r="E1" s="2"/>
      <c r="F1" s="2"/>
      <c r="G1" s="2"/>
      <c r="H1" s="2"/>
      <c r="I1" s="109"/>
      <c r="J1" s="109"/>
      <c r="K1" s="2"/>
      <c r="L1" s="2"/>
      <c r="M1" s="2"/>
      <c r="N1" s="2" t="s">
        <v>133</v>
      </c>
      <c r="O1" s="2"/>
      <c r="P1" s="159"/>
    </row>
    <row r="2" spans="1:16" x14ac:dyDescent="0.25">
      <c r="A2" s="108" t="s">
        <v>93</v>
      </c>
      <c r="B2" s="2"/>
      <c r="C2" s="2"/>
      <c r="D2" s="2"/>
      <c r="E2" s="2"/>
      <c r="F2" s="2"/>
      <c r="G2" s="3"/>
      <c r="H2" s="3"/>
      <c r="I2" s="110"/>
      <c r="J2" s="109"/>
      <c r="K2" s="2"/>
      <c r="L2" s="2"/>
      <c r="M2" s="2"/>
      <c r="N2" s="2" t="s">
        <v>134</v>
      </c>
      <c r="O2" s="2"/>
      <c r="P2" s="159"/>
    </row>
    <row r="3" spans="1:16" x14ac:dyDescent="0.25">
      <c r="A3" s="108" t="s">
        <v>94</v>
      </c>
      <c r="B3" s="2"/>
      <c r="C3" s="2"/>
      <c r="D3" s="2"/>
      <c r="E3" s="2"/>
      <c r="F3" s="2"/>
      <c r="G3" s="2"/>
      <c r="H3" s="2"/>
      <c r="I3" s="111"/>
      <c r="J3" s="109"/>
      <c r="K3" s="2"/>
      <c r="L3" s="2"/>
      <c r="M3" s="2"/>
      <c r="N3" s="3"/>
      <c r="O3" s="2"/>
    </row>
    <row r="4" spans="1:16" x14ac:dyDescent="0.25">
      <c r="A4" s="108" t="s">
        <v>95</v>
      </c>
      <c r="B4" s="2"/>
      <c r="C4" s="2"/>
      <c r="D4" s="2"/>
      <c r="E4" s="2"/>
      <c r="F4" s="2"/>
      <c r="G4" s="2"/>
      <c r="H4" s="3"/>
      <c r="I4" s="110"/>
      <c r="J4" s="109"/>
      <c r="K4" s="2"/>
      <c r="L4" s="3"/>
      <c r="M4" s="2"/>
      <c r="N4" s="3"/>
      <c r="O4" s="2"/>
    </row>
    <row r="5" spans="1:16" x14ac:dyDescent="0.25">
      <c r="A5" s="94"/>
      <c r="B5" s="2"/>
      <c r="C5" s="2"/>
      <c r="D5" s="2"/>
      <c r="E5" s="2"/>
      <c r="F5" s="2"/>
      <c r="G5" s="2"/>
      <c r="H5" s="3"/>
      <c r="I5" s="112"/>
      <c r="J5" s="109"/>
      <c r="K5" s="2"/>
      <c r="L5" s="113"/>
      <c r="M5" s="3"/>
      <c r="N5" s="2"/>
      <c r="O5" s="2"/>
    </row>
    <row r="6" spans="1:16" x14ac:dyDescent="0.25">
      <c r="A6" s="94"/>
      <c r="B6" s="2"/>
      <c r="C6" s="2"/>
      <c r="D6" s="2"/>
      <c r="E6" s="2"/>
      <c r="F6" s="2"/>
      <c r="G6" s="2"/>
      <c r="H6" s="3"/>
      <c r="I6" s="109"/>
      <c r="J6" s="109"/>
      <c r="K6" s="2"/>
      <c r="L6" s="2"/>
      <c r="M6" s="2"/>
      <c r="N6" s="2"/>
      <c r="O6" s="2"/>
    </row>
    <row r="7" spans="1:16" x14ac:dyDescent="0.25">
      <c r="A7" s="13">
        <v>1</v>
      </c>
      <c r="B7" s="2"/>
      <c r="C7" s="2"/>
      <c r="D7" s="2"/>
      <c r="E7" s="114"/>
      <c r="F7" s="23" t="s">
        <v>96</v>
      </c>
      <c r="G7" s="23" t="s">
        <v>96</v>
      </c>
      <c r="H7" s="96"/>
      <c r="I7" s="115"/>
      <c r="J7" s="116" t="s">
        <v>97</v>
      </c>
      <c r="K7" s="23" t="s">
        <v>97</v>
      </c>
      <c r="L7" s="23"/>
      <c r="M7" s="23" t="s">
        <v>96</v>
      </c>
      <c r="N7" s="23" t="s">
        <v>97</v>
      </c>
      <c r="O7" s="95">
        <v>43040</v>
      </c>
    </row>
    <row r="8" spans="1:16" x14ac:dyDescent="0.25">
      <c r="A8" s="13">
        <v>2</v>
      </c>
      <c r="B8" s="2"/>
      <c r="C8" s="2"/>
      <c r="D8" s="95">
        <v>42675</v>
      </c>
      <c r="E8" s="23" t="s">
        <v>96</v>
      </c>
      <c r="F8" s="23" t="s">
        <v>4</v>
      </c>
      <c r="G8" s="23" t="s">
        <v>4</v>
      </c>
      <c r="H8" s="114"/>
      <c r="I8" s="116" t="s">
        <v>97</v>
      </c>
      <c r="J8" s="117" t="s">
        <v>5</v>
      </c>
      <c r="K8" s="95" t="s">
        <v>5</v>
      </c>
      <c r="L8" s="23"/>
      <c r="M8" s="23" t="s">
        <v>4</v>
      </c>
      <c r="N8" s="95" t="s">
        <v>5</v>
      </c>
      <c r="O8" s="23" t="s">
        <v>5</v>
      </c>
    </row>
    <row r="9" spans="1:16" x14ac:dyDescent="0.25">
      <c r="A9" s="13">
        <v>3</v>
      </c>
      <c r="B9" s="2"/>
      <c r="C9" s="2"/>
      <c r="D9" s="24" t="s">
        <v>12</v>
      </c>
      <c r="E9" s="23" t="s">
        <v>4</v>
      </c>
      <c r="F9" s="23" t="s">
        <v>98</v>
      </c>
      <c r="G9" s="23" t="s">
        <v>99</v>
      </c>
      <c r="H9" s="23"/>
      <c r="I9" s="117" t="s">
        <v>5</v>
      </c>
      <c r="J9" s="116" t="s">
        <v>98</v>
      </c>
      <c r="K9" s="23" t="s">
        <v>99</v>
      </c>
      <c r="L9" s="23"/>
      <c r="M9" s="23" t="s">
        <v>77</v>
      </c>
      <c r="N9" s="23" t="s">
        <v>77</v>
      </c>
      <c r="O9" s="23" t="s">
        <v>100</v>
      </c>
    </row>
    <row r="10" spans="1:16" ht="15.75" thickBot="1" x14ac:dyDescent="0.3">
      <c r="A10" s="13">
        <v>4</v>
      </c>
      <c r="B10" s="118"/>
      <c r="C10" s="118"/>
      <c r="D10" s="20" t="s">
        <v>18</v>
      </c>
      <c r="E10" s="20" t="s">
        <v>78</v>
      </c>
      <c r="F10" s="20" t="s">
        <v>101</v>
      </c>
      <c r="G10" s="20" t="s">
        <v>101</v>
      </c>
      <c r="H10" s="20" t="s">
        <v>102</v>
      </c>
      <c r="I10" s="119" t="s">
        <v>78</v>
      </c>
      <c r="J10" s="119" t="s">
        <v>101</v>
      </c>
      <c r="K10" s="20" t="s">
        <v>101</v>
      </c>
      <c r="L10" s="20" t="s">
        <v>102</v>
      </c>
      <c r="M10" s="20" t="s">
        <v>103</v>
      </c>
      <c r="N10" s="20" t="s">
        <v>103</v>
      </c>
      <c r="O10" s="20" t="s">
        <v>82</v>
      </c>
    </row>
    <row r="11" spans="1:16" x14ac:dyDescent="0.25">
      <c r="A11" s="13">
        <v>5</v>
      </c>
      <c r="B11" s="2"/>
      <c r="C11" s="2"/>
      <c r="D11" s="22"/>
      <c r="E11" s="22"/>
      <c r="F11" s="22"/>
      <c r="G11" s="22"/>
      <c r="H11" s="96" t="s">
        <v>104</v>
      </c>
      <c r="I11" s="116"/>
      <c r="J11" s="116"/>
      <c r="K11" s="23"/>
      <c r="L11" s="23" t="s">
        <v>105</v>
      </c>
      <c r="M11" s="23"/>
      <c r="N11" s="23"/>
      <c r="O11" s="23" t="s">
        <v>106</v>
      </c>
    </row>
    <row r="12" spans="1:16" x14ac:dyDescent="0.25">
      <c r="A12" s="13">
        <v>6</v>
      </c>
      <c r="B12" s="26" t="s">
        <v>24</v>
      </c>
      <c r="C12" s="26" t="s">
        <v>15</v>
      </c>
      <c r="D12" s="28" t="s">
        <v>25</v>
      </c>
      <c r="E12" s="28" t="s">
        <v>26</v>
      </c>
      <c r="F12" s="28" t="s">
        <v>27</v>
      </c>
      <c r="G12" s="28" t="s">
        <v>28</v>
      </c>
      <c r="H12" s="28" t="s">
        <v>29</v>
      </c>
      <c r="I12" s="120" t="s">
        <v>30</v>
      </c>
      <c r="J12" s="120" t="s">
        <v>31</v>
      </c>
      <c r="K12" s="28" t="s">
        <v>32</v>
      </c>
      <c r="L12" s="28" t="s">
        <v>33</v>
      </c>
      <c r="M12" s="28" t="s">
        <v>34</v>
      </c>
      <c r="N12" s="28" t="s">
        <v>35</v>
      </c>
      <c r="O12" s="28" t="s">
        <v>36</v>
      </c>
    </row>
    <row r="13" spans="1:16" x14ac:dyDescent="0.25">
      <c r="A13" s="13">
        <v>7</v>
      </c>
      <c r="B13" s="31" t="s">
        <v>40</v>
      </c>
      <c r="C13" s="32"/>
      <c r="D13" s="122">
        <v>1.1234799999999998</v>
      </c>
      <c r="E13" s="122">
        <v>0.29379</v>
      </c>
      <c r="F13" s="122">
        <v>0.12379999999999999</v>
      </c>
      <c r="G13" s="97">
        <v>0</v>
      </c>
      <c r="H13" s="97">
        <v>0.7058899999999998</v>
      </c>
      <c r="I13" s="121">
        <v>0.27038000000000001</v>
      </c>
      <c r="J13" s="121">
        <v>0.12157999999999999</v>
      </c>
      <c r="K13" s="97">
        <v>0</v>
      </c>
      <c r="L13" s="97">
        <v>1.0978499999999998</v>
      </c>
      <c r="M13" s="97">
        <v>2.1409999999999998E-2</v>
      </c>
      <c r="N13" s="97">
        <v>1.6999999999999994E-2</v>
      </c>
      <c r="O13" s="97">
        <v>1.0934399999999997</v>
      </c>
    </row>
    <row r="14" spans="1:16" x14ac:dyDescent="0.25">
      <c r="A14" s="13">
        <v>8</v>
      </c>
      <c r="B14" s="31" t="s">
        <v>42</v>
      </c>
      <c r="C14" s="32"/>
      <c r="D14" s="122">
        <v>1.1149199999999997</v>
      </c>
      <c r="E14" s="122">
        <v>0.29379</v>
      </c>
      <c r="F14" s="122">
        <v>0.12379999999999999</v>
      </c>
      <c r="G14" s="97">
        <v>0</v>
      </c>
      <c r="H14" s="97">
        <v>0.69732999999999967</v>
      </c>
      <c r="I14" s="121">
        <v>0.27038000000000001</v>
      </c>
      <c r="J14" s="121">
        <v>0.12157999999999999</v>
      </c>
      <c r="K14" s="97">
        <v>0</v>
      </c>
      <c r="L14" s="97">
        <v>1.0892899999999996</v>
      </c>
      <c r="M14" s="97">
        <v>1.3260000000000001E-2</v>
      </c>
      <c r="N14" s="97">
        <v>8.199999999999992E-3</v>
      </c>
      <c r="O14" s="97">
        <v>1.0842299999999996</v>
      </c>
    </row>
    <row r="15" spans="1:16" x14ac:dyDescent="0.25">
      <c r="A15" s="13">
        <v>9</v>
      </c>
      <c r="B15" s="31" t="s">
        <v>43</v>
      </c>
      <c r="C15" s="32"/>
      <c r="D15" s="122">
        <v>0.83246999999999971</v>
      </c>
      <c r="E15" s="122">
        <v>0.29379</v>
      </c>
      <c r="F15" s="122">
        <v>0.12379999999999999</v>
      </c>
      <c r="G15" s="97">
        <v>0</v>
      </c>
      <c r="H15" s="97">
        <v>0.41487999999999969</v>
      </c>
      <c r="I15" s="121">
        <v>0.27038000000000001</v>
      </c>
      <c r="J15" s="121">
        <v>0.12157999999999999</v>
      </c>
      <c r="K15" s="97">
        <v>0</v>
      </c>
      <c r="L15" s="97">
        <v>0.80683999999999978</v>
      </c>
      <c r="M15" s="97">
        <v>3.4000000000000002E-4</v>
      </c>
      <c r="N15" s="97">
        <v>-4.2599999999999999E-3</v>
      </c>
      <c r="O15" s="97">
        <v>0.80223999999999973</v>
      </c>
    </row>
    <row r="16" spans="1:16" x14ac:dyDescent="0.25">
      <c r="A16" s="13">
        <v>10</v>
      </c>
      <c r="B16" s="31" t="s">
        <v>44</v>
      </c>
      <c r="C16" s="32"/>
      <c r="D16" s="122">
        <v>0.83216000000000012</v>
      </c>
      <c r="E16" s="122">
        <v>0.29379</v>
      </c>
      <c r="F16" s="122">
        <v>0.12379999999999999</v>
      </c>
      <c r="G16" s="97">
        <v>0</v>
      </c>
      <c r="H16" s="97">
        <v>0.41457000000000011</v>
      </c>
      <c r="I16" s="121">
        <v>0.27038000000000001</v>
      </c>
      <c r="J16" s="121">
        <v>0.12157999999999999</v>
      </c>
      <c r="K16" s="97">
        <v>0</v>
      </c>
      <c r="L16" s="97">
        <v>0.80653000000000019</v>
      </c>
      <c r="M16" s="97">
        <v>-4.0099999999999997E-3</v>
      </c>
      <c r="N16" s="97">
        <v>-8.6700000000000041E-3</v>
      </c>
      <c r="O16" s="97">
        <v>0.80187000000000019</v>
      </c>
    </row>
    <row r="17" spans="1:15" x14ac:dyDescent="0.25">
      <c r="A17" s="13">
        <v>11</v>
      </c>
      <c r="B17" s="31" t="s">
        <v>45</v>
      </c>
      <c r="C17" s="32"/>
      <c r="D17" s="122">
        <v>0.80673999999999946</v>
      </c>
      <c r="E17" s="122">
        <v>0.29379</v>
      </c>
      <c r="F17" s="122">
        <v>0.12379999999999999</v>
      </c>
      <c r="G17" s="132"/>
      <c r="H17" s="97">
        <v>0.38914999999999944</v>
      </c>
      <c r="I17" s="121">
        <v>0.27038000000000001</v>
      </c>
      <c r="J17" s="121">
        <v>0.12157999999999999</v>
      </c>
      <c r="K17" s="97">
        <v>0</v>
      </c>
      <c r="L17" s="97">
        <v>0.78110999999999953</v>
      </c>
      <c r="M17" s="97">
        <v>-2.93E-2</v>
      </c>
      <c r="N17" s="97">
        <v>-3.5310000000000008E-2</v>
      </c>
      <c r="O17" s="97">
        <v>0.77509999999999946</v>
      </c>
    </row>
    <row r="18" spans="1:15" x14ac:dyDescent="0.25">
      <c r="A18" s="13">
        <v>12</v>
      </c>
      <c r="B18" s="39">
        <v>27</v>
      </c>
      <c r="C18" s="40"/>
      <c r="D18" s="122">
        <v>0.66168999999999978</v>
      </c>
      <c r="E18" s="122">
        <v>0.29379</v>
      </c>
      <c r="F18" s="122">
        <v>0.12379999999999999</v>
      </c>
      <c r="G18" s="132"/>
      <c r="H18" s="97">
        <v>0.24409999999999976</v>
      </c>
      <c r="I18" s="121">
        <v>0.27038000000000001</v>
      </c>
      <c r="J18" s="121">
        <v>0.12157999999999999</v>
      </c>
      <c r="K18" s="97">
        <v>0</v>
      </c>
      <c r="L18" s="97">
        <v>0.63605999999999985</v>
      </c>
      <c r="M18" s="97">
        <v>-1.0100000000000001E-2</v>
      </c>
      <c r="N18" s="97">
        <v>-1.5370000000000005E-2</v>
      </c>
      <c r="O18" s="97">
        <v>0.63078999999999985</v>
      </c>
    </row>
    <row r="19" spans="1:15" x14ac:dyDescent="0.25">
      <c r="A19" s="13">
        <v>13</v>
      </c>
      <c r="B19" s="41" t="s">
        <v>46</v>
      </c>
      <c r="C19" s="42" t="s">
        <v>47</v>
      </c>
      <c r="D19" s="123">
        <v>0.58449000000000029</v>
      </c>
      <c r="E19" s="123">
        <v>0.29379</v>
      </c>
      <c r="F19" s="133"/>
      <c r="G19" s="134"/>
      <c r="H19" s="98">
        <v>0.29070000000000029</v>
      </c>
      <c r="I19" s="124">
        <v>0.27038000000000001</v>
      </c>
      <c r="J19" s="124"/>
      <c r="K19" s="98"/>
      <c r="L19" s="98">
        <v>0.56108000000000025</v>
      </c>
      <c r="M19" s="98">
        <v>-1.0939999999999998E-2</v>
      </c>
      <c r="N19" s="98">
        <v>-1.5110000000000005E-2</v>
      </c>
      <c r="O19" s="98">
        <v>0.55691000000000024</v>
      </c>
    </row>
    <row r="20" spans="1:15" x14ac:dyDescent="0.25">
      <c r="A20" s="13">
        <v>14</v>
      </c>
      <c r="B20" s="39"/>
      <c r="C20" s="99" t="s">
        <v>48</v>
      </c>
      <c r="D20" s="122">
        <v>0.54572999999999983</v>
      </c>
      <c r="E20" s="122">
        <v>0.29379</v>
      </c>
      <c r="F20" s="135"/>
      <c r="G20" s="132"/>
      <c r="H20" s="97">
        <v>0.25193999999999983</v>
      </c>
      <c r="I20" s="121">
        <v>0.27038000000000001</v>
      </c>
      <c r="J20" s="121"/>
      <c r="K20" s="97"/>
      <c r="L20" s="97">
        <v>0.5223199999999999</v>
      </c>
      <c r="M20" s="97">
        <v>-1.3849999999999998E-2</v>
      </c>
      <c r="N20" s="97">
        <v>-1.8060000000000003E-2</v>
      </c>
      <c r="O20" s="97">
        <v>0.51810999999999996</v>
      </c>
    </row>
    <row r="21" spans="1:15" x14ac:dyDescent="0.25">
      <c r="A21" s="13">
        <v>15</v>
      </c>
      <c r="B21" s="41" t="s">
        <v>51</v>
      </c>
      <c r="C21" s="42" t="s">
        <v>47</v>
      </c>
      <c r="D21" s="123">
        <v>0.59213999999999989</v>
      </c>
      <c r="E21" s="123">
        <v>0.29379</v>
      </c>
      <c r="F21" s="133"/>
      <c r="G21" s="134"/>
      <c r="H21" s="98">
        <v>0.29834999999999989</v>
      </c>
      <c r="I21" s="124">
        <v>0.27038000000000001</v>
      </c>
      <c r="J21" s="124"/>
      <c r="K21" s="98"/>
      <c r="L21" s="98">
        <v>0.56872999999999996</v>
      </c>
      <c r="M21" s="98">
        <v>-3.0600000000000002E-3</v>
      </c>
      <c r="N21" s="98">
        <v>6.8500000000000019E-3</v>
      </c>
      <c r="O21" s="98">
        <v>0.57863999999999993</v>
      </c>
    </row>
    <row r="22" spans="1:15" x14ac:dyDescent="0.25">
      <c r="A22" s="13">
        <v>16</v>
      </c>
      <c r="B22" s="39"/>
      <c r="C22" s="99" t="s">
        <v>48</v>
      </c>
      <c r="D22" s="122">
        <v>0.55348999999999982</v>
      </c>
      <c r="E22" s="122">
        <v>0.29379</v>
      </c>
      <c r="F22" s="135"/>
      <c r="G22" s="132"/>
      <c r="H22" s="97">
        <v>0.25969999999999982</v>
      </c>
      <c r="I22" s="121">
        <v>0.27038000000000001</v>
      </c>
      <c r="J22" s="121"/>
      <c r="K22" s="97"/>
      <c r="L22" s="97">
        <v>0.53007999999999988</v>
      </c>
      <c r="M22" s="97">
        <v>-5.8600000000000006E-3</v>
      </c>
      <c r="N22" s="97">
        <v>4.0700000000000042E-3</v>
      </c>
      <c r="O22" s="97">
        <v>0.54000999999999988</v>
      </c>
    </row>
    <row r="23" spans="1:15" x14ac:dyDescent="0.25">
      <c r="A23" s="13">
        <v>17</v>
      </c>
      <c r="B23" s="41" t="s">
        <v>52</v>
      </c>
      <c r="C23" s="42" t="s">
        <v>47</v>
      </c>
      <c r="D23" s="123">
        <v>0.30076999999999998</v>
      </c>
      <c r="E23" s="123">
        <v>0</v>
      </c>
      <c r="F23" s="133"/>
      <c r="G23" s="134"/>
      <c r="H23" s="98">
        <v>0.30076999999999998</v>
      </c>
      <c r="I23" s="124">
        <v>0</v>
      </c>
      <c r="J23" s="124"/>
      <c r="K23" s="98"/>
      <c r="L23" s="98">
        <v>0.30076999999999998</v>
      </c>
      <c r="M23" s="98">
        <v>0</v>
      </c>
      <c r="N23" s="98">
        <v>0</v>
      </c>
      <c r="O23" s="98">
        <v>0.30076999999999998</v>
      </c>
    </row>
    <row r="24" spans="1:15" x14ac:dyDescent="0.25">
      <c r="A24" s="13">
        <v>18</v>
      </c>
      <c r="B24" s="39"/>
      <c r="C24" s="99" t="s">
        <v>48</v>
      </c>
      <c r="D24" s="122">
        <v>0.26500000000000001</v>
      </c>
      <c r="E24" s="122">
        <v>0</v>
      </c>
      <c r="F24" s="135"/>
      <c r="G24" s="132"/>
      <c r="H24" s="97">
        <v>0.26500000000000001</v>
      </c>
      <c r="I24" s="121">
        <v>0</v>
      </c>
      <c r="J24" s="121"/>
      <c r="K24" s="97"/>
      <c r="L24" s="97">
        <v>0.26500000000000001</v>
      </c>
      <c r="M24" s="97">
        <v>0</v>
      </c>
      <c r="N24" s="97">
        <v>0</v>
      </c>
      <c r="O24" s="97">
        <v>0.26500000000000001</v>
      </c>
    </row>
    <row r="25" spans="1:15" x14ac:dyDescent="0.25">
      <c r="A25" s="13">
        <v>19</v>
      </c>
      <c r="B25" s="41" t="s">
        <v>53</v>
      </c>
      <c r="C25" s="42" t="s">
        <v>47</v>
      </c>
      <c r="D25" s="123">
        <v>0.56538000000000022</v>
      </c>
      <c r="E25" s="123">
        <v>0.29379</v>
      </c>
      <c r="F25" s="133"/>
      <c r="G25" s="134"/>
      <c r="H25" s="98">
        <v>0.27159000000000022</v>
      </c>
      <c r="I25" s="124">
        <v>0.27038000000000001</v>
      </c>
      <c r="J25" s="124"/>
      <c r="K25" s="98"/>
      <c r="L25" s="98">
        <v>0.54197000000000028</v>
      </c>
      <c r="M25" s="98">
        <v>-3.0089999999999999E-2</v>
      </c>
      <c r="N25" s="98">
        <v>-3.5800000000000005E-2</v>
      </c>
      <c r="O25" s="98">
        <v>0.53626000000000018</v>
      </c>
    </row>
    <row r="26" spans="1:15" x14ac:dyDescent="0.25">
      <c r="A26" s="13">
        <v>20</v>
      </c>
      <c r="B26" s="39"/>
      <c r="C26" s="99" t="s">
        <v>48</v>
      </c>
      <c r="D26" s="122">
        <v>0.52887999999999991</v>
      </c>
      <c r="E26" s="122">
        <v>0.29379</v>
      </c>
      <c r="F26" s="135"/>
      <c r="G26" s="132"/>
      <c r="H26" s="97">
        <v>0.23508999999999991</v>
      </c>
      <c r="I26" s="121">
        <v>0.27038000000000001</v>
      </c>
      <c r="J26" s="121"/>
      <c r="K26" s="97"/>
      <c r="L26" s="97">
        <v>0.50546999999999986</v>
      </c>
      <c r="M26" s="97">
        <v>-3.073E-2</v>
      </c>
      <c r="N26" s="97">
        <v>-3.6290000000000003E-2</v>
      </c>
      <c r="O26" s="97">
        <v>0.49990999999999991</v>
      </c>
    </row>
    <row r="27" spans="1:15" x14ac:dyDescent="0.25">
      <c r="A27" s="13">
        <v>21</v>
      </c>
      <c r="B27" s="41" t="s">
        <v>54</v>
      </c>
      <c r="C27" s="42" t="s">
        <v>47</v>
      </c>
      <c r="D27" s="123">
        <v>0.57388000000000006</v>
      </c>
      <c r="E27" s="123">
        <v>0.29379</v>
      </c>
      <c r="F27" s="133"/>
      <c r="G27" s="134"/>
      <c r="H27" s="98">
        <v>0.28009000000000006</v>
      </c>
      <c r="I27" s="124">
        <v>0.27038000000000001</v>
      </c>
      <c r="J27" s="124"/>
      <c r="K27" s="98"/>
      <c r="L27" s="98">
        <v>0.55047000000000001</v>
      </c>
      <c r="M27" s="98">
        <v>-2.1319999999999999E-2</v>
      </c>
      <c r="N27" s="98">
        <v>-1.2569999999999998E-2</v>
      </c>
      <c r="O27" s="98">
        <v>0.55922000000000005</v>
      </c>
    </row>
    <row r="28" spans="1:15" x14ac:dyDescent="0.25">
      <c r="A28" s="13">
        <v>22</v>
      </c>
      <c r="B28" s="39"/>
      <c r="C28" s="99" t="s">
        <v>48</v>
      </c>
      <c r="D28" s="122">
        <v>0.53739999999999988</v>
      </c>
      <c r="E28" s="122">
        <v>0.29379</v>
      </c>
      <c r="F28" s="135"/>
      <c r="G28" s="132"/>
      <c r="H28" s="97">
        <v>0.24360999999999988</v>
      </c>
      <c r="I28" s="121">
        <v>0.27038000000000001</v>
      </c>
      <c r="J28" s="121"/>
      <c r="K28" s="97"/>
      <c r="L28" s="97">
        <v>0.51398999999999995</v>
      </c>
      <c r="M28" s="97">
        <v>-2.1949999999999997E-2</v>
      </c>
      <c r="N28" s="97">
        <v>-1.3039999999999998E-2</v>
      </c>
      <c r="O28" s="97">
        <v>0.52289999999999992</v>
      </c>
    </row>
    <row r="29" spans="1:15" x14ac:dyDescent="0.25">
      <c r="A29" s="13">
        <v>23</v>
      </c>
      <c r="B29" s="41" t="s">
        <v>55</v>
      </c>
      <c r="C29" s="42" t="s">
        <v>47</v>
      </c>
      <c r="D29" s="123">
        <v>0.39053999999999994</v>
      </c>
      <c r="E29" s="123">
        <v>0.29379</v>
      </c>
      <c r="F29" s="133"/>
      <c r="G29" s="134"/>
      <c r="H29" s="98">
        <v>9.6749999999999947E-2</v>
      </c>
      <c r="I29" s="124">
        <v>0.27038000000000001</v>
      </c>
      <c r="J29" s="124"/>
      <c r="K29" s="98"/>
      <c r="L29" s="98">
        <v>0.36712999999999996</v>
      </c>
      <c r="M29" s="98">
        <v>-2.2019999999999998E-2</v>
      </c>
      <c r="N29" s="98">
        <v>-2.3180000000000006E-2</v>
      </c>
      <c r="O29" s="98">
        <v>0.36596999999999991</v>
      </c>
    </row>
    <row r="30" spans="1:15" x14ac:dyDescent="0.25">
      <c r="A30" s="13">
        <v>24</v>
      </c>
      <c r="B30" s="41"/>
      <c r="C30" s="42" t="s">
        <v>48</v>
      </c>
      <c r="D30" s="123">
        <v>0.3766899999999998</v>
      </c>
      <c r="E30" s="123">
        <v>0.29379</v>
      </c>
      <c r="F30" s="133"/>
      <c r="G30" s="134"/>
      <c r="H30" s="98">
        <v>8.2899999999999807E-2</v>
      </c>
      <c r="I30" s="124">
        <v>0.27038000000000001</v>
      </c>
      <c r="J30" s="124"/>
      <c r="K30" s="98"/>
      <c r="L30" s="98">
        <v>0.35327999999999982</v>
      </c>
      <c r="M30" s="98">
        <v>-2.342E-2</v>
      </c>
      <c r="N30" s="98">
        <v>-2.4940000000000004E-2</v>
      </c>
      <c r="O30" s="98">
        <v>0.3517599999999998</v>
      </c>
    </row>
    <row r="31" spans="1:15" x14ac:dyDescent="0.25">
      <c r="A31" s="13">
        <v>25</v>
      </c>
      <c r="B31" s="41"/>
      <c r="C31" s="42" t="s">
        <v>56</v>
      </c>
      <c r="D31" s="123">
        <v>0.34909999999999991</v>
      </c>
      <c r="E31" s="123">
        <v>0.29379</v>
      </c>
      <c r="F31" s="133"/>
      <c r="G31" s="134"/>
      <c r="H31" s="98">
        <v>5.5309999999999915E-2</v>
      </c>
      <c r="I31" s="124">
        <v>0.27038000000000001</v>
      </c>
      <c r="J31" s="124"/>
      <c r="K31" s="98"/>
      <c r="L31" s="98">
        <v>0.32568999999999992</v>
      </c>
      <c r="M31" s="98">
        <v>-2.623E-2</v>
      </c>
      <c r="N31" s="98">
        <v>-2.8450000000000003E-2</v>
      </c>
      <c r="O31" s="98">
        <v>0.32346999999999992</v>
      </c>
    </row>
    <row r="32" spans="1:15" x14ac:dyDescent="0.25">
      <c r="A32" s="13">
        <v>26</v>
      </c>
      <c r="B32" s="41"/>
      <c r="C32" s="42" t="s">
        <v>57</v>
      </c>
      <c r="D32" s="123">
        <v>0.33095000000000019</v>
      </c>
      <c r="E32" s="123">
        <v>0.29379</v>
      </c>
      <c r="F32" s="133"/>
      <c r="G32" s="134"/>
      <c r="H32" s="98">
        <v>3.7160000000000193E-2</v>
      </c>
      <c r="I32" s="124">
        <v>0.27038000000000001</v>
      </c>
      <c r="J32" s="124"/>
      <c r="K32" s="98"/>
      <c r="L32" s="98">
        <v>0.3075400000000002</v>
      </c>
      <c r="M32" s="98">
        <v>-2.8069999999999998E-2</v>
      </c>
      <c r="N32" s="98">
        <v>-3.0760000000000003E-2</v>
      </c>
      <c r="O32" s="98">
        <v>0.30485000000000018</v>
      </c>
    </row>
    <row r="33" spans="1:15" x14ac:dyDescent="0.25">
      <c r="A33" s="13">
        <v>27</v>
      </c>
      <c r="B33" s="41"/>
      <c r="C33" s="42" t="s">
        <v>58</v>
      </c>
      <c r="D33" s="123">
        <v>0.30674999999999997</v>
      </c>
      <c r="E33" s="123">
        <v>0.29379</v>
      </c>
      <c r="F33" s="133"/>
      <c r="G33" s="134"/>
      <c r="H33" s="98">
        <v>1.2959999999999972E-2</v>
      </c>
      <c r="I33" s="124">
        <v>0.27038000000000001</v>
      </c>
      <c r="J33" s="124"/>
      <c r="K33" s="98"/>
      <c r="L33" s="98">
        <v>0.28333999999999998</v>
      </c>
      <c r="M33" s="98">
        <v>-3.0519999999999999E-2</v>
      </c>
      <c r="N33" s="98">
        <v>-3.3830000000000006E-2</v>
      </c>
      <c r="O33" s="98">
        <v>0.28002999999999995</v>
      </c>
    </row>
    <row r="34" spans="1:15" x14ac:dyDescent="0.25">
      <c r="A34" s="13">
        <v>28</v>
      </c>
      <c r="B34" s="39"/>
      <c r="C34" s="99" t="s">
        <v>59</v>
      </c>
      <c r="D34" s="122">
        <v>0.27649000000000001</v>
      </c>
      <c r="E34" s="122">
        <v>0.29379</v>
      </c>
      <c r="F34" s="135"/>
      <c r="G34" s="132"/>
      <c r="H34" s="97">
        <v>-1.7299999999999982E-2</v>
      </c>
      <c r="I34" s="121">
        <v>0.27038000000000001</v>
      </c>
      <c r="J34" s="121"/>
      <c r="K34" s="97"/>
      <c r="L34" s="97">
        <v>0.25308000000000003</v>
      </c>
      <c r="M34" s="97">
        <v>-3.3599999999999998E-2</v>
      </c>
      <c r="N34" s="97">
        <v>-3.7680000000000005E-2</v>
      </c>
      <c r="O34" s="97">
        <v>0.24900000000000005</v>
      </c>
    </row>
    <row r="35" spans="1:15" x14ac:dyDescent="0.25">
      <c r="A35" s="13">
        <v>29</v>
      </c>
      <c r="B35" s="41" t="s">
        <v>60</v>
      </c>
      <c r="C35" s="42" t="s">
        <v>47</v>
      </c>
      <c r="D35" s="123">
        <v>0.37985999999999998</v>
      </c>
      <c r="E35" s="123">
        <v>0.29379</v>
      </c>
      <c r="F35" s="133"/>
      <c r="G35" s="134"/>
      <c r="H35" s="98">
        <v>8.606999999999998E-2</v>
      </c>
      <c r="I35" s="124">
        <v>0.27038000000000001</v>
      </c>
      <c r="J35" s="124"/>
      <c r="K35" s="98"/>
      <c r="L35" s="98">
        <v>0.35644999999999999</v>
      </c>
      <c r="M35" s="98">
        <v>-3.2640000000000002E-2</v>
      </c>
      <c r="N35" s="98">
        <v>-3.7480000000000006E-2</v>
      </c>
      <c r="O35" s="98">
        <v>0.35160999999999998</v>
      </c>
    </row>
    <row r="36" spans="1:15" x14ac:dyDescent="0.25">
      <c r="A36" s="13">
        <v>30</v>
      </c>
      <c r="B36" s="41"/>
      <c r="C36" s="42" t="s">
        <v>48</v>
      </c>
      <c r="D36" s="123">
        <v>0.36712000000000006</v>
      </c>
      <c r="E36" s="123">
        <v>0.29379</v>
      </c>
      <c r="F36" s="133"/>
      <c r="G36" s="134"/>
      <c r="H36" s="98">
        <v>7.3330000000000062E-2</v>
      </c>
      <c r="I36" s="124">
        <v>0.27038000000000001</v>
      </c>
      <c r="J36" s="124"/>
      <c r="K36" s="98"/>
      <c r="L36" s="98">
        <v>0.34371000000000007</v>
      </c>
      <c r="M36" s="98">
        <v>-3.2930000000000001E-2</v>
      </c>
      <c r="N36" s="98">
        <v>-3.7750000000000006E-2</v>
      </c>
      <c r="O36" s="98">
        <v>0.33889000000000008</v>
      </c>
    </row>
    <row r="37" spans="1:15" x14ac:dyDescent="0.25">
      <c r="A37" s="13">
        <v>31</v>
      </c>
      <c r="B37" s="41"/>
      <c r="C37" s="42" t="s">
        <v>56</v>
      </c>
      <c r="D37" s="123">
        <v>0.3417599999999999</v>
      </c>
      <c r="E37" s="123">
        <v>0.29379</v>
      </c>
      <c r="F37" s="133"/>
      <c r="G37" s="134"/>
      <c r="H37" s="98">
        <v>4.7969999999999902E-2</v>
      </c>
      <c r="I37" s="124">
        <v>0.27038000000000001</v>
      </c>
      <c r="J37" s="124"/>
      <c r="K37" s="98"/>
      <c r="L37" s="98">
        <v>0.31834999999999991</v>
      </c>
      <c r="M37" s="98">
        <v>-3.3520000000000001E-2</v>
      </c>
      <c r="N37" s="98">
        <v>-3.8270000000000005E-2</v>
      </c>
      <c r="O37" s="98">
        <v>0.31359999999999988</v>
      </c>
    </row>
    <row r="38" spans="1:15" x14ac:dyDescent="0.25">
      <c r="A38" s="13">
        <v>32</v>
      </c>
      <c r="B38" s="41"/>
      <c r="C38" s="42" t="s">
        <v>57</v>
      </c>
      <c r="D38" s="123">
        <v>0.32508000000000009</v>
      </c>
      <c r="E38" s="123">
        <v>0.29379</v>
      </c>
      <c r="F38" s="133"/>
      <c r="G38" s="134"/>
      <c r="H38" s="98">
        <v>3.1290000000000096E-2</v>
      </c>
      <c r="I38" s="124">
        <v>0.27038000000000001</v>
      </c>
      <c r="J38" s="124"/>
      <c r="K38" s="98"/>
      <c r="L38" s="98">
        <v>0.3016700000000001</v>
      </c>
      <c r="M38" s="98">
        <v>-3.39E-2</v>
      </c>
      <c r="N38" s="98">
        <v>-3.8610000000000005E-2</v>
      </c>
      <c r="O38" s="98">
        <v>0.29696000000000011</v>
      </c>
    </row>
    <row r="39" spans="1:15" x14ac:dyDescent="0.25">
      <c r="A39" s="13">
        <v>33</v>
      </c>
      <c r="B39" s="41"/>
      <c r="C39" s="42" t="s">
        <v>58</v>
      </c>
      <c r="D39" s="123">
        <v>0.30284000000000016</v>
      </c>
      <c r="E39" s="123">
        <v>0.29379</v>
      </c>
      <c r="F39" s="133"/>
      <c r="G39" s="134"/>
      <c r="H39" s="98">
        <v>9.050000000000169E-3</v>
      </c>
      <c r="I39" s="124">
        <v>0.27038000000000001</v>
      </c>
      <c r="J39" s="124"/>
      <c r="K39" s="98"/>
      <c r="L39" s="98">
        <v>0.27943000000000018</v>
      </c>
      <c r="M39" s="98">
        <v>-3.4419999999999999E-2</v>
      </c>
      <c r="N39" s="98">
        <v>-3.9070000000000008E-2</v>
      </c>
      <c r="O39" s="98">
        <v>0.27478000000000019</v>
      </c>
    </row>
    <row r="40" spans="1:15" x14ac:dyDescent="0.25">
      <c r="A40" s="13">
        <v>34</v>
      </c>
      <c r="B40" s="39"/>
      <c r="C40" s="99" t="s">
        <v>59</v>
      </c>
      <c r="D40" s="122">
        <v>0.27501999999999993</v>
      </c>
      <c r="E40" s="122">
        <v>0.29379</v>
      </c>
      <c r="F40" s="135"/>
      <c r="G40" s="132"/>
      <c r="H40" s="97">
        <v>-1.8770000000000064E-2</v>
      </c>
      <c r="I40" s="121">
        <v>0.27038000000000001</v>
      </c>
      <c r="J40" s="121"/>
      <c r="K40" s="97"/>
      <c r="L40" s="97">
        <v>0.25160999999999994</v>
      </c>
      <c r="M40" s="97">
        <v>-3.5060000000000001E-2</v>
      </c>
      <c r="N40" s="97">
        <v>-3.9640000000000002E-2</v>
      </c>
      <c r="O40" s="97">
        <v>0.24702999999999992</v>
      </c>
    </row>
    <row r="41" spans="1:15" x14ac:dyDescent="0.25">
      <c r="A41" s="13">
        <v>35</v>
      </c>
      <c r="B41" s="41" t="s">
        <v>61</v>
      </c>
      <c r="C41" s="42" t="s">
        <v>47</v>
      </c>
      <c r="D41" s="123">
        <v>0.11817999999999999</v>
      </c>
      <c r="E41" s="123">
        <v>0</v>
      </c>
      <c r="F41" s="133"/>
      <c r="G41" s="134"/>
      <c r="H41" s="98">
        <v>0.11817999999999999</v>
      </c>
      <c r="I41" s="124">
        <v>0</v>
      </c>
      <c r="J41" s="124"/>
      <c r="K41" s="98"/>
      <c r="L41" s="98">
        <v>0.11817999999999999</v>
      </c>
      <c r="M41" s="98">
        <v>0</v>
      </c>
      <c r="N41" s="98">
        <v>0</v>
      </c>
      <c r="O41" s="98">
        <v>0.11817999999999999</v>
      </c>
    </row>
    <row r="42" spans="1:15" x14ac:dyDescent="0.25">
      <c r="A42" s="13">
        <v>36</v>
      </c>
      <c r="B42" s="41"/>
      <c r="C42" s="42" t="s">
        <v>48</v>
      </c>
      <c r="D42" s="123">
        <v>0.10579</v>
      </c>
      <c r="E42" s="123">
        <v>0</v>
      </c>
      <c r="F42" s="133"/>
      <c r="G42" s="134"/>
      <c r="H42" s="98">
        <v>0.10579</v>
      </c>
      <c r="I42" s="124">
        <v>0</v>
      </c>
      <c r="J42" s="124"/>
      <c r="K42" s="98"/>
      <c r="L42" s="98">
        <v>0.10579</v>
      </c>
      <c r="M42" s="98">
        <v>0</v>
      </c>
      <c r="N42" s="98">
        <v>0</v>
      </c>
      <c r="O42" s="98">
        <v>0.10579</v>
      </c>
    </row>
    <row r="43" spans="1:15" x14ac:dyDescent="0.25">
      <c r="A43" s="13">
        <v>37</v>
      </c>
      <c r="B43" s="41"/>
      <c r="C43" s="42" t="s">
        <v>56</v>
      </c>
      <c r="D43" s="123">
        <v>8.1119999999999998E-2</v>
      </c>
      <c r="E43" s="123">
        <v>0</v>
      </c>
      <c r="F43" s="133"/>
      <c r="G43" s="134"/>
      <c r="H43" s="98">
        <v>8.1119999999999998E-2</v>
      </c>
      <c r="I43" s="124">
        <v>0</v>
      </c>
      <c r="J43" s="124"/>
      <c r="K43" s="98"/>
      <c r="L43" s="98">
        <v>8.1119999999999998E-2</v>
      </c>
      <c r="M43" s="98">
        <v>0</v>
      </c>
      <c r="N43" s="98">
        <v>0</v>
      </c>
      <c r="O43" s="98">
        <v>8.1119999999999998E-2</v>
      </c>
    </row>
    <row r="44" spans="1:15" x14ac:dyDescent="0.25">
      <c r="A44" s="13">
        <v>38</v>
      </c>
      <c r="B44" s="41"/>
      <c r="C44" s="42" t="s">
        <v>57</v>
      </c>
      <c r="D44" s="123">
        <v>6.4899999999999999E-2</v>
      </c>
      <c r="E44" s="123">
        <v>0</v>
      </c>
      <c r="F44" s="133"/>
      <c r="G44" s="134"/>
      <c r="H44" s="98">
        <v>6.4899999999999999E-2</v>
      </c>
      <c r="I44" s="124">
        <v>0</v>
      </c>
      <c r="J44" s="124"/>
      <c r="K44" s="98"/>
      <c r="L44" s="98">
        <v>6.4899999999999999E-2</v>
      </c>
      <c r="M44" s="98">
        <v>0</v>
      </c>
      <c r="N44" s="98">
        <v>0</v>
      </c>
      <c r="O44" s="98">
        <v>6.4899999999999999E-2</v>
      </c>
    </row>
    <row r="45" spans="1:15" x14ac:dyDescent="0.25">
      <c r="A45" s="13">
        <v>39</v>
      </c>
      <c r="B45" s="41"/>
      <c r="C45" s="42" t="s">
        <v>58</v>
      </c>
      <c r="D45" s="123">
        <v>4.3270000000000003E-2</v>
      </c>
      <c r="E45" s="123">
        <v>0</v>
      </c>
      <c r="F45" s="133"/>
      <c r="G45" s="134"/>
      <c r="H45" s="98">
        <v>4.3270000000000003E-2</v>
      </c>
      <c r="I45" s="124">
        <v>0</v>
      </c>
      <c r="J45" s="124"/>
      <c r="K45" s="98"/>
      <c r="L45" s="98">
        <v>4.3270000000000003E-2</v>
      </c>
      <c r="M45" s="98">
        <v>0</v>
      </c>
      <c r="N45" s="98">
        <v>0</v>
      </c>
      <c r="O45" s="98">
        <v>4.3270000000000003E-2</v>
      </c>
    </row>
    <row r="46" spans="1:15" x14ac:dyDescent="0.25">
      <c r="A46" s="13">
        <v>40</v>
      </c>
      <c r="B46" s="39"/>
      <c r="C46" s="99" t="s">
        <v>59</v>
      </c>
      <c r="D46" s="122">
        <v>1.6219999999999998E-2</v>
      </c>
      <c r="E46" s="122">
        <v>0</v>
      </c>
      <c r="F46" s="135"/>
      <c r="G46" s="132"/>
      <c r="H46" s="97">
        <v>1.6219999999999998E-2</v>
      </c>
      <c r="I46" s="121">
        <v>0</v>
      </c>
      <c r="J46" s="121"/>
      <c r="K46" s="97"/>
      <c r="L46" s="97">
        <v>1.6219999999999998E-2</v>
      </c>
      <c r="M46" s="97">
        <v>0</v>
      </c>
      <c r="N46" s="97">
        <v>0</v>
      </c>
      <c r="O46" s="97">
        <v>1.6219999999999998E-2</v>
      </c>
    </row>
    <row r="47" spans="1:15" x14ac:dyDescent="0.25">
      <c r="A47" s="13">
        <v>41</v>
      </c>
      <c r="B47" s="41" t="s">
        <v>62</v>
      </c>
      <c r="C47" s="42" t="s">
        <v>47</v>
      </c>
      <c r="D47" s="123">
        <v>0.39613999999999994</v>
      </c>
      <c r="E47" s="123">
        <v>0.29379</v>
      </c>
      <c r="F47" s="133"/>
      <c r="G47" s="134"/>
      <c r="H47" s="98">
        <v>0.10234999999999994</v>
      </c>
      <c r="I47" s="124">
        <v>0.27038000000000001</v>
      </c>
      <c r="J47" s="124"/>
      <c r="K47" s="98"/>
      <c r="L47" s="98">
        <v>0.37272999999999995</v>
      </c>
      <c r="M47" s="98">
        <v>-1.6209999999999999E-2</v>
      </c>
      <c r="N47" s="98">
        <v>-7.6099999999999987E-3</v>
      </c>
      <c r="O47" s="98">
        <v>0.38132999999999995</v>
      </c>
    </row>
    <row r="48" spans="1:15" x14ac:dyDescent="0.25">
      <c r="A48" s="13">
        <v>42</v>
      </c>
      <c r="B48" s="41"/>
      <c r="C48" s="42" t="s">
        <v>48</v>
      </c>
      <c r="D48" s="123">
        <v>0.38260999999999989</v>
      </c>
      <c r="E48" s="123">
        <v>0.29379</v>
      </c>
      <c r="F48" s="133"/>
      <c r="G48" s="134"/>
      <c r="H48" s="98">
        <v>8.8819999999999899E-2</v>
      </c>
      <c r="I48" s="124">
        <v>0.27038000000000001</v>
      </c>
      <c r="J48" s="124"/>
      <c r="K48" s="98"/>
      <c r="L48" s="98">
        <v>0.35919999999999991</v>
      </c>
      <c r="M48" s="98">
        <v>-1.7300000000000003E-2</v>
      </c>
      <c r="N48" s="98">
        <v>-8.5399999999999972E-3</v>
      </c>
      <c r="O48" s="98">
        <v>0.3679599999999999</v>
      </c>
    </row>
    <row r="49" spans="1:15" x14ac:dyDescent="0.25">
      <c r="A49" s="13">
        <v>43</v>
      </c>
      <c r="B49" s="41"/>
      <c r="C49" s="42" t="s">
        <v>56</v>
      </c>
      <c r="D49" s="123">
        <v>0.35571000000000014</v>
      </c>
      <c r="E49" s="123">
        <v>0.29379</v>
      </c>
      <c r="F49" s="133"/>
      <c r="G49" s="134"/>
      <c r="H49" s="98">
        <v>6.1920000000000142E-2</v>
      </c>
      <c r="I49" s="124">
        <v>0.27038000000000001</v>
      </c>
      <c r="J49" s="124"/>
      <c r="K49" s="98"/>
      <c r="L49" s="98">
        <v>0.33230000000000015</v>
      </c>
      <c r="M49" s="98">
        <v>-1.9459999999999998E-2</v>
      </c>
      <c r="N49" s="98">
        <v>-1.0419999999999999E-2</v>
      </c>
      <c r="O49" s="98">
        <v>0.34134000000000014</v>
      </c>
    </row>
    <row r="50" spans="1:15" x14ac:dyDescent="0.25">
      <c r="A50" s="13">
        <v>44</v>
      </c>
      <c r="B50" s="41"/>
      <c r="C50" s="42" t="s">
        <v>57</v>
      </c>
      <c r="D50" s="123">
        <v>0.33800999999999992</v>
      </c>
      <c r="E50" s="123">
        <v>0.29379</v>
      </c>
      <c r="F50" s="133"/>
      <c r="G50" s="134"/>
      <c r="H50" s="98">
        <v>4.4219999999999926E-2</v>
      </c>
      <c r="I50" s="124">
        <v>0.27038000000000001</v>
      </c>
      <c r="J50" s="124"/>
      <c r="K50" s="98"/>
      <c r="L50" s="98">
        <v>0.31459999999999994</v>
      </c>
      <c r="M50" s="98">
        <v>-2.0879999999999999E-2</v>
      </c>
      <c r="N50" s="98">
        <v>-1.1639999999999998E-2</v>
      </c>
      <c r="O50" s="98">
        <v>0.32383999999999996</v>
      </c>
    </row>
    <row r="51" spans="1:15" x14ac:dyDescent="0.25">
      <c r="A51" s="13">
        <v>45</v>
      </c>
      <c r="B51" s="41"/>
      <c r="C51" s="42" t="s">
        <v>58</v>
      </c>
      <c r="D51" s="123">
        <v>0.31441000000000002</v>
      </c>
      <c r="E51" s="123">
        <v>0.29379</v>
      </c>
      <c r="F51" s="133"/>
      <c r="G51" s="134"/>
      <c r="H51" s="98">
        <v>2.0620000000000027E-2</v>
      </c>
      <c r="I51" s="124">
        <v>0.27038000000000001</v>
      </c>
      <c r="J51" s="124"/>
      <c r="K51" s="98"/>
      <c r="L51" s="98">
        <v>0.29100000000000004</v>
      </c>
      <c r="M51" s="98">
        <v>-2.2780000000000002E-2</v>
      </c>
      <c r="N51" s="98">
        <v>-1.3279999999999998E-2</v>
      </c>
      <c r="O51" s="98">
        <v>0.30050000000000004</v>
      </c>
    </row>
    <row r="52" spans="1:15" x14ac:dyDescent="0.25">
      <c r="A52" s="13">
        <v>46</v>
      </c>
      <c r="B52" s="39"/>
      <c r="C52" s="99" t="s">
        <v>59</v>
      </c>
      <c r="D52" s="122">
        <v>0.2849199999999999</v>
      </c>
      <c r="E52" s="122">
        <v>0.29379</v>
      </c>
      <c r="F52" s="135"/>
      <c r="G52" s="132"/>
      <c r="H52" s="97">
        <v>-8.8700000000001E-3</v>
      </c>
      <c r="I52" s="121">
        <v>0.27038000000000001</v>
      </c>
      <c r="J52" s="121"/>
      <c r="K52" s="97"/>
      <c r="L52" s="97">
        <v>0.26150999999999991</v>
      </c>
      <c r="M52" s="97">
        <v>-2.5149999999999999E-2</v>
      </c>
      <c r="N52" s="97">
        <v>-1.5319999999999999E-2</v>
      </c>
      <c r="O52" s="97">
        <v>0.27133999999999991</v>
      </c>
    </row>
    <row r="53" spans="1:15" x14ac:dyDescent="0.25">
      <c r="A53" s="13">
        <v>47</v>
      </c>
      <c r="B53" s="41" t="s">
        <v>63</v>
      </c>
      <c r="C53" s="42" t="s">
        <v>47</v>
      </c>
      <c r="D53" s="123">
        <v>0.39023999999999992</v>
      </c>
      <c r="E53" s="123">
        <v>0.29379</v>
      </c>
      <c r="F53" s="133"/>
      <c r="G53" s="134"/>
      <c r="H53" s="98">
        <v>9.6449999999999925E-2</v>
      </c>
      <c r="I53" s="124">
        <v>0.27038000000000001</v>
      </c>
      <c r="J53" s="124"/>
      <c r="K53" s="98"/>
      <c r="L53" s="98">
        <v>0.36682999999999993</v>
      </c>
      <c r="M53" s="98">
        <v>-2.2249999999999999E-2</v>
      </c>
      <c r="N53" s="98">
        <v>-1.2379999999999999E-2</v>
      </c>
      <c r="O53" s="98">
        <v>0.37669999999999992</v>
      </c>
    </row>
    <row r="54" spans="1:15" x14ac:dyDescent="0.25">
      <c r="A54" s="13">
        <v>48</v>
      </c>
      <c r="B54" s="41"/>
      <c r="C54" s="42" t="s">
        <v>48</v>
      </c>
      <c r="D54" s="123">
        <v>0.3773399999999999</v>
      </c>
      <c r="E54" s="123">
        <v>0.29379</v>
      </c>
      <c r="F54" s="133"/>
      <c r="G54" s="134"/>
      <c r="H54" s="98">
        <v>8.3549999999999902E-2</v>
      </c>
      <c r="I54" s="124">
        <v>0.27038000000000001</v>
      </c>
      <c r="J54" s="124"/>
      <c r="K54" s="98"/>
      <c r="L54" s="98">
        <v>0.35392999999999991</v>
      </c>
      <c r="M54" s="98">
        <v>-2.2699999999999998E-2</v>
      </c>
      <c r="N54" s="98">
        <v>-1.2819999999999998E-2</v>
      </c>
      <c r="O54" s="98">
        <v>0.36380999999999991</v>
      </c>
    </row>
    <row r="55" spans="1:15" x14ac:dyDescent="0.25">
      <c r="A55" s="13">
        <v>49</v>
      </c>
      <c r="B55" s="41"/>
      <c r="C55" s="42" t="s">
        <v>56</v>
      </c>
      <c r="D55" s="123">
        <v>0.35166000000000008</v>
      </c>
      <c r="E55" s="123">
        <v>0.29379</v>
      </c>
      <c r="F55" s="133"/>
      <c r="G55" s="134"/>
      <c r="H55" s="98">
        <v>5.7870000000000088E-2</v>
      </c>
      <c r="I55" s="124">
        <v>0.27038000000000001</v>
      </c>
      <c r="J55" s="124"/>
      <c r="K55" s="98"/>
      <c r="L55" s="98">
        <v>0.3282500000000001</v>
      </c>
      <c r="M55" s="98">
        <v>-2.3609999999999999E-2</v>
      </c>
      <c r="N55" s="98">
        <v>-1.3689999999999999E-2</v>
      </c>
      <c r="O55" s="98">
        <v>0.33817000000000014</v>
      </c>
    </row>
    <row r="56" spans="1:15" x14ac:dyDescent="0.25">
      <c r="A56" s="13">
        <v>50</v>
      </c>
      <c r="B56" s="41"/>
      <c r="C56" s="42" t="s">
        <v>57</v>
      </c>
      <c r="D56" s="123">
        <v>0.33476999999999979</v>
      </c>
      <c r="E56" s="123">
        <v>0.29379</v>
      </c>
      <c r="F56" s="133"/>
      <c r="G56" s="134"/>
      <c r="H56" s="98">
        <v>4.0979999999999794E-2</v>
      </c>
      <c r="I56" s="124">
        <v>0.27038000000000001</v>
      </c>
      <c r="J56" s="124"/>
      <c r="K56" s="98"/>
      <c r="L56" s="98">
        <v>0.3113599999999998</v>
      </c>
      <c r="M56" s="98">
        <v>-2.4199999999999999E-2</v>
      </c>
      <c r="N56" s="98">
        <v>-1.4259999999999998E-2</v>
      </c>
      <c r="O56" s="98">
        <v>0.32129999999999981</v>
      </c>
    </row>
    <row r="57" spans="1:15" x14ac:dyDescent="0.25">
      <c r="A57" s="13">
        <v>51</v>
      </c>
      <c r="B57" s="41"/>
      <c r="C57" s="42" t="s">
        <v>58</v>
      </c>
      <c r="D57" s="123">
        <v>0.31224999999999997</v>
      </c>
      <c r="E57" s="123">
        <v>0.29379</v>
      </c>
      <c r="F57" s="133"/>
      <c r="G57" s="134"/>
      <c r="H57" s="98">
        <v>1.8459999999999976E-2</v>
      </c>
      <c r="I57" s="124">
        <v>0.27038000000000001</v>
      </c>
      <c r="J57" s="124"/>
      <c r="K57" s="98"/>
      <c r="L57" s="98">
        <v>0.28883999999999999</v>
      </c>
      <c r="M57" s="98">
        <v>-2.4989999999999998E-2</v>
      </c>
      <c r="N57" s="98">
        <v>-1.5039999999999998E-2</v>
      </c>
      <c r="O57" s="98">
        <v>0.29879</v>
      </c>
    </row>
    <row r="58" spans="1:15" x14ac:dyDescent="0.25">
      <c r="A58" s="13">
        <v>52</v>
      </c>
      <c r="B58" s="39"/>
      <c r="C58" s="99" t="s">
        <v>59</v>
      </c>
      <c r="D58" s="122">
        <v>0.28410999999999992</v>
      </c>
      <c r="E58" s="122">
        <v>0.29379</v>
      </c>
      <c r="F58" s="135"/>
      <c r="G58" s="132"/>
      <c r="H58" s="97">
        <v>-9.6800000000000774E-3</v>
      </c>
      <c r="I58" s="121">
        <v>0.27038000000000001</v>
      </c>
      <c r="J58" s="121"/>
      <c r="K58" s="97"/>
      <c r="L58" s="97">
        <v>0.26069999999999993</v>
      </c>
      <c r="M58" s="97">
        <v>-2.598E-2</v>
      </c>
      <c r="N58" s="97">
        <v>-1.5989999999999997E-2</v>
      </c>
      <c r="O58" s="97">
        <v>0.27068999999999993</v>
      </c>
    </row>
    <row r="59" spans="1:15" x14ac:dyDescent="0.25">
      <c r="A59" s="13">
        <v>53</v>
      </c>
      <c r="B59" s="41" t="s">
        <v>64</v>
      </c>
      <c r="C59" s="42" t="s">
        <v>47</v>
      </c>
      <c r="D59" s="101">
        <v>0.11817999999999999</v>
      </c>
      <c r="E59" s="101">
        <v>0</v>
      </c>
      <c r="F59" s="136"/>
      <c r="G59" s="137"/>
      <c r="H59" s="100">
        <v>0.11817999999999999</v>
      </c>
      <c r="I59" s="125">
        <v>0</v>
      </c>
      <c r="J59" s="125"/>
      <c r="K59" s="100"/>
      <c r="L59" s="100">
        <v>0.11817999999999999</v>
      </c>
      <c r="M59" s="100">
        <v>0</v>
      </c>
      <c r="N59" s="100">
        <v>0</v>
      </c>
      <c r="O59" s="100">
        <v>0.11817999999999999</v>
      </c>
    </row>
    <row r="60" spans="1:15" x14ac:dyDescent="0.25">
      <c r="A60" s="13">
        <v>54</v>
      </c>
      <c r="B60" s="41"/>
      <c r="C60" s="42" t="s">
        <v>48</v>
      </c>
      <c r="D60" s="101">
        <v>0.10579</v>
      </c>
      <c r="E60" s="101">
        <v>0</v>
      </c>
      <c r="F60" s="136"/>
      <c r="G60" s="136"/>
      <c r="H60" s="101">
        <v>0.10579</v>
      </c>
      <c r="I60" s="126">
        <v>0</v>
      </c>
      <c r="J60" s="126"/>
      <c r="K60" s="101"/>
      <c r="L60" s="101">
        <v>0.10579</v>
      </c>
      <c r="M60" s="101">
        <v>0</v>
      </c>
      <c r="N60" s="101">
        <v>0</v>
      </c>
      <c r="O60" s="101">
        <v>0.10579</v>
      </c>
    </row>
    <row r="61" spans="1:15" x14ac:dyDescent="0.25">
      <c r="A61" s="13">
        <v>55</v>
      </c>
      <c r="B61" s="41"/>
      <c r="C61" s="42" t="s">
        <v>56</v>
      </c>
      <c r="D61" s="101">
        <v>8.1119999999999998E-2</v>
      </c>
      <c r="E61" s="101">
        <v>0</v>
      </c>
      <c r="F61" s="136"/>
      <c r="G61" s="136"/>
      <c r="H61" s="101">
        <v>8.1119999999999998E-2</v>
      </c>
      <c r="I61" s="126">
        <v>0</v>
      </c>
      <c r="J61" s="126"/>
      <c r="K61" s="101"/>
      <c r="L61" s="101">
        <v>8.1119999999999998E-2</v>
      </c>
      <c r="M61" s="101">
        <v>0</v>
      </c>
      <c r="N61" s="101">
        <v>0</v>
      </c>
      <c r="O61" s="101">
        <v>8.1119999999999998E-2</v>
      </c>
    </row>
    <row r="62" spans="1:15" x14ac:dyDescent="0.25">
      <c r="A62" s="13">
        <v>56</v>
      </c>
      <c r="B62" s="41"/>
      <c r="C62" s="42" t="s">
        <v>57</v>
      </c>
      <c r="D62" s="101">
        <v>6.4899999999999999E-2</v>
      </c>
      <c r="E62" s="101">
        <v>0</v>
      </c>
      <c r="F62" s="136"/>
      <c r="G62" s="136"/>
      <c r="H62" s="101">
        <v>6.4899999999999999E-2</v>
      </c>
      <c r="I62" s="126">
        <v>0</v>
      </c>
      <c r="J62" s="126"/>
      <c r="K62" s="101"/>
      <c r="L62" s="101">
        <v>6.4899999999999999E-2</v>
      </c>
      <c r="M62" s="101">
        <v>0</v>
      </c>
      <c r="N62" s="101">
        <v>0</v>
      </c>
      <c r="O62" s="101">
        <v>6.4899999999999999E-2</v>
      </c>
    </row>
    <row r="63" spans="1:15" x14ac:dyDescent="0.25">
      <c r="A63" s="13">
        <v>57</v>
      </c>
      <c r="B63" s="41"/>
      <c r="C63" s="42" t="s">
        <v>58</v>
      </c>
      <c r="D63" s="101">
        <v>4.3270000000000003E-2</v>
      </c>
      <c r="E63" s="101">
        <v>0</v>
      </c>
      <c r="F63" s="136"/>
      <c r="G63" s="136"/>
      <c r="H63" s="101">
        <v>4.3270000000000003E-2</v>
      </c>
      <c r="I63" s="126">
        <v>0</v>
      </c>
      <c r="J63" s="126"/>
      <c r="K63" s="101"/>
      <c r="L63" s="101">
        <v>4.3270000000000003E-2</v>
      </c>
      <c r="M63" s="101">
        <v>0</v>
      </c>
      <c r="N63" s="101">
        <v>0</v>
      </c>
      <c r="O63" s="101">
        <v>4.3270000000000003E-2</v>
      </c>
    </row>
    <row r="64" spans="1:15" x14ac:dyDescent="0.25">
      <c r="A64" s="13">
        <v>58</v>
      </c>
      <c r="B64" s="39"/>
      <c r="C64" s="99" t="s">
        <v>59</v>
      </c>
      <c r="D64" s="102">
        <v>1.6219999999999998E-2</v>
      </c>
      <c r="E64" s="102">
        <v>0</v>
      </c>
      <c r="F64" s="138"/>
      <c r="G64" s="138"/>
      <c r="H64" s="102">
        <v>1.6219999999999998E-2</v>
      </c>
      <c r="I64" s="127">
        <v>0</v>
      </c>
      <c r="J64" s="127"/>
      <c r="K64" s="102"/>
      <c r="L64" s="102">
        <v>1.6219999999999998E-2</v>
      </c>
      <c r="M64" s="102">
        <v>0</v>
      </c>
      <c r="N64" s="102">
        <v>0</v>
      </c>
      <c r="O64" s="102">
        <v>1.6219999999999998E-2</v>
      </c>
    </row>
    <row r="65" spans="1:15" x14ac:dyDescent="0.25">
      <c r="A65" s="13">
        <v>59</v>
      </c>
      <c r="B65" s="39" t="s">
        <v>65</v>
      </c>
      <c r="C65" s="40"/>
      <c r="D65" s="103">
        <v>4.9899999999999996E-3</v>
      </c>
      <c r="E65" s="103">
        <v>0</v>
      </c>
      <c r="F65" s="139"/>
      <c r="G65" s="139"/>
      <c r="H65" s="103">
        <v>4.9899999999999996E-3</v>
      </c>
      <c r="I65" s="128">
        <v>0</v>
      </c>
      <c r="J65" s="128">
        <v>0</v>
      </c>
      <c r="K65" s="103">
        <v>0</v>
      </c>
      <c r="L65" s="103">
        <v>4.9899999999999996E-3</v>
      </c>
      <c r="M65" s="103">
        <v>0</v>
      </c>
      <c r="N65" s="103">
        <v>0</v>
      </c>
      <c r="O65" s="103">
        <v>4.9899999999999996E-3</v>
      </c>
    </row>
    <row r="66" spans="1:15" x14ac:dyDescent="0.25">
      <c r="A66" s="13">
        <v>60</v>
      </c>
      <c r="B66" s="31" t="s">
        <v>66</v>
      </c>
      <c r="C66" s="32"/>
      <c r="D66" s="102">
        <v>4.9899999999999996E-3</v>
      </c>
      <c r="E66" s="102">
        <v>0</v>
      </c>
      <c r="F66" s="138"/>
      <c r="G66" s="138"/>
      <c r="H66" s="102">
        <v>4.9899999999999996E-3</v>
      </c>
      <c r="I66" s="127">
        <v>0</v>
      </c>
      <c r="J66" s="127">
        <v>0</v>
      </c>
      <c r="K66" s="102">
        <v>0</v>
      </c>
      <c r="L66" s="102">
        <v>4.9899999999999996E-3</v>
      </c>
      <c r="M66" s="102">
        <v>0</v>
      </c>
      <c r="N66" s="102">
        <v>0</v>
      </c>
      <c r="O66" s="102">
        <v>4.9899999999999996E-3</v>
      </c>
    </row>
    <row r="67" spans="1:15" x14ac:dyDescent="0.25">
      <c r="A67" s="13">
        <v>61</v>
      </c>
      <c r="B67" s="74" t="s">
        <v>67</v>
      </c>
      <c r="C67" s="32"/>
      <c r="D67" s="102"/>
      <c r="E67" s="77"/>
      <c r="F67" s="77"/>
      <c r="G67" s="77"/>
      <c r="H67" s="77"/>
      <c r="I67" s="129"/>
      <c r="J67" s="129"/>
      <c r="K67" s="77"/>
      <c r="L67" s="77"/>
      <c r="M67" s="77"/>
      <c r="N67" s="77"/>
      <c r="O67" s="77"/>
    </row>
    <row r="68" spans="1:15" x14ac:dyDescent="0.25">
      <c r="A68" s="13">
        <v>62</v>
      </c>
      <c r="B68" s="2"/>
      <c r="C68" s="2"/>
      <c r="D68" s="2"/>
      <c r="E68" s="2"/>
      <c r="F68" s="2"/>
      <c r="G68" s="2"/>
      <c r="H68" s="2"/>
      <c r="I68" s="109"/>
      <c r="J68" s="109"/>
      <c r="K68" s="2"/>
      <c r="L68" s="2"/>
      <c r="M68" s="2"/>
      <c r="N68" s="2"/>
      <c r="O68" s="2"/>
    </row>
    <row r="69" spans="1:15" ht="15.75" thickBot="1" x14ac:dyDescent="0.3">
      <c r="A69" s="13">
        <v>63</v>
      </c>
      <c r="B69" s="81" t="s">
        <v>70</v>
      </c>
      <c r="C69" s="2"/>
      <c r="D69" s="2"/>
      <c r="E69" s="2"/>
      <c r="F69" s="2"/>
      <c r="G69" s="2"/>
      <c r="H69" s="2"/>
      <c r="I69" s="109"/>
      <c r="J69" s="109"/>
      <c r="K69" s="2"/>
      <c r="L69" s="2"/>
      <c r="M69" s="2"/>
      <c r="N69" s="2"/>
      <c r="O69" s="2"/>
    </row>
    <row r="70" spans="1:15" ht="15.75" thickBot="1" x14ac:dyDescent="0.3">
      <c r="A70" s="13">
        <v>64</v>
      </c>
      <c r="B70" s="82" t="s">
        <v>71</v>
      </c>
      <c r="C70" s="83"/>
      <c r="D70" s="84" t="s">
        <v>85</v>
      </c>
      <c r="E70" s="104" t="s">
        <v>85</v>
      </c>
      <c r="F70" s="104" t="s">
        <v>85</v>
      </c>
      <c r="G70" s="104" t="s">
        <v>85</v>
      </c>
      <c r="H70" s="85"/>
      <c r="I70" s="104" t="s">
        <v>107</v>
      </c>
      <c r="J70" s="104" t="s">
        <v>107</v>
      </c>
      <c r="K70" s="104" t="s">
        <v>107</v>
      </c>
      <c r="L70" s="85"/>
      <c r="M70" s="85"/>
      <c r="N70" s="85"/>
      <c r="O70" s="85"/>
    </row>
    <row r="71" spans="1:15" ht="15.75" thickBot="1" x14ac:dyDescent="0.3">
      <c r="A71" s="13">
        <v>65</v>
      </c>
      <c r="B71" s="130"/>
      <c r="C71" s="2"/>
      <c r="D71" s="2"/>
      <c r="E71" s="2"/>
      <c r="F71" s="2"/>
      <c r="G71" s="2"/>
      <c r="H71" s="2"/>
      <c r="I71" s="109"/>
      <c r="J71" s="109"/>
      <c r="K71" s="2"/>
      <c r="L71" s="2"/>
      <c r="M71" s="2"/>
      <c r="N71" s="2"/>
      <c r="O71" s="2"/>
    </row>
    <row r="72" spans="1:15" ht="15.75" thickBot="1" x14ac:dyDescent="0.3">
      <c r="A72" s="13">
        <v>66</v>
      </c>
      <c r="B72" s="82" t="s">
        <v>108</v>
      </c>
      <c r="C72" s="83"/>
      <c r="D72" s="85"/>
      <c r="E72" s="85"/>
      <c r="F72" s="85"/>
      <c r="G72" s="85"/>
      <c r="H72" s="85"/>
      <c r="I72" s="131"/>
      <c r="J72" s="131"/>
      <c r="K72" s="85"/>
      <c r="L72" s="85"/>
      <c r="M72" s="106" t="s">
        <v>74</v>
      </c>
      <c r="N72" s="106" t="s">
        <v>109</v>
      </c>
      <c r="O72" s="85"/>
    </row>
    <row r="73" spans="1:15" ht="15.75" thickBot="1" x14ac:dyDescent="0.3">
      <c r="A73" s="13">
        <v>67</v>
      </c>
      <c r="B73" s="82" t="s">
        <v>110</v>
      </c>
      <c r="C73" s="83"/>
      <c r="D73" s="85"/>
      <c r="E73" s="85"/>
      <c r="F73" s="85"/>
      <c r="G73" s="85"/>
      <c r="H73" s="85"/>
      <c r="I73" s="131"/>
      <c r="J73" s="131"/>
      <c r="K73" s="85"/>
      <c r="L73" s="85"/>
      <c r="M73" s="85"/>
      <c r="N73" s="85"/>
      <c r="O73" s="85"/>
    </row>
    <row r="74" spans="1:15" ht="15.75" customHeight="1" x14ac:dyDescent="0.25">
      <c r="A74" s="13">
        <v>66</v>
      </c>
      <c r="B74" s="260" t="s">
        <v>111</v>
      </c>
      <c r="C74" s="260"/>
      <c r="D74" s="260"/>
      <c r="E74" s="260"/>
      <c r="F74" s="260"/>
      <c r="G74" s="260"/>
      <c r="H74" s="260"/>
      <c r="I74" s="260"/>
      <c r="J74" s="260"/>
      <c r="K74" s="260"/>
      <c r="L74" s="260"/>
      <c r="M74" s="260"/>
      <c r="N74" s="260"/>
      <c r="O74" s="260"/>
    </row>
    <row r="75" spans="1:15" x14ac:dyDescent="0.25">
      <c r="B75" s="261"/>
      <c r="C75" s="261"/>
      <c r="D75" s="261"/>
      <c r="E75" s="261"/>
      <c r="F75" s="261"/>
      <c r="G75" s="261"/>
      <c r="H75" s="261"/>
      <c r="I75" s="261"/>
      <c r="J75" s="261"/>
      <c r="K75" s="261"/>
      <c r="L75" s="261"/>
      <c r="M75" s="261"/>
      <c r="N75" s="261"/>
      <c r="O75" s="261"/>
    </row>
  </sheetData>
  <mergeCells count="1">
    <mergeCell ref="B74:O75"/>
  </mergeCells>
  <pageMargins left="0.7" right="0.7" top="0.75" bottom="0.75" header="0.3" footer="0.3"/>
  <pageSetup scale="53"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showGridLines="0" zoomScaleNormal="100" workbookViewId="0">
      <selection activeCell="K1" sqref="K1:L2"/>
    </sheetView>
  </sheetViews>
  <sheetFormatPr defaultColWidth="8" defaultRowHeight="12.75" x14ac:dyDescent="0.2"/>
  <cols>
    <col min="1" max="1" width="6.7109375" style="2" customWidth="1"/>
    <col min="2" max="5" width="12.7109375" style="2" customWidth="1"/>
    <col min="6" max="6" width="15.5703125" style="2" customWidth="1"/>
    <col min="7" max="7" width="2.140625" style="2" customWidth="1"/>
    <col min="8" max="8" width="37" style="2" bestFit="1" customWidth="1"/>
    <col min="9" max="10" width="14.42578125" style="2" hidden="1" customWidth="1"/>
    <col min="11" max="15" width="14.42578125" style="2" customWidth="1"/>
    <col min="16" max="23" width="12.7109375" style="2" customWidth="1"/>
    <col min="24" max="16384" width="8" style="2"/>
  </cols>
  <sheetData>
    <row r="1" spans="1:15" ht="14.25" x14ac:dyDescent="0.2">
      <c r="A1" s="1" t="s">
        <v>92</v>
      </c>
      <c r="K1" s="2" t="s">
        <v>133</v>
      </c>
    </row>
    <row r="2" spans="1:15" ht="14.25" x14ac:dyDescent="0.2">
      <c r="A2" s="1" t="s">
        <v>93</v>
      </c>
      <c r="K2" s="2" t="s">
        <v>134</v>
      </c>
    </row>
    <row r="3" spans="1:15" ht="14.25" x14ac:dyDescent="0.2">
      <c r="A3" s="1" t="s">
        <v>112</v>
      </c>
    </row>
    <row r="4" spans="1:15" ht="14.25" x14ac:dyDescent="0.2">
      <c r="A4" s="155" t="s">
        <v>113</v>
      </c>
    </row>
    <row r="7" spans="1:15" x14ac:dyDescent="0.2">
      <c r="A7" s="14">
        <v>1</v>
      </c>
      <c r="F7" s="140" t="s">
        <v>114</v>
      </c>
      <c r="H7" s="140" t="s">
        <v>115</v>
      </c>
      <c r="I7" s="140" t="s">
        <v>116</v>
      </c>
      <c r="J7" s="140" t="s">
        <v>117</v>
      </c>
    </row>
    <row r="8" spans="1:15" x14ac:dyDescent="0.2">
      <c r="A8" s="14">
        <v>2</v>
      </c>
      <c r="B8" s="81" t="s">
        <v>118</v>
      </c>
    </row>
    <row r="9" spans="1:15" x14ac:dyDescent="0.2">
      <c r="A9" s="14">
        <v>3</v>
      </c>
      <c r="F9" s="6"/>
      <c r="G9" s="6"/>
      <c r="H9" s="141"/>
    </row>
    <row r="10" spans="1:15" x14ac:dyDescent="0.2">
      <c r="A10" s="14">
        <v>4</v>
      </c>
      <c r="B10" s="2" t="s">
        <v>119</v>
      </c>
      <c r="F10" s="156">
        <v>-1697732</v>
      </c>
      <c r="G10" s="6"/>
      <c r="H10" s="141" t="s">
        <v>120</v>
      </c>
      <c r="I10" s="154"/>
      <c r="J10" s="154">
        <v>-1697732</v>
      </c>
    </row>
    <row r="11" spans="1:15" x14ac:dyDescent="0.2">
      <c r="A11" s="14">
        <v>5</v>
      </c>
      <c r="F11" s="146"/>
      <c r="G11" s="6"/>
      <c r="H11" s="141"/>
      <c r="I11" s="142"/>
      <c r="J11" s="142"/>
    </row>
    <row r="12" spans="1:15" x14ac:dyDescent="0.2">
      <c r="A12" s="14">
        <v>6</v>
      </c>
      <c r="B12" s="2" t="s">
        <v>121</v>
      </c>
      <c r="F12" s="147">
        <v>90422</v>
      </c>
      <c r="G12" s="6"/>
      <c r="H12" s="141" t="s">
        <v>120</v>
      </c>
      <c r="I12" s="33"/>
      <c r="J12" s="33">
        <v>90422</v>
      </c>
    </row>
    <row r="13" spans="1:15" x14ac:dyDescent="0.2">
      <c r="A13" s="14">
        <v>7</v>
      </c>
      <c r="F13" s="142"/>
      <c r="H13" s="143"/>
      <c r="I13" s="142"/>
      <c r="J13" s="142"/>
      <c r="O13" s="142"/>
    </row>
    <row r="14" spans="1:15" x14ac:dyDescent="0.2">
      <c r="A14" s="14">
        <v>8</v>
      </c>
      <c r="B14" s="144" t="s">
        <v>122</v>
      </c>
      <c r="F14" s="33">
        <v>-1607310</v>
      </c>
      <c r="H14" s="145"/>
      <c r="I14" s="33">
        <v>-88914</v>
      </c>
      <c r="J14" s="33">
        <v>-1518396</v>
      </c>
      <c r="O14" s="142"/>
    </row>
    <row r="15" spans="1:15" x14ac:dyDescent="0.2">
      <c r="A15" s="14">
        <v>9</v>
      </c>
      <c r="F15" s="142"/>
      <c r="H15" s="143"/>
      <c r="I15" s="142"/>
      <c r="J15" s="142"/>
    </row>
    <row r="16" spans="1:15" x14ac:dyDescent="0.2">
      <c r="A16" s="14">
        <v>10</v>
      </c>
      <c r="B16" s="81" t="s">
        <v>123</v>
      </c>
      <c r="F16" s="142"/>
      <c r="H16" s="143"/>
      <c r="I16" s="142"/>
      <c r="J16" s="142"/>
    </row>
    <row r="17" spans="1:10" x14ac:dyDescent="0.2">
      <c r="A17" s="14">
        <v>11</v>
      </c>
      <c r="F17" s="142"/>
      <c r="H17" s="143"/>
      <c r="I17" s="142"/>
      <c r="J17" s="142"/>
    </row>
    <row r="18" spans="1:10" x14ac:dyDescent="0.2">
      <c r="A18" s="14">
        <v>12</v>
      </c>
      <c r="B18" s="2" t="s">
        <v>124</v>
      </c>
      <c r="F18" s="146">
        <v>-539924</v>
      </c>
      <c r="G18" s="6"/>
      <c r="H18" s="141" t="s">
        <v>125</v>
      </c>
      <c r="I18" s="142"/>
      <c r="J18" s="142">
        <v>-539924</v>
      </c>
    </row>
    <row r="19" spans="1:10" x14ac:dyDescent="0.2">
      <c r="A19" s="14">
        <v>13</v>
      </c>
      <c r="F19" s="146"/>
      <c r="G19" s="6"/>
      <c r="H19" s="141"/>
      <c r="I19" s="142"/>
      <c r="J19" s="142"/>
    </row>
    <row r="20" spans="1:10" x14ac:dyDescent="0.2">
      <c r="A20" s="14">
        <v>14</v>
      </c>
      <c r="B20" s="2" t="s">
        <v>126</v>
      </c>
      <c r="F20" s="147">
        <v>219977</v>
      </c>
      <c r="G20" s="6"/>
      <c r="H20" s="141" t="s">
        <v>127</v>
      </c>
      <c r="I20" s="33"/>
      <c r="J20" s="33">
        <v>219977</v>
      </c>
    </row>
    <row r="21" spans="1:10" x14ac:dyDescent="0.2">
      <c r="A21" s="14">
        <v>15</v>
      </c>
      <c r="F21" s="142"/>
      <c r="I21" s="142"/>
      <c r="J21" s="142"/>
    </row>
    <row r="22" spans="1:10" x14ac:dyDescent="0.2">
      <c r="A22" s="14">
        <v>16</v>
      </c>
      <c r="B22" s="144" t="s">
        <v>128</v>
      </c>
      <c r="F22" s="33">
        <v>-319947</v>
      </c>
      <c r="H22" s="148"/>
      <c r="I22" s="33">
        <v>-6564812</v>
      </c>
      <c r="J22" s="33">
        <v>6244865</v>
      </c>
    </row>
    <row r="23" spans="1:10" x14ac:dyDescent="0.2">
      <c r="A23" s="14">
        <v>17</v>
      </c>
      <c r="B23" s="144"/>
      <c r="F23" s="43"/>
      <c r="H23" s="148"/>
      <c r="I23" s="43"/>
      <c r="J23" s="43"/>
    </row>
    <row r="24" spans="1:10" x14ac:dyDescent="0.2">
      <c r="A24" s="14">
        <v>18</v>
      </c>
      <c r="B24" s="81" t="s">
        <v>129</v>
      </c>
      <c r="F24" s="43"/>
      <c r="H24" s="148"/>
      <c r="I24" s="43"/>
      <c r="J24" s="43"/>
    </row>
    <row r="25" spans="1:10" x14ac:dyDescent="0.2">
      <c r="A25" s="14">
        <v>19</v>
      </c>
      <c r="B25" s="81"/>
      <c r="F25" s="43"/>
      <c r="H25" s="148"/>
      <c r="I25" s="43"/>
      <c r="J25" s="43"/>
    </row>
    <row r="26" spans="1:10" x14ac:dyDescent="0.2">
      <c r="A26" s="14">
        <v>20</v>
      </c>
      <c r="B26" s="2" t="s">
        <v>41</v>
      </c>
      <c r="F26" s="147">
        <v>0</v>
      </c>
      <c r="H26" s="141"/>
      <c r="I26" s="142"/>
      <c r="J26" s="142"/>
    </row>
    <row r="27" spans="1:10" x14ac:dyDescent="0.2">
      <c r="A27" s="14">
        <v>21</v>
      </c>
      <c r="F27" s="142"/>
      <c r="I27" s="142"/>
      <c r="J27" s="142"/>
    </row>
    <row r="28" spans="1:10" ht="13.5" thickBot="1" x14ac:dyDescent="0.25">
      <c r="A28" s="14">
        <v>22</v>
      </c>
      <c r="B28" s="114" t="s">
        <v>130</v>
      </c>
      <c r="F28" s="149">
        <v>-1927257</v>
      </c>
      <c r="I28" s="149">
        <v>-6653726</v>
      </c>
      <c r="J28" s="149">
        <v>4726469</v>
      </c>
    </row>
    <row r="29" spans="1:10" ht="13.5" thickTop="1" x14ac:dyDescent="0.2">
      <c r="A29" s="14">
        <v>23</v>
      </c>
      <c r="F29" s="142"/>
      <c r="I29" s="142"/>
      <c r="J29" s="142"/>
    </row>
    <row r="30" spans="1:10" x14ac:dyDescent="0.2">
      <c r="A30" s="14">
        <v>24</v>
      </c>
      <c r="F30" s="142"/>
      <c r="I30" s="142"/>
      <c r="J30" s="142"/>
    </row>
    <row r="31" spans="1:10" x14ac:dyDescent="0.2">
      <c r="A31" s="14">
        <v>25</v>
      </c>
      <c r="F31" s="142"/>
      <c r="I31" s="142"/>
      <c r="J31" s="142"/>
    </row>
    <row r="32" spans="1:10" x14ac:dyDescent="0.2">
      <c r="A32" s="14">
        <v>26</v>
      </c>
      <c r="B32" s="157" t="s">
        <v>131</v>
      </c>
      <c r="C32" s="150"/>
      <c r="D32" s="150"/>
      <c r="F32" s="158">
        <v>65337329</v>
      </c>
      <c r="I32" s="151"/>
      <c r="J32" s="151">
        <v>65337329</v>
      </c>
    </row>
    <row r="33" spans="1:10" x14ac:dyDescent="0.2">
      <c r="A33" s="14">
        <v>27</v>
      </c>
      <c r="B33" s="114"/>
      <c r="F33" s="152"/>
      <c r="I33" s="152"/>
      <c r="J33" s="152"/>
    </row>
    <row r="34" spans="1:10" x14ac:dyDescent="0.2">
      <c r="A34" s="14">
        <v>28</v>
      </c>
      <c r="B34" s="114" t="s">
        <v>132</v>
      </c>
      <c r="F34" s="153">
        <v>-2.9499999999999998E-2</v>
      </c>
      <c r="I34" s="153">
        <v>-6.9699999999999998E-2</v>
      </c>
      <c r="J34" s="153">
        <v>4.02E-2</v>
      </c>
    </row>
    <row r="35" spans="1:10" x14ac:dyDescent="0.2">
      <c r="A35" s="14"/>
      <c r="F35" s="152"/>
    </row>
    <row r="36" spans="1:10" x14ac:dyDescent="0.2">
      <c r="A36" s="14"/>
      <c r="F36" s="142"/>
    </row>
    <row r="37" spans="1:10" x14ac:dyDescent="0.2">
      <c r="A37" s="14"/>
      <c r="F37" s="142"/>
    </row>
    <row r="38" spans="1:10" x14ac:dyDescent="0.2">
      <c r="A38" s="14"/>
      <c r="F38" s="154"/>
    </row>
    <row r="39" spans="1:10" x14ac:dyDescent="0.2">
      <c r="A39" s="14"/>
    </row>
    <row r="40" spans="1:10" x14ac:dyDescent="0.2">
      <c r="A40" s="14"/>
    </row>
    <row r="41" spans="1:10" x14ac:dyDescent="0.2">
      <c r="A41" s="14"/>
    </row>
    <row r="42" spans="1:10" x14ac:dyDescent="0.2">
      <c r="A42" s="14"/>
    </row>
    <row r="43" spans="1:10" x14ac:dyDescent="0.2">
      <c r="A43" s="14"/>
    </row>
    <row r="44" spans="1:10" x14ac:dyDescent="0.2">
      <c r="A44" s="14"/>
    </row>
    <row r="45" spans="1:10" x14ac:dyDescent="0.2">
      <c r="A45" s="14"/>
    </row>
    <row r="46" spans="1:10" x14ac:dyDescent="0.2">
      <c r="A46" s="14"/>
    </row>
    <row r="47" spans="1:10" x14ac:dyDescent="0.2">
      <c r="A47" s="14"/>
    </row>
    <row r="48" spans="1:10" x14ac:dyDescent="0.2">
      <c r="A48" s="14"/>
    </row>
    <row r="49" spans="1:5" x14ac:dyDescent="0.2">
      <c r="A49" s="14"/>
    </row>
    <row r="50" spans="1:5" x14ac:dyDescent="0.2">
      <c r="A50" s="14"/>
      <c r="E50" s="142"/>
    </row>
    <row r="51" spans="1:5" x14ac:dyDescent="0.2">
      <c r="A51" s="14"/>
      <c r="E51" s="142"/>
    </row>
    <row r="52" spans="1:5" x14ac:dyDescent="0.2">
      <c r="A52" s="14"/>
      <c r="E52" s="142"/>
    </row>
    <row r="53" spans="1:5" x14ac:dyDescent="0.2">
      <c r="A53" s="14"/>
    </row>
    <row r="54" spans="1:5" x14ac:dyDescent="0.2">
      <c r="A54" s="14"/>
    </row>
    <row r="55" spans="1:5" x14ac:dyDescent="0.2">
      <c r="A55" s="14"/>
    </row>
    <row r="56" spans="1:5" x14ac:dyDescent="0.2">
      <c r="A56" s="14"/>
    </row>
    <row r="57" spans="1:5" x14ac:dyDescent="0.2">
      <c r="A57" s="14"/>
    </row>
    <row r="58" spans="1:5" x14ac:dyDescent="0.2">
      <c r="A58" s="14"/>
    </row>
    <row r="59" spans="1:5" x14ac:dyDescent="0.2">
      <c r="A59" s="14"/>
    </row>
    <row r="60" spans="1:5" x14ac:dyDescent="0.2">
      <c r="A60" s="14"/>
    </row>
    <row r="61" spans="1:5" x14ac:dyDescent="0.2">
      <c r="A61" s="14"/>
    </row>
    <row r="62" spans="1:5" x14ac:dyDescent="0.2">
      <c r="A62" s="14"/>
    </row>
    <row r="63" spans="1:5" x14ac:dyDescent="0.2">
      <c r="A63" s="14"/>
    </row>
    <row r="64" spans="1:5" x14ac:dyDescent="0.2">
      <c r="A64" s="14"/>
    </row>
    <row r="65" spans="1:1" x14ac:dyDescent="0.2">
      <c r="A65" s="14"/>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row r="88" spans="1:1" x14ac:dyDescent="0.2">
      <c r="A88" s="14"/>
    </row>
    <row r="89" spans="1:1" x14ac:dyDescent="0.2">
      <c r="A89" s="14"/>
    </row>
  </sheetData>
  <pageMargins left="0.7" right="0.7" top="0.75" bottom="0.75" header="0.3" footer="0.3"/>
  <pageSetup scale="87"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69"/>
  <sheetViews>
    <sheetView showGridLines="0" workbookViewId="0">
      <selection activeCell="B4" sqref="B4"/>
    </sheetView>
  </sheetViews>
  <sheetFormatPr defaultColWidth="10.28515625" defaultRowHeight="12.75" x14ac:dyDescent="0.25"/>
  <cols>
    <col min="1" max="1" width="3.7109375" style="164" customWidth="1"/>
    <col min="2" max="2" width="29.85546875" style="164" customWidth="1"/>
    <col min="3" max="3" width="11.5703125" style="164" customWidth="1"/>
    <col min="4" max="4" width="28.5703125" style="164" customWidth="1"/>
    <col min="5" max="5" width="11.140625" style="164" customWidth="1"/>
    <col min="6" max="6" width="30.42578125" style="164" bestFit="1" customWidth="1"/>
    <col min="7" max="7" width="10.42578125" style="164" customWidth="1"/>
    <col min="8" max="8" width="29.28515625" style="164" customWidth="1"/>
    <col min="9" max="9" width="11.28515625" style="164" customWidth="1"/>
    <col min="10" max="10" width="29.28515625" style="164" customWidth="1"/>
    <col min="11" max="11" width="11.140625" style="164" customWidth="1"/>
    <col min="12" max="16384" width="10.28515625" style="164"/>
  </cols>
  <sheetData>
    <row r="1" spans="2:21" ht="46.5" customHeight="1" x14ac:dyDescent="0.4">
      <c r="B1" s="283" t="s">
        <v>135</v>
      </c>
      <c r="C1" s="283"/>
      <c r="D1" s="284" t="s">
        <v>136</v>
      </c>
      <c r="E1" s="284"/>
      <c r="F1" s="284"/>
      <c r="G1" s="284"/>
      <c r="H1" s="284"/>
      <c r="I1" s="284"/>
      <c r="J1" s="284" t="s">
        <v>137</v>
      </c>
      <c r="K1" s="284"/>
      <c r="L1" s="161"/>
      <c r="M1" s="162"/>
      <c r="N1" s="162"/>
      <c r="O1" s="162"/>
      <c r="P1" s="162"/>
      <c r="Q1" s="162"/>
      <c r="R1" s="163"/>
      <c r="S1" s="163"/>
      <c r="T1" s="163"/>
      <c r="U1" s="163"/>
    </row>
    <row r="2" spans="2:21" ht="32.25" customHeight="1" x14ac:dyDescent="0.25">
      <c r="D2" s="165"/>
      <c r="E2" s="166"/>
      <c r="F2" s="167"/>
      <c r="G2" s="167"/>
      <c r="I2" s="166"/>
      <c r="J2" s="168">
        <f>+[1]Cover!A10</f>
        <v>43040</v>
      </c>
      <c r="K2" s="168"/>
      <c r="L2" s="161"/>
      <c r="M2" s="162"/>
      <c r="N2" s="162"/>
      <c r="O2" s="162"/>
      <c r="P2" s="162"/>
      <c r="Q2" s="162"/>
      <c r="R2" s="163"/>
      <c r="S2" s="163"/>
      <c r="T2" s="163"/>
      <c r="U2" s="163"/>
    </row>
    <row r="3" spans="2:21" ht="16.5" customHeight="1" x14ac:dyDescent="0.25">
      <c r="B3" s="169"/>
      <c r="C3" s="170"/>
      <c r="D3" s="165"/>
      <c r="E3" s="166"/>
      <c r="F3" s="167"/>
      <c r="G3" s="167"/>
      <c r="I3" s="166"/>
      <c r="J3" s="168"/>
      <c r="K3" s="168"/>
      <c r="L3" s="161"/>
      <c r="M3" s="162"/>
      <c r="N3" s="162"/>
      <c r="O3" s="162"/>
      <c r="P3" s="162"/>
      <c r="Q3" s="162"/>
      <c r="R3" s="163"/>
      <c r="S3" s="163"/>
      <c r="T3" s="163"/>
      <c r="U3" s="163"/>
    </row>
    <row r="4" spans="2:21" ht="12.75" customHeight="1" x14ac:dyDescent="0.25">
      <c r="B4" s="161"/>
      <c r="C4" s="161"/>
      <c r="D4" s="161"/>
      <c r="E4" s="161"/>
      <c r="F4" s="161"/>
      <c r="G4" s="161"/>
      <c r="H4" s="161"/>
      <c r="I4" s="161"/>
      <c r="J4" s="161"/>
      <c r="K4" s="161"/>
      <c r="L4" s="161"/>
      <c r="M4" s="162"/>
      <c r="N4" s="162"/>
      <c r="O4" s="162"/>
      <c r="P4" s="162"/>
      <c r="Q4" s="162"/>
      <c r="R4" s="163"/>
      <c r="S4" s="163"/>
      <c r="T4" s="163"/>
      <c r="U4" s="163"/>
    </row>
    <row r="5" spans="2:21" ht="12.75" customHeight="1" x14ac:dyDescent="0.25">
      <c r="B5" s="274" t="s">
        <v>138</v>
      </c>
      <c r="C5" s="276"/>
      <c r="D5" s="274" t="s">
        <v>139</v>
      </c>
      <c r="E5" s="276"/>
      <c r="F5" s="274" t="s">
        <v>140</v>
      </c>
      <c r="G5" s="276"/>
      <c r="H5" s="274" t="s">
        <v>141</v>
      </c>
      <c r="I5" s="275"/>
      <c r="J5" s="275"/>
      <c r="K5" s="276"/>
      <c r="L5" s="161"/>
      <c r="M5" s="162"/>
      <c r="N5" s="162"/>
      <c r="O5" s="162"/>
      <c r="P5" s="162"/>
      <c r="Q5" s="162"/>
      <c r="R5" s="163"/>
      <c r="S5" s="163"/>
      <c r="T5" s="163"/>
      <c r="U5" s="163"/>
    </row>
    <row r="6" spans="2:21" ht="12.75" customHeight="1" x14ac:dyDescent="0.25">
      <c r="B6" s="266" t="s">
        <v>142</v>
      </c>
      <c r="C6" s="265"/>
      <c r="D6" s="266" t="s">
        <v>143</v>
      </c>
      <c r="E6" s="265"/>
      <c r="F6" s="266" t="s">
        <v>144</v>
      </c>
      <c r="G6" s="265"/>
      <c r="H6" s="266" t="s">
        <v>145</v>
      </c>
      <c r="I6" s="264"/>
      <c r="J6" s="264"/>
      <c r="K6" s="265"/>
      <c r="L6" s="161"/>
      <c r="M6" s="162"/>
      <c r="N6" s="162"/>
      <c r="O6" s="162"/>
      <c r="P6" s="162"/>
      <c r="Q6" s="162"/>
      <c r="R6" s="163"/>
      <c r="S6" s="163"/>
      <c r="T6" s="163"/>
      <c r="U6" s="163"/>
    </row>
    <row r="7" spans="2:21" ht="12.75" customHeight="1" x14ac:dyDescent="0.25">
      <c r="B7" s="173"/>
      <c r="C7" s="174"/>
      <c r="D7" s="173"/>
      <c r="E7" s="174"/>
      <c r="F7" s="280"/>
      <c r="G7" s="281"/>
      <c r="H7" s="175"/>
      <c r="I7" s="166"/>
      <c r="J7" s="263"/>
      <c r="K7" s="282"/>
      <c r="L7" s="161"/>
      <c r="M7" s="162"/>
      <c r="N7" s="162"/>
      <c r="O7" s="162"/>
      <c r="P7" s="162"/>
      <c r="Q7" s="162"/>
      <c r="R7" s="163"/>
      <c r="S7" s="163"/>
      <c r="T7" s="163"/>
      <c r="U7" s="163"/>
    </row>
    <row r="8" spans="2:21" ht="12.75" customHeight="1" x14ac:dyDescent="0.25">
      <c r="B8" s="175"/>
      <c r="C8" s="176"/>
      <c r="D8" s="175"/>
      <c r="E8" s="176"/>
      <c r="F8" s="173"/>
      <c r="G8" s="174"/>
      <c r="H8" s="177"/>
      <c r="I8" s="161"/>
      <c r="J8" s="161"/>
      <c r="K8" s="174"/>
      <c r="L8" s="161"/>
      <c r="M8" s="162"/>
      <c r="N8" s="162"/>
      <c r="O8" s="162"/>
      <c r="P8" s="162"/>
      <c r="Q8" s="162"/>
      <c r="R8" s="163"/>
      <c r="S8" s="163"/>
      <c r="T8" s="163"/>
      <c r="U8" s="163"/>
    </row>
    <row r="9" spans="2:21" ht="12.75" customHeight="1" x14ac:dyDescent="0.25">
      <c r="B9" s="175" t="s">
        <v>146</v>
      </c>
      <c r="C9" s="176"/>
      <c r="D9" s="173" t="s">
        <v>146</v>
      </c>
      <c r="E9" s="176"/>
      <c r="F9" s="173" t="s">
        <v>146</v>
      </c>
      <c r="G9" s="174"/>
      <c r="H9" s="173" t="s">
        <v>147</v>
      </c>
      <c r="I9" s="161"/>
      <c r="J9" s="161"/>
      <c r="K9" s="178"/>
      <c r="L9" s="161"/>
      <c r="M9" s="162"/>
      <c r="N9" s="162"/>
      <c r="O9" s="162"/>
      <c r="P9" s="162"/>
      <c r="Q9" s="162"/>
      <c r="R9" s="163"/>
      <c r="S9" s="163"/>
      <c r="T9" s="163"/>
      <c r="U9" s="163"/>
    </row>
    <row r="10" spans="2:21" ht="12.75" customHeight="1" x14ac:dyDescent="0.25">
      <c r="B10" s="179" t="s">
        <v>148</v>
      </c>
      <c r="C10" s="178">
        <v>3.47</v>
      </c>
      <c r="D10" s="173" t="s">
        <v>149</v>
      </c>
      <c r="E10" s="178">
        <v>7</v>
      </c>
      <c r="F10" s="173" t="s">
        <v>149</v>
      </c>
      <c r="G10" s="178">
        <v>15</v>
      </c>
      <c r="H10" s="173" t="s">
        <v>150</v>
      </c>
      <c r="I10" s="180">
        <v>0.40627999999999997</v>
      </c>
      <c r="J10" s="161"/>
      <c r="K10" s="178"/>
      <c r="L10" s="161"/>
      <c r="M10" s="162"/>
      <c r="N10" s="162"/>
      <c r="O10" s="162"/>
      <c r="P10" s="162"/>
      <c r="Q10" s="162"/>
      <c r="R10" s="163"/>
      <c r="S10" s="163"/>
      <c r="T10" s="163"/>
      <c r="U10" s="163"/>
    </row>
    <row r="11" spans="2:21" ht="12.75" customHeight="1" x14ac:dyDescent="0.25">
      <c r="B11" s="179" t="s">
        <v>151</v>
      </c>
      <c r="C11" s="181">
        <v>1.0934399999999997</v>
      </c>
      <c r="D11" s="173" t="s">
        <v>152</v>
      </c>
      <c r="E11" s="181">
        <v>0.80223999999999973</v>
      </c>
      <c r="F11" s="173" t="s">
        <v>153</v>
      </c>
      <c r="G11" s="181">
        <v>0.80187000000000019</v>
      </c>
      <c r="H11" s="173" t="s">
        <v>154</v>
      </c>
      <c r="I11" s="180">
        <v>1.6525000000000001E-3</v>
      </c>
      <c r="J11" s="182" t="s">
        <v>155</v>
      </c>
      <c r="K11" s="181"/>
      <c r="L11" s="161"/>
      <c r="M11" s="162"/>
      <c r="N11" s="162"/>
      <c r="O11" s="162"/>
      <c r="P11" s="162"/>
      <c r="Q11" s="162"/>
      <c r="R11" s="163"/>
      <c r="S11" s="163"/>
      <c r="T11" s="163"/>
      <c r="U11" s="163"/>
    </row>
    <row r="12" spans="2:21" ht="12.75" customHeight="1" x14ac:dyDescent="0.25">
      <c r="B12" s="175" t="s">
        <v>156</v>
      </c>
      <c r="C12" s="181">
        <v>1.0842299999999996</v>
      </c>
      <c r="D12" s="173" t="s">
        <v>157</v>
      </c>
      <c r="E12" s="178">
        <v>7</v>
      </c>
      <c r="F12" s="173" t="s">
        <v>158</v>
      </c>
      <c r="G12" s="181">
        <v>0.77509999999999946</v>
      </c>
      <c r="H12" s="173" t="s">
        <v>159</v>
      </c>
      <c r="I12" s="180">
        <v>2.4103000000000002E-3</v>
      </c>
      <c r="J12" s="182" t="s">
        <v>155</v>
      </c>
      <c r="K12" s="181"/>
      <c r="L12" s="161"/>
      <c r="M12" s="162"/>
      <c r="N12" s="162"/>
      <c r="O12" s="162"/>
      <c r="P12" s="162"/>
      <c r="Q12" s="162"/>
      <c r="R12" s="163"/>
      <c r="S12" s="163"/>
      <c r="T12" s="163"/>
      <c r="U12" s="163"/>
    </row>
    <row r="13" spans="2:21" ht="12.75" customHeight="1" x14ac:dyDescent="0.25">
      <c r="B13" s="173"/>
      <c r="C13" s="178"/>
      <c r="D13" s="173"/>
      <c r="E13" s="174"/>
      <c r="F13" s="173" t="s">
        <v>157</v>
      </c>
      <c r="G13" s="178">
        <v>15</v>
      </c>
      <c r="H13" s="173" t="s">
        <v>160</v>
      </c>
      <c r="I13" s="180">
        <v>0.40627999999999997</v>
      </c>
      <c r="J13" s="161"/>
      <c r="K13" s="178"/>
      <c r="L13" s="161"/>
      <c r="M13" s="162"/>
      <c r="N13" s="162"/>
      <c r="O13" s="162"/>
      <c r="P13" s="162"/>
      <c r="Q13" s="162"/>
      <c r="R13" s="163"/>
      <c r="S13" s="163"/>
      <c r="T13" s="163"/>
      <c r="U13" s="163"/>
    </row>
    <row r="14" spans="2:21" ht="12.75" customHeight="1" x14ac:dyDescent="0.25">
      <c r="B14" s="179" t="s">
        <v>161</v>
      </c>
      <c r="C14" s="178">
        <v>3.47</v>
      </c>
      <c r="D14" s="173"/>
      <c r="E14" s="174"/>
      <c r="F14" s="173"/>
      <c r="G14" s="178"/>
      <c r="H14" s="173" t="s">
        <v>162</v>
      </c>
      <c r="I14" s="183">
        <v>0.36</v>
      </c>
      <c r="J14" s="161"/>
      <c r="K14" s="174"/>
      <c r="L14" s="161"/>
      <c r="M14" s="162"/>
      <c r="N14" s="162"/>
      <c r="O14" s="162"/>
      <c r="P14" s="162"/>
      <c r="Q14" s="162"/>
      <c r="R14" s="163"/>
      <c r="S14" s="163"/>
      <c r="T14" s="163"/>
      <c r="U14" s="163"/>
    </row>
    <row r="15" spans="2:21" ht="12.75" customHeight="1" x14ac:dyDescent="0.25">
      <c r="B15" s="184"/>
      <c r="C15" s="185"/>
      <c r="D15" s="173"/>
      <c r="E15" s="174"/>
      <c r="F15" s="184"/>
      <c r="G15" s="186"/>
      <c r="H15" s="184"/>
      <c r="I15" s="187"/>
      <c r="J15" s="187"/>
      <c r="K15" s="185"/>
      <c r="L15" s="161"/>
      <c r="M15" s="162"/>
      <c r="N15" s="162"/>
      <c r="O15" s="162"/>
      <c r="P15" s="162"/>
      <c r="Q15" s="162"/>
      <c r="R15" s="163"/>
      <c r="S15" s="163"/>
      <c r="T15" s="163"/>
      <c r="U15" s="163"/>
    </row>
    <row r="16" spans="2:21" ht="12.75" customHeight="1" x14ac:dyDescent="0.25">
      <c r="B16" s="274" t="s">
        <v>163</v>
      </c>
      <c r="C16" s="275"/>
      <c r="D16" s="274" t="s">
        <v>164</v>
      </c>
      <c r="E16" s="276"/>
      <c r="F16" s="275" t="s">
        <v>165</v>
      </c>
      <c r="G16" s="276"/>
      <c r="H16" s="274" t="s">
        <v>165</v>
      </c>
      <c r="I16" s="276"/>
      <c r="J16" s="277"/>
      <c r="K16" s="278"/>
      <c r="L16" s="161"/>
      <c r="M16" s="162"/>
      <c r="N16" s="162"/>
      <c r="O16" s="162"/>
      <c r="P16" s="162"/>
      <c r="Q16" s="162"/>
      <c r="R16" s="163"/>
      <c r="S16" s="163"/>
      <c r="T16" s="163"/>
      <c r="U16" s="163"/>
    </row>
    <row r="17" spans="2:21" ht="12.75" customHeight="1" x14ac:dyDescent="0.25">
      <c r="B17" s="266" t="s">
        <v>166</v>
      </c>
      <c r="C17" s="264"/>
      <c r="D17" s="266" t="s">
        <v>167</v>
      </c>
      <c r="E17" s="265"/>
      <c r="F17" s="277" t="s">
        <v>168</v>
      </c>
      <c r="G17" s="278"/>
      <c r="H17" s="279" t="s">
        <v>168</v>
      </c>
      <c r="I17" s="278"/>
      <c r="J17" s="190" t="s">
        <v>169</v>
      </c>
      <c r="K17" s="191"/>
      <c r="L17" s="161"/>
      <c r="M17" s="162"/>
      <c r="N17" s="162"/>
      <c r="O17" s="162"/>
      <c r="P17" s="162"/>
      <c r="Q17" s="162"/>
      <c r="R17" s="163"/>
      <c r="S17" s="163"/>
      <c r="T17" s="163"/>
      <c r="U17" s="163"/>
    </row>
    <row r="18" spans="2:21" ht="12.75" customHeight="1" x14ac:dyDescent="0.25">
      <c r="B18" s="262"/>
      <c r="C18" s="263"/>
      <c r="D18" s="175"/>
      <c r="E18" s="176"/>
      <c r="F18" s="264" t="s">
        <v>170</v>
      </c>
      <c r="G18" s="265"/>
      <c r="H18" s="266" t="s">
        <v>171</v>
      </c>
      <c r="I18" s="265"/>
      <c r="J18" s="192"/>
      <c r="K18" s="191"/>
      <c r="L18" s="161"/>
      <c r="M18" s="162"/>
      <c r="N18" s="162"/>
      <c r="O18" s="162"/>
      <c r="P18" s="162"/>
      <c r="Q18" s="162"/>
      <c r="R18" s="163"/>
      <c r="S18" s="163"/>
      <c r="T18" s="163"/>
      <c r="U18" s="163"/>
    </row>
    <row r="19" spans="2:21" ht="12.75" customHeight="1" x14ac:dyDescent="0.25">
      <c r="B19" s="173" t="s">
        <v>172</v>
      </c>
      <c r="C19" s="161"/>
      <c r="D19" s="193"/>
      <c r="E19" s="194"/>
      <c r="F19" s="195"/>
      <c r="G19" s="176"/>
      <c r="H19" s="196"/>
      <c r="I19" s="176"/>
      <c r="J19" s="197" t="s">
        <v>173</v>
      </c>
      <c r="K19" s="198">
        <v>127</v>
      </c>
      <c r="L19" s="161"/>
      <c r="M19" s="162"/>
      <c r="N19" s="162"/>
      <c r="O19" s="162"/>
      <c r="P19" s="162"/>
      <c r="Q19" s="162"/>
      <c r="R19" s="163"/>
      <c r="S19" s="163"/>
      <c r="T19" s="163"/>
      <c r="U19" s="163"/>
    </row>
    <row r="20" spans="2:21" ht="12.75" customHeight="1" x14ac:dyDescent="0.25">
      <c r="B20" s="177" t="s">
        <v>149</v>
      </c>
      <c r="C20" s="199">
        <v>6</v>
      </c>
      <c r="D20" s="196" t="s">
        <v>174</v>
      </c>
      <c r="E20" s="200">
        <v>250</v>
      </c>
      <c r="F20" s="195" t="s">
        <v>174</v>
      </c>
      <c r="G20" s="201">
        <v>1300</v>
      </c>
      <c r="H20" s="196" t="s">
        <v>174</v>
      </c>
      <c r="I20" s="201">
        <v>1300</v>
      </c>
      <c r="J20" s="166" t="s">
        <v>175</v>
      </c>
      <c r="K20" s="202" t="s">
        <v>176</v>
      </c>
      <c r="L20" s="161"/>
      <c r="M20" s="162"/>
      <c r="N20" s="162"/>
      <c r="O20" s="162"/>
      <c r="P20" s="162"/>
      <c r="Q20" s="162"/>
      <c r="R20" s="163"/>
      <c r="S20" s="163"/>
      <c r="T20" s="163"/>
      <c r="U20" s="163"/>
    </row>
    <row r="21" spans="2:21" ht="12.75" customHeight="1" x14ac:dyDescent="0.25">
      <c r="B21" s="173" t="s">
        <v>177</v>
      </c>
      <c r="C21" s="180">
        <v>0.63078999999999985</v>
      </c>
      <c r="D21" s="196" t="s">
        <v>178</v>
      </c>
      <c r="E21" s="200"/>
      <c r="F21" s="166"/>
      <c r="G21" s="176"/>
      <c r="H21" s="203" t="s">
        <v>179</v>
      </c>
      <c r="I21" s="176"/>
      <c r="J21" s="197" t="s">
        <v>180</v>
      </c>
      <c r="K21" s="198" t="s">
        <v>181</v>
      </c>
      <c r="L21" s="161"/>
      <c r="M21" s="162"/>
      <c r="N21" s="162"/>
      <c r="O21" s="162"/>
      <c r="P21" s="162"/>
      <c r="Q21" s="162"/>
      <c r="R21" s="163"/>
      <c r="S21" s="163"/>
      <c r="T21" s="163"/>
      <c r="U21" s="163"/>
    </row>
    <row r="22" spans="2:21" ht="12.75" customHeight="1" x14ac:dyDescent="0.25">
      <c r="B22" s="173" t="s">
        <v>182</v>
      </c>
      <c r="C22" s="183">
        <v>6</v>
      </c>
      <c r="D22" s="196"/>
      <c r="E22" s="200"/>
      <c r="F22" s="204" t="s">
        <v>183</v>
      </c>
      <c r="G22" s="176"/>
      <c r="H22" s="179" t="s">
        <v>184</v>
      </c>
      <c r="I22" s="205">
        <v>0.37669999999999992</v>
      </c>
      <c r="J22" s="192" t="s">
        <v>185</v>
      </c>
      <c r="K22" s="198"/>
      <c r="L22" s="161"/>
      <c r="M22" s="162"/>
      <c r="N22" s="162"/>
      <c r="O22" s="162"/>
      <c r="P22" s="162"/>
      <c r="Q22" s="162"/>
      <c r="R22" s="163"/>
      <c r="S22" s="163"/>
      <c r="T22" s="163"/>
      <c r="U22" s="163"/>
    </row>
    <row r="23" spans="2:21" ht="12.75" customHeight="1" x14ac:dyDescent="0.25">
      <c r="B23" s="175"/>
      <c r="C23" s="206"/>
      <c r="D23" s="207" t="s">
        <v>186</v>
      </c>
      <c r="E23" s="176"/>
      <c r="F23" s="208" t="s">
        <v>184</v>
      </c>
      <c r="G23" s="205">
        <v>0.36596999999999991</v>
      </c>
      <c r="H23" s="179" t="s">
        <v>187</v>
      </c>
      <c r="I23" s="205">
        <v>0.36380999999999991</v>
      </c>
      <c r="J23" s="161"/>
      <c r="K23" s="181"/>
      <c r="L23" s="161"/>
      <c r="M23" s="162"/>
      <c r="N23" s="162"/>
      <c r="O23" s="162"/>
      <c r="P23" s="162"/>
      <c r="Q23" s="162"/>
      <c r="R23" s="163"/>
      <c r="S23" s="163"/>
      <c r="T23" s="163"/>
      <c r="U23" s="163"/>
    </row>
    <row r="24" spans="2:21" ht="12.75" customHeight="1" x14ac:dyDescent="0.25">
      <c r="B24" s="175"/>
      <c r="C24" s="206"/>
      <c r="D24" s="179" t="s">
        <v>188</v>
      </c>
      <c r="E24" s="209">
        <v>0.55691000000000024</v>
      </c>
      <c r="F24" s="208" t="s">
        <v>187</v>
      </c>
      <c r="G24" s="205">
        <v>0.3517599999999998</v>
      </c>
      <c r="H24" s="179" t="s">
        <v>187</v>
      </c>
      <c r="I24" s="205">
        <v>0.33817000000000014</v>
      </c>
      <c r="J24" s="210"/>
      <c r="K24" s="211"/>
      <c r="L24" s="161"/>
      <c r="M24" s="162"/>
      <c r="N24" s="162"/>
      <c r="O24" s="162"/>
      <c r="P24" s="162"/>
      <c r="Q24" s="162"/>
      <c r="R24" s="163"/>
      <c r="S24" s="163"/>
      <c r="T24" s="163"/>
      <c r="U24" s="163"/>
    </row>
    <row r="25" spans="2:21" ht="12.75" customHeight="1" x14ac:dyDescent="0.25">
      <c r="B25" s="175"/>
      <c r="C25" s="206"/>
      <c r="D25" s="179" t="s">
        <v>189</v>
      </c>
      <c r="E25" s="209">
        <v>0.51810999999999996</v>
      </c>
      <c r="F25" s="208" t="s">
        <v>187</v>
      </c>
      <c r="G25" s="205">
        <v>0.32346999999999992</v>
      </c>
      <c r="H25" s="179" t="s">
        <v>190</v>
      </c>
      <c r="I25" s="205">
        <v>0.32129999999999981</v>
      </c>
      <c r="J25" s="192"/>
      <c r="K25" s="212"/>
      <c r="L25" s="161"/>
      <c r="M25" s="162"/>
      <c r="N25" s="162"/>
      <c r="O25" s="162"/>
      <c r="P25" s="162"/>
      <c r="Q25" s="162"/>
      <c r="R25" s="163"/>
      <c r="S25" s="163"/>
      <c r="T25" s="163"/>
      <c r="U25" s="163"/>
    </row>
    <row r="26" spans="2:21" ht="12.75" customHeight="1" x14ac:dyDescent="0.25">
      <c r="B26" s="213"/>
      <c r="C26" s="166"/>
      <c r="D26" s="214" t="s">
        <v>191</v>
      </c>
      <c r="E26" s="215"/>
      <c r="F26" s="208" t="s">
        <v>190</v>
      </c>
      <c r="G26" s="205">
        <v>0.30485000000000018</v>
      </c>
      <c r="H26" s="179" t="s">
        <v>192</v>
      </c>
      <c r="I26" s="205">
        <v>0.29879</v>
      </c>
      <c r="J26" s="197"/>
      <c r="K26" s="216"/>
      <c r="L26" s="161"/>
      <c r="M26" s="162"/>
      <c r="N26" s="162"/>
      <c r="O26" s="162"/>
      <c r="P26" s="162"/>
      <c r="Q26" s="162"/>
      <c r="R26" s="163"/>
      <c r="S26" s="163"/>
      <c r="T26" s="163"/>
      <c r="U26" s="163"/>
    </row>
    <row r="27" spans="2:21" ht="12.75" customHeight="1" x14ac:dyDescent="0.25">
      <c r="B27" s="217"/>
      <c r="C27" s="218"/>
      <c r="D27" s="179" t="s">
        <v>188</v>
      </c>
      <c r="E27" s="219">
        <v>0.53626000000000018</v>
      </c>
      <c r="F27" s="208" t="s">
        <v>192</v>
      </c>
      <c r="G27" s="205">
        <v>0.28002999999999995</v>
      </c>
      <c r="H27" s="179" t="s">
        <v>189</v>
      </c>
      <c r="I27" s="205">
        <v>0.27068999999999993</v>
      </c>
      <c r="J27" s="166"/>
      <c r="K27" s="220"/>
      <c r="L27" s="161"/>
      <c r="M27" s="162"/>
      <c r="N27" s="162"/>
      <c r="O27" s="162"/>
      <c r="P27" s="162"/>
      <c r="Q27" s="162"/>
      <c r="R27" s="163"/>
      <c r="S27" s="163"/>
      <c r="T27" s="163"/>
      <c r="U27" s="163"/>
    </row>
    <row r="28" spans="2:21" ht="12.75" customHeight="1" x14ac:dyDescent="0.25">
      <c r="B28" s="221"/>
      <c r="C28" s="206"/>
      <c r="D28" s="179" t="s">
        <v>189</v>
      </c>
      <c r="E28" s="219">
        <v>0.49990999999999991</v>
      </c>
      <c r="F28" s="208" t="s">
        <v>189</v>
      </c>
      <c r="G28" s="205">
        <v>0.24900000000000005</v>
      </c>
      <c r="H28" s="203" t="s">
        <v>193</v>
      </c>
      <c r="I28" s="176"/>
      <c r="J28" s="197"/>
      <c r="K28" s="216"/>
      <c r="L28" s="161"/>
      <c r="M28" s="162"/>
      <c r="N28" s="162"/>
      <c r="O28" s="162"/>
      <c r="P28" s="162"/>
      <c r="Q28" s="162"/>
      <c r="R28" s="163"/>
      <c r="S28" s="163"/>
      <c r="T28" s="163"/>
      <c r="U28" s="163"/>
    </row>
    <row r="29" spans="2:21" ht="12.75" customHeight="1" x14ac:dyDescent="0.25">
      <c r="B29" s="166"/>
      <c r="C29" s="166"/>
      <c r="D29" s="222" t="s">
        <v>194</v>
      </c>
      <c r="E29" s="223"/>
      <c r="F29" s="204" t="s">
        <v>195</v>
      </c>
      <c r="G29" s="223"/>
      <c r="H29" s="179" t="s">
        <v>184</v>
      </c>
      <c r="I29" s="223">
        <v>0.38132999999999995</v>
      </c>
      <c r="J29" s="192"/>
      <c r="K29" s="216"/>
      <c r="L29" s="161"/>
      <c r="M29" s="162"/>
      <c r="N29" s="162"/>
      <c r="O29" s="162"/>
      <c r="P29" s="162"/>
      <c r="Q29" s="162"/>
      <c r="R29" s="163"/>
      <c r="S29" s="163"/>
      <c r="T29" s="163"/>
      <c r="U29" s="163"/>
    </row>
    <row r="30" spans="2:21" ht="12.75" customHeight="1" x14ac:dyDescent="0.25">
      <c r="B30" s="166"/>
      <c r="C30" s="166"/>
      <c r="D30" s="224"/>
      <c r="E30" s="223"/>
      <c r="F30" s="208" t="s">
        <v>184</v>
      </c>
      <c r="G30" s="205">
        <v>0.35160999999999998</v>
      </c>
      <c r="H30" s="179" t="s">
        <v>187</v>
      </c>
      <c r="I30" s="219">
        <v>0.3679599999999999</v>
      </c>
      <c r="J30" s="161"/>
      <c r="K30" s="180"/>
      <c r="L30" s="161"/>
      <c r="M30" s="162"/>
      <c r="N30" s="162"/>
      <c r="O30" s="162"/>
      <c r="P30" s="162"/>
      <c r="Q30" s="162"/>
      <c r="R30" s="163"/>
      <c r="S30" s="163"/>
      <c r="T30" s="163"/>
      <c r="U30" s="163"/>
    </row>
    <row r="31" spans="2:21" ht="12.75" customHeight="1" x14ac:dyDescent="0.25">
      <c r="B31" s="161"/>
      <c r="C31" s="161"/>
      <c r="D31" s="225" t="s">
        <v>196</v>
      </c>
      <c r="E31" s="176"/>
      <c r="F31" s="208" t="s">
        <v>187</v>
      </c>
      <c r="G31" s="205">
        <v>0.33889000000000008</v>
      </c>
      <c r="H31" s="179" t="s">
        <v>187</v>
      </c>
      <c r="I31" s="219">
        <v>0.34134000000000014</v>
      </c>
      <c r="J31" s="166"/>
      <c r="K31" s="166"/>
      <c r="L31" s="161"/>
      <c r="M31" s="162"/>
      <c r="N31" s="162"/>
      <c r="O31" s="162"/>
      <c r="P31" s="162"/>
      <c r="Q31" s="162"/>
      <c r="R31" s="163"/>
      <c r="S31" s="163"/>
      <c r="T31" s="163"/>
      <c r="U31" s="163"/>
    </row>
    <row r="32" spans="2:21" ht="12.75" customHeight="1" x14ac:dyDescent="0.25">
      <c r="B32" s="161"/>
      <c r="C32" s="161"/>
      <c r="D32" s="226" t="s">
        <v>197</v>
      </c>
      <c r="E32" s="176">
        <v>1.82</v>
      </c>
      <c r="F32" s="208" t="s">
        <v>187</v>
      </c>
      <c r="G32" s="205">
        <v>0.31359999999999988</v>
      </c>
      <c r="H32" s="179" t="s">
        <v>190</v>
      </c>
      <c r="I32" s="219">
        <v>0.32383999999999996</v>
      </c>
      <c r="J32" s="166"/>
      <c r="K32" s="166"/>
      <c r="L32" s="161"/>
      <c r="M32" s="162"/>
      <c r="N32" s="162"/>
      <c r="O32" s="162"/>
      <c r="P32" s="162"/>
      <c r="Q32" s="162"/>
      <c r="R32" s="163"/>
      <c r="S32" s="163"/>
      <c r="T32" s="163"/>
      <c r="U32" s="163"/>
    </row>
    <row r="33" spans="2:21" ht="12.75" customHeight="1" x14ac:dyDescent="0.25">
      <c r="B33" s="166"/>
      <c r="C33" s="166"/>
      <c r="D33" s="175" t="s">
        <v>198</v>
      </c>
      <c r="E33" s="227">
        <v>0.12157999999999999</v>
      </c>
      <c r="F33" s="208" t="s">
        <v>190</v>
      </c>
      <c r="G33" s="205">
        <v>0.29696000000000011</v>
      </c>
      <c r="H33" s="179" t="s">
        <v>192</v>
      </c>
      <c r="I33" s="219">
        <v>0.30050000000000004</v>
      </c>
      <c r="J33" s="162"/>
      <c r="K33" s="183"/>
      <c r="L33" s="161"/>
      <c r="M33" s="162"/>
      <c r="N33" s="162"/>
      <c r="O33" s="162"/>
      <c r="P33" s="162"/>
      <c r="Q33" s="162"/>
      <c r="R33" s="163"/>
      <c r="S33" s="163"/>
      <c r="T33" s="163"/>
      <c r="U33" s="163"/>
    </row>
    <row r="34" spans="2:21" ht="12.75" customHeight="1" x14ac:dyDescent="0.25">
      <c r="B34" s="166"/>
      <c r="C34" s="166"/>
      <c r="D34" s="175"/>
      <c r="E34" s="176"/>
      <c r="F34" s="208" t="s">
        <v>192</v>
      </c>
      <c r="G34" s="205">
        <v>0.27478000000000019</v>
      </c>
      <c r="H34" s="179" t="s">
        <v>189</v>
      </c>
      <c r="I34" s="219">
        <v>0.27133999999999991</v>
      </c>
      <c r="J34" s="161"/>
      <c r="K34" s="228"/>
      <c r="L34" s="161"/>
      <c r="M34" s="162"/>
      <c r="N34" s="162"/>
      <c r="O34" s="162"/>
      <c r="P34" s="162"/>
      <c r="Q34" s="162"/>
      <c r="R34" s="163"/>
      <c r="S34" s="163"/>
      <c r="T34" s="163"/>
      <c r="U34" s="163"/>
    </row>
    <row r="35" spans="2:21" ht="12.75" customHeight="1" x14ac:dyDescent="0.25">
      <c r="D35" s="229" t="s">
        <v>199</v>
      </c>
      <c r="E35" s="227"/>
      <c r="F35" s="208" t="s">
        <v>189</v>
      </c>
      <c r="G35" s="205">
        <v>0.24702999999999992</v>
      </c>
      <c r="H35" s="230" t="s">
        <v>194</v>
      </c>
      <c r="I35" s="176"/>
      <c r="J35" s="161"/>
      <c r="K35" s="228"/>
      <c r="L35" s="161"/>
      <c r="M35" s="162"/>
      <c r="N35" s="162"/>
      <c r="O35" s="162"/>
      <c r="P35" s="162"/>
      <c r="Q35" s="162"/>
      <c r="R35" s="163"/>
      <c r="S35" s="163"/>
      <c r="T35" s="163"/>
      <c r="U35" s="163"/>
    </row>
    <row r="36" spans="2:21" ht="12.75" customHeight="1" x14ac:dyDescent="0.25">
      <c r="D36" s="226" t="s">
        <v>188</v>
      </c>
      <c r="E36" s="219">
        <v>0.57863999999999993</v>
      </c>
      <c r="F36" s="166"/>
      <c r="G36" s="176"/>
      <c r="H36" s="231"/>
      <c r="I36" s="176"/>
      <c r="J36" s="162"/>
      <c r="K36" s="161"/>
      <c r="L36" s="162"/>
      <c r="M36" s="162"/>
      <c r="N36" s="162"/>
      <c r="O36" s="162"/>
      <c r="P36" s="162"/>
      <c r="Q36" s="162"/>
      <c r="R36" s="163"/>
      <c r="S36" s="163"/>
      <c r="T36" s="163"/>
      <c r="U36" s="163"/>
    </row>
    <row r="37" spans="2:21" ht="12.75" customHeight="1" x14ac:dyDescent="0.25">
      <c r="D37" s="226" t="s">
        <v>189</v>
      </c>
      <c r="E37" s="219">
        <v>0.54000999999999988</v>
      </c>
      <c r="F37" s="232" t="s">
        <v>194</v>
      </c>
      <c r="G37" s="176"/>
      <c r="H37" s="226" t="s">
        <v>200</v>
      </c>
      <c r="I37" s="227">
        <v>4.2479999999999997E-2</v>
      </c>
      <c r="J37" s="161"/>
      <c r="K37" s="166"/>
      <c r="L37" s="162"/>
      <c r="M37" s="162"/>
      <c r="N37" s="162"/>
      <c r="O37" s="162"/>
      <c r="P37" s="162"/>
      <c r="Q37" s="162"/>
      <c r="R37" s="163"/>
      <c r="S37" s="163"/>
      <c r="T37" s="163"/>
      <c r="U37" s="163"/>
    </row>
    <row r="38" spans="2:21" ht="12.75" customHeight="1" x14ac:dyDescent="0.25">
      <c r="B38" s="166"/>
      <c r="C38" s="166"/>
      <c r="D38" s="233" t="s">
        <v>201</v>
      </c>
      <c r="E38" s="227"/>
      <c r="F38" s="234"/>
      <c r="G38" s="176"/>
      <c r="H38" s="175"/>
      <c r="I38" s="176"/>
      <c r="J38" s="161"/>
      <c r="K38" s="161"/>
      <c r="L38" s="161"/>
      <c r="M38" s="162"/>
      <c r="N38" s="162"/>
      <c r="O38" s="162"/>
      <c r="P38" s="162"/>
      <c r="Q38" s="162"/>
      <c r="R38" s="163"/>
      <c r="S38" s="163"/>
      <c r="T38" s="163"/>
      <c r="U38" s="163"/>
    </row>
    <row r="39" spans="2:21" ht="12.75" customHeight="1" x14ac:dyDescent="0.25">
      <c r="B39" s="161"/>
      <c r="C39" s="161"/>
      <c r="D39" s="226" t="s">
        <v>188</v>
      </c>
      <c r="E39" s="227">
        <v>0.55922000000000005</v>
      </c>
      <c r="F39" s="235" t="s">
        <v>202</v>
      </c>
      <c r="G39" s="227">
        <v>0.20415</v>
      </c>
      <c r="H39" s="236" t="s">
        <v>194</v>
      </c>
      <c r="I39" s="227"/>
      <c r="J39" s="267"/>
      <c r="K39" s="267"/>
      <c r="L39" s="161"/>
      <c r="M39" s="162"/>
      <c r="N39" s="162"/>
      <c r="O39" s="162"/>
      <c r="P39" s="162"/>
      <c r="Q39" s="162"/>
      <c r="R39" s="163"/>
      <c r="S39" s="163"/>
      <c r="T39" s="163"/>
      <c r="U39" s="163"/>
    </row>
    <row r="40" spans="2:21" ht="12.75" customHeight="1" x14ac:dyDescent="0.25">
      <c r="B40" s="161"/>
      <c r="C40" s="161"/>
      <c r="D40" s="226" t="s">
        <v>189</v>
      </c>
      <c r="E40" s="227">
        <v>0.52289999999999992</v>
      </c>
      <c r="F40" s="235" t="s">
        <v>203</v>
      </c>
      <c r="G40" s="219">
        <v>0.15748000000000001</v>
      </c>
      <c r="H40" s="175"/>
      <c r="I40" s="176"/>
      <c r="J40" s="228"/>
      <c r="K40" s="228"/>
      <c r="L40" s="161"/>
      <c r="M40" s="162"/>
      <c r="N40" s="162"/>
      <c r="O40" s="162"/>
      <c r="P40" s="162"/>
      <c r="Q40" s="162"/>
      <c r="R40" s="163"/>
      <c r="S40" s="163"/>
      <c r="T40" s="163"/>
      <c r="U40" s="163"/>
    </row>
    <row r="41" spans="2:21" ht="12.75" customHeight="1" x14ac:dyDescent="0.25">
      <c r="B41" s="161"/>
      <c r="C41" s="161"/>
      <c r="D41" s="175"/>
      <c r="E41" s="176"/>
      <c r="F41" s="234" t="s">
        <v>204</v>
      </c>
      <c r="G41" s="176"/>
      <c r="H41" s="226" t="s">
        <v>205</v>
      </c>
      <c r="I41" s="227">
        <v>0.10208</v>
      </c>
      <c r="J41" s="228"/>
      <c r="K41" s="228"/>
      <c r="L41" s="161"/>
      <c r="M41" s="162"/>
      <c r="N41" s="162"/>
      <c r="O41" s="162"/>
      <c r="P41" s="162"/>
      <c r="Q41" s="162"/>
      <c r="R41" s="163"/>
      <c r="S41" s="163"/>
      <c r="T41" s="163"/>
      <c r="U41" s="163"/>
    </row>
    <row r="42" spans="2:21" ht="12.75" customHeight="1" x14ac:dyDescent="0.25">
      <c r="B42" s="161"/>
      <c r="C42" s="161"/>
      <c r="D42" s="230" t="s">
        <v>194</v>
      </c>
      <c r="E42" s="227"/>
      <c r="F42" s="238" t="s">
        <v>206</v>
      </c>
      <c r="G42" s="176">
        <v>1.82</v>
      </c>
      <c r="H42" s="175"/>
      <c r="I42" s="176"/>
      <c r="J42" s="166"/>
      <c r="K42" s="166"/>
      <c r="L42" s="161"/>
      <c r="M42" s="162"/>
      <c r="N42" s="162"/>
      <c r="O42" s="162"/>
      <c r="P42" s="162"/>
      <c r="Q42" s="162"/>
      <c r="R42" s="163"/>
      <c r="S42" s="163"/>
      <c r="T42" s="163"/>
      <c r="U42" s="163"/>
    </row>
    <row r="43" spans="2:21" ht="12.75" customHeight="1" x14ac:dyDescent="0.25">
      <c r="B43" s="161"/>
      <c r="C43" s="161"/>
      <c r="D43" s="239" t="s">
        <v>207</v>
      </c>
      <c r="E43" s="227"/>
      <c r="F43" s="240" t="s">
        <v>208</v>
      </c>
      <c r="G43" s="227">
        <v>0.12157999999999999</v>
      </c>
      <c r="H43" s="241" t="s">
        <v>182</v>
      </c>
      <c r="I43" s="242"/>
      <c r="J43" s="166"/>
      <c r="K43" s="166"/>
      <c r="L43" s="161"/>
      <c r="M43" s="162"/>
      <c r="N43" s="162"/>
      <c r="O43" s="162"/>
      <c r="P43" s="162"/>
      <c r="Q43" s="162"/>
      <c r="R43" s="163"/>
      <c r="S43" s="163"/>
      <c r="T43" s="163"/>
      <c r="U43" s="163"/>
    </row>
    <row r="44" spans="2:21" ht="39" customHeight="1" x14ac:dyDescent="0.25">
      <c r="B44" s="166"/>
      <c r="C44" s="166"/>
      <c r="D44" s="239" t="s">
        <v>209</v>
      </c>
      <c r="E44" s="227">
        <v>4.2479999999999997E-2</v>
      </c>
      <c r="F44" s="166"/>
      <c r="G44" s="176"/>
      <c r="H44" s="268" t="s">
        <v>210</v>
      </c>
      <c r="I44" s="269"/>
      <c r="L44" s="161"/>
      <c r="M44" s="162"/>
      <c r="N44" s="162"/>
      <c r="O44" s="162"/>
      <c r="P44" s="162"/>
      <c r="Q44" s="162"/>
      <c r="R44" s="163"/>
      <c r="S44" s="163"/>
      <c r="T44" s="163"/>
      <c r="U44" s="163"/>
    </row>
    <row r="45" spans="2:21" ht="12.75" customHeight="1" x14ac:dyDescent="0.25">
      <c r="D45" s="241" t="s">
        <v>182</v>
      </c>
      <c r="E45" s="176"/>
      <c r="F45" s="243" t="s">
        <v>182</v>
      </c>
      <c r="G45" s="242"/>
      <c r="L45" s="161"/>
      <c r="M45" s="162"/>
      <c r="N45" s="162"/>
      <c r="O45" s="162"/>
      <c r="P45" s="162"/>
      <c r="Q45" s="162"/>
      <c r="R45" s="163"/>
      <c r="S45" s="163"/>
      <c r="T45" s="163"/>
      <c r="U45" s="163"/>
    </row>
    <row r="46" spans="2:21" ht="43.5" customHeight="1" x14ac:dyDescent="0.25">
      <c r="D46" s="270" t="s">
        <v>211</v>
      </c>
      <c r="E46" s="271"/>
      <c r="F46" s="244" t="s">
        <v>212</v>
      </c>
      <c r="G46" s="245"/>
      <c r="K46" s="272" t="s">
        <v>213</v>
      </c>
      <c r="L46" s="161"/>
      <c r="M46" s="162"/>
      <c r="N46" s="162"/>
      <c r="O46" s="162"/>
      <c r="P46" s="162"/>
      <c r="Q46" s="162"/>
      <c r="R46" s="163"/>
      <c r="S46" s="163"/>
      <c r="T46" s="163"/>
      <c r="U46" s="163"/>
    </row>
    <row r="47" spans="2:21" ht="12.75" customHeight="1" x14ac:dyDescent="0.25">
      <c r="D47" s="161"/>
      <c r="E47" s="166"/>
      <c r="F47" s="246"/>
      <c r="G47" s="247"/>
      <c r="K47" s="272"/>
      <c r="L47" s="161"/>
      <c r="M47" s="162"/>
      <c r="N47" s="162"/>
      <c r="O47" s="162"/>
      <c r="P47" s="162"/>
      <c r="Q47" s="162"/>
      <c r="R47" s="163"/>
      <c r="S47" s="163"/>
      <c r="T47" s="163"/>
      <c r="U47" s="163"/>
    </row>
    <row r="48" spans="2:21" ht="12.75" customHeight="1" x14ac:dyDescent="0.25">
      <c r="D48" s="161"/>
      <c r="E48" s="166"/>
      <c r="F48" s="235"/>
      <c r="G48" s="247"/>
      <c r="K48" s="272"/>
      <c r="L48" s="161"/>
      <c r="M48" s="162"/>
      <c r="N48" s="162"/>
      <c r="O48" s="162"/>
      <c r="P48" s="162"/>
      <c r="Q48" s="162"/>
      <c r="R48" s="163"/>
      <c r="S48" s="163"/>
      <c r="T48" s="163"/>
      <c r="U48" s="163"/>
    </row>
    <row r="49" spans="2:21" ht="12.75" customHeight="1" x14ac:dyDescent="0.25">
      <c r="D49" s="161"/>
      <c r="E49" s="166"/>
      <c r="F49" s="166"/>
      <c r="G49" s="166"/>
      <c r="K49" s="272"/>
      <c r="L49" s="161"/>
      <c r="M49" s="162"/>
      <c r="N49" s="162"/>
      <c r="O49" s="162"/>
      <c r="P49" s="162"/>
      <c r="Q49" s="162"/>
      <c r="R49" s="163"/>
      <c r="S49" s="163"/>
      <c r="T49" s="163"/>
      <c r="U49" s="163"/>
    </row>
    <row r="50" spans="2:21" ht="12.75" customHeight="1" x14ac:dyDescent="0.25">
      <c r="B50" s="161"/>
      <c r="C50" s="161"/>
      <c r="D50" s="161"/>
      <c r="E50" s="161"/>
      <c r="F50" s="166"/>
      <c r="G50" s="166"/>
      <c r="K50" s="272"/>
      <c r="L50" s="161"/>
      <c r="M50" s="162"/>
      <c r="N50" s="162"/>
      <c r="O50" s="162"/>
      <c r="P50" s="162"/>
      <c r="Q50" s="162"/>
      <c r="R50" s="163"/>
      <c r="S50" s="163"/>
      <c r="T50" s="163"/>
      <c r="U50" s="163"/>
    </row>
    <row r="51" spans="2:21" ht="12.75" customHeight="1" x14ac:dyDescent="0.25">
      <c r="D51" s="161"/>
      <c r="E51" s="161"/>
      <c r="K51" s="272"/>
      <c r="L51" s="161"/>
      <c r="M51" s="162"/>
      <c r="N51" s="162"/>
      <c r="O51" s="162"/>
      <c r="P51" s="162"/>
      <c r="Q51" s="162"/>
      <c r="R51" s="163"/>
      <c r="S51" s="163"/>
      <c r="T51" s="163"/>
      <c r="U51" s="163"/>
    </row>
    <row r="52" spans="2:21" ht="15" customHeight="1" x14ac:dyDescent="0.25">
      <c r="E52" s="248"/>
      <c r="F52" s="248"/>
      <c r="G52" s="248"/>
      <c r="H52" s="248"/>
      <c r="I52" s="248"/>
      <c r="K52" s="272"/>
      <c r="L52" s="248"/>
      <c r="M52" s="163"/>
      <c r="N52" s="163"/>
      <c r="O52" s="163"/>
      <c r="P52" s="163"/>
      <c r="Q52" s="163"/>
      <c r="R52" s="163"/>
      <c r="S52" s="163"/>
      <c r="T52" s="163"/>
      <c r="U52" s="163"/>
    </row>
    <row r="53" spans="2:21" ht="12.75" customHeight="1" x14ac:dyDescent="0.25">
      <c r="E53" s="248"/>
      <c r="F53" s="248"/>
      <c r="G53" s="248"/>
      <c r="H53" s="248"/>
      <c r="I53" s="248"/>
      <c r="J53" s="273" t="s">
        <v>214</v>
      </c>
      <c r="K53" s="272"/>
      <c r="L53" s="248"/>
      <c r="M53" s="163"/>
      <c r="N53" s="163"/>
      <c r="O53" s="163"/>
      <c r="P53" s="163"/>
      <c r="Q53" s="163"/>
      <c r="R53" s="163"/>
      <c r="S53" s="163"/>
      <c r="T53" s="163"/>
      <c r="U53" s="163"/>
    </row>
    <row r="54" spans="2:21" ht="18" customHeight="1" x14ac:dyDescent="0.2">
      <c r="B54" s="250" t="s">
        <v>216</v>
      </c>
      <c r="C54" s="251"/>
      <c r="D54" s="252" t="s">
        <v>215</v>
      </c>
      <c r="E54" s="248"/>
      <c r="F54" s="248"/>
      <c r="G54" s="248"/>
      <c r="H54" s="248"/>
      <c r="I54" s="248"/>
      <c r="J54" s="273"/>
      <c r="K54" s="272"/>
      <c r="L54" s="248"/>
      <c r="M54" s="163"/>
      <c r="N54" s="163"/>
      <c r="O54" s="163"/>
      <c r="P54" s="163"/>
      <c r="Q54" s="163"/>
      <c r="R54" s="163"/>
      <c r="S54" s="163"/>
      <c r="T54" s="163"/>
      <c r="U54" s="163"/>
    </row>
    <row r="55" spans="2:21" ht="17.25" customHeight="1" x14ac:dyDescent="0.25">
      <c r="B55" s="253" t="s">
        <v>217</v>
      </c>
      <c r="C55" s="251"/>
      <c r="D55" s="254" t="str">
        <f>CONCATENATE("and after "&amp;TEXT(EFFDATE,"mmmm d, yyyy"))</f>
        <v>and after November 1, 2017</v>
      </c>
      <c r="E55" s="248"/>
      <c r="F55" s="248"/>
      <c r="G55" s="248"/>
      <c r="H55" s="248"/>
      <c r="I55" s="248"/>
      <c r="J55" s="273"/>
      <c r="K55" s="272"/>
      <c r="L55" s="248"/>
      <c r="M55" s="163"/>
      <c r="N55" s="163"/>
      <c r="O55" s="163"/>
      <c r="P55" s="163"/>
      <c r="Q55" s="163"/>
      <c r="R55" s="163"/>
      <c r="S55" s="163"/>
      <c r="T55" s="163"/>
      <c r="U55" s="163"/>
    </row>
    <row r="56" spans="2:21" ht="12.75" customHeight="1" x14ac:dyDescent="0.25">
      <c r="B56" s="255"/>
      <c r="D56" s="248"/>
      <c r="E56" s="248"/>
      <c r="F56" s="248"/>
      <c r="G56" s="248"/>
      <c r="H56" s="248"/>
      <c r="I56" s="248"/>
      <c r="J56" s="192"/>
      <c r="L56" s="248"/>
      <c r="M56" s="163"/>
      <c r="N56" s="163"/>
      <c r="O56" s="163"/>
      <c r="P56" s="163"/>
      <c r="Q56" s="163"/>
      <c r="R56" s="163"/>
      <c r="S56" s="163"/>
      <c r="T56" s="163"/>
      <c r="U56" s="163"/>
    </row>
    <row r="57" spans="2:21" ht="12.75" customHeight="1" x14ac:dyDescent="0.25">
      <c r="B57" s="255"/>
      <c r="C57" s="163"/>
      <c r="D57" s="163"/>
      <c r="E57" s="163"/>
      <c r="F57" s="163"/>
      <c r="G57" s="163"/>
      <c r="H57" s="163"/>
      <c r="I57" s="163"/>
      <c r="J57" s="163"/>
      <c r="K57" s="163"/>
      <c r="L57" s="163"/>
      <c r="M57" s="163"/>
      <c r="N57" s="163"/>
      <c r="O57" s="163"/>
      <c r="P57" s="163"/>
      <c r="Q57" s="163"/>
      <c r="R57" s="163"/>
      <c r="S57" s="163"/>
      <c r="T57" s="163"/>
      <c r="U57" s="163"/>
    </row>
    <row r="58" spans="2:21" ht="12.75" customHeight="1" x14ac:dyDescent="0.25">
      <c r="C58" s="163"/>
      <c r="D58" s="163"/>
      <c r="E58" s="163"/>
      <c r="F58" s="163"/>
      <c r="G58" s="163"/>
      <c r="H58" s="163"/>
      <c r="I58" s="163"/>
      <c r="J58" s="163"/>
      <c r="K58" s="163"/>
      <c r="L58" s="163"/>
      <c r="M58" s="163"/>
      <c r="N58" s="163"/>
      <c r="O58" s="163"/>
      <c r="P58" s="163"/>
      <c r="Q58" s="163"/>
      <c r="R58" s="163"/>
      <c r="S58" s="163"/>
      <c r="T58" s="163"/>
      <c r="U58" s="163"/>
    </row>
    <row r="59" spans="2:21" ht="12.75" customHeight="1" x14ac:dyDescent="0.25">
      <c r="C59" s="163"/>
      <c r="D59" s="163"/>
      <c r="E59" s="163"/>
      <c r="F59" s="163"/>
      <c r="G59" s="163"/>
      <c r="H59" s="163"/>
      <c r="I59" s="163"/>
      <c r="J59" s="163"/>
      <c r="K59" s="163"/>
      <c r="L59" s="163"/>
      <c r="M59" s="163"/>
      <c r="N59" s="163"/>
      <c r="O59" s="163"/>
      <c r="P59" s="163"/>
      <c r="Q59" s="163"/>
      <c r="R59" s="163"/>
      <c r="S59" s="163"/>
      <c r="T59" s="163"/>
      <c r="U59" s="163"/>
    </row>
    <row r="60" spans="2:21" ht="12.75" customHeight="1" x14ac:dyDescent="0.25">
      <c r="C60" s="163"/>
      <c r="D60" s="163"/>
      <c r="E60" s="163"/>
      <c r="F60" s="163"/>
      <c r="G60" s="163"/>
      <c r="H60" s="163"/>
      <c r="I60" s="163"/>
      <c r="J60" s="163"/>
      <c r="K60" s="163"/>
      <c r="L60" s="163"/>
      <c r="M60" s="163"/>
      <c r="N60" s="163"/>
      <c r="O60" s="163"/>
      <c r="P60" s="163"/>
      <c r="Q60" s="163"/>
      <c r="R60" s="163"/>
      <c r="S60" s="163"/>
      <c r="T60" s="163"/>
      <c r="U60" s="163"/>
    </row>
    <row r="61" spans="2:21" ht="12.75" customHeight="1" x14ac:dyDescent="0.25">
      <c r="C61" s="163"/>
      <c r="D61" s="163"/>
      <c r="E61" s="163"/>
      <c r="F61" s="163"/>
      <c r="G61" s="163"/>
      <c r="H61" s="163"/>
      <c r="I61" s="163"/>
      <c r="J61" s="163"/>
      <c r="K61" s="163"/>
      <c r="L61" s="163"/>
      <c r="M61" s="163"/>
      <c r="N61" s="163"/>
      <c r="O61" s="163"/>
      <c r="P61" s="163"/>
      <c r="Q61" s="163"/>
      <c r="R61" s="163"/>
      <c r="S61" s="163"/>
      <c r="T61" s="163"/>
      <c r="U61" s="163"/>
    </row>
    <row r="62" spans="2:21" ht="12.75" customHeight="1" x14ac:dyDescent="0.25">
      <c r="C62" s="163"/>
      <c r="D62" s="163"/>
      <c r="E62" s="163"/>
      <c r="F62" s="163"/>
      <c r="G62" s="163"/>
      <c r="H62" s="163"/>
      <c r="I62" s="163"/>
      <c r="J62" s="163"/>
      <c r="K62" s="163"/>
      <c r="L62" s="163"/>
      <c r="M62" s="163"/>
      <c r="N62" s="163"/>
      <c r="O62" s="163"/>
      <c r="P62" s="163"/>
      <c r="Q62" s="163"/>
      <c r="R62" s="163"/>
      <c r="S62" s="163"/>
      <c r="T62" s="163"/>
      <c r="U62" s="163"/>
    </row>
    <row r="63" spans="2:21" ht="12.75" customHeight="1" x14ac:dyDescent="0.25">
      <c r="C63" s="163"/>
      <c r="D63" s="163"/>
      <c r="E63" s="163"/>
      <c r="F63" s="163"/>
      <c r="G63" s="163"/>
      <c r="H63" s="163"/>
      <c r="I63" s="163"/>
      <c r="J63" s="163"/>
      <c r="K63" s="163"/>
      <c r="L63" s="163"/>
      <c r="M63" s="163"/>
      <c r="N63" s="163"/>
      <c r="O63" s="163"/>
      <c r="P63" s="163"/>
      <c r="Q63" s="163"/>
      <c r="R63" s="163"/>
      <c r="S63" s="163"/>
      <c r="T63" s="163"/>
      <c r="U63" s="163"/>
    </row>
    <row r="64" spans="2:21" ht="12.75" customHeight="1" x14ac:dyDescent="0.25">
      <c r="C64" s="163"/>
      <c r="D64" s="163"/>
      <c r="E64" s="163"/>
      <c r="F64" s="163"/>
      <c r="G64" s="163"/>
      <c r="H64" s="163"/>
      <c r="I64" s="163"/>
      <c r="J64" s="163"/>
      <c r="K64" s="163"/>
      <c r="L64" s="163"/>
      <c r="M64" s="163"/>
      <c r="N64" s="163"/>
      <c r="O64" s="163"/>
      <c r="P64" s="163"/>
      <c r="Q64" s="163"/>
      <c r="R64" s="163"/>
      <c r="S64" s="163"/>
      <c r="T64" s="163"/>
      <c r="U64" s="163"/>
    </row>
    <row r="65" spans="2:21" ht="12.75" customHeight="1" x14ac:dyDescent="0.25">
      <c r="B65" s="163"/>
      <c r="C65" s="163"/>
      <c r="D65" s="163"/>
      <c r="E65" s="163"/>
      <c r="F65" s="163"/>
      <c r="G65" s="163"/>
      <c r="H65" s="163"/>
      <c r="I65" s="163"/>
      <c r="J65" s="163"/>
      <c r="K65" s="163"/>
      <c r="L65" s="163"/>
      <c r="M65" s="163"/>
      <c r="N65" s="163"/>
      <c r="O65" s="163"/>
      <c r="P65" s="163"/>
      <c r="Q65" s="163"/>
      <c r="R65" s="163"/>
      <c r="S65" s="163"/>
      <c r="T65" s="163"/>
      <c r="U65" s="163"/>
    </row>
    <row r="66" spans="2:21" ht="12.75" customHeight="1" x14ac:dyDescent="0.25">
      <c r="B66" s="163"/>
      <c r="C66" s="163"/>
      <c r="D66" s="163"/>
      <c r="E66" s="163"/>
      <c r="F66" s="163"/>
      <c r="G66" s="163"/>
      <c r="H66" s="163"/>
      <c r="I66" s="163"/>
      <c r="J66" s="163"/>
      <c r="K66" s="163"/>
      <c r="L66" s="163"/>
      <c r="M66" s="163"/>
      <c r="N66" s="163"/>
      <c r="O66" s="163"/>
      <c r="P66" s="163"/>
      <c r="Q66" s="163"/>
      <c r="R66" s="163"/>
      <c r="S66" s="163"/>
      <c r="T66" s="163"/>
      <c r="U66" s="163"/>
    </row>
    <row r="67" spans="2:21" ht="12.75" customHeight="1" x14ac:dyDescent="0.25">
      <c r="B67" s="163"/>
      <c r="C67" s="163"/>
      <c r="D67" s="163"/>
      <c r="E67" s="163"/>
      <c r="F67" s="163"/>
      <c r="G67" s="163"/>
      <c r="H67" s="163"/>
      <c r="I67" s="163"/>
      <c r="J67" s="163"/>
      <c r="K67" s="163"/>
      <c r="L67" s="163"/>
      <c r="M67" s="163"/>
      <c r="N67" s="163"/>
      <c r="O67" s="163"/>
      <c r="P67" s="163"/>
      <c r="Q67" s="163"/>
      <c r="R67" s="163"/>
      <c r="S67" s="163"/>
      <c r="T67" s="163"/>
      <c r="U67" s="163"/>
    </row>
    <row r="68" spans="2:21" ht="12.75" customHeight="1" x14ac:dyDescent="0.25">
      <c r="B68" s="163"/>
      <c r="C68" s="163"/>
      <c r="D68" s="163"/>
      <c r="E68" s="163"/>
      <c r="F68" s="163"/>
      <c r="G68" s="163"/>
      <c r="H68" s="163"/>
      <c r="I68" s="163"/>
      <c r="J68" s="163"/>
      <c r="K68" s="163"/>
      <c r="L68" s="163"/>
      <c r="M68" s="163"/>
      <c r="N68" s="163"/>
      <c r="O68" s="163"/>
      <c r="P68" s="163"/>
      <c r="Q68" s="163"/>
      <c r="R68" s="163"/>
      <c r="S68" s="163"/>
      <c r="T68" s="163"/>
      <c r="U68" s="163"/>
    </row>
    <row r="69" spans="2:21" ht="12.75" customHeight="1" x14ac:dyDescent="0.25">
      <c r="B69" s="163"/>
      <c r="C69" s="163"/>
      <c r="D69" s="163"/>
      <c r="E69" s="163"/>
      <c r="F69" s="163"/>
      <c r="G69" s="163"/>
      <c r="H69" s="163"/>
      <c r="I69" s="163"/>
      <c r="J69" s="163"/>
      <c r="K69" s="163"/>
      <c r="L69" s="163"/>
      <c r="M69" s="163"/>
      <c r="N69" s="163"/>
      <c r="O69" s="163"/>
      <c r="P69" s="163"/>
      <c r="Q69" s="163"/>
      <c r="R69" s="163"/>
      <c r="S69" s="163"/>
      <c r="T69" s="163"/>
      <c r="U69" s="163"/>
    </row>
  </sheetData>
  <mergeCells count="30">
    <mergeCell ref="B1:C1"/>
    <mergeCell ref="D1:I1"/>
    <mergeCell ref="J1:K1"/>
    <mergeCell ref="B5:C5"/>
    <mergeCell ref="D5:E5"/>
    <mergeCell ref="F5:G5"/>
    <mergeCell ref="H5:K5"/>
    <mergeCell ref="B6:C6"/>
    <mergeCell ref="D6:E6"/>
    <mergeCell ref="F6:G6"/>
    <mergeCell ref="H6:K6"/>
    <mergeCell ref="F7:G7"/>
    <mergeCell ref="J7:K7"/>
    <mergeCell ref="D46:E46"/>
    <mergeCell ref="K46:K55"/>
    <mergeCell ref="J53:J55"/>
    <mergeCell ref="B16:C16"/>
    <mergeCell ref="D16:E16"/>
    <mergeCell ref="F16:G16"/>
    <mergeCell ref="H16:I16"/>
    <mergeCell ref="J16:K16"/>
    <mergeCell ref="B17:C17"/>
    <mergeCell ref="D17:E17"/>
    <mergeCell ref="F17:G17"/>
    <mergeCell ref="H17:I17"/>
    <mergeCell ref="B18:C18"/>
    <mergeCell ref="F18:G18"/>
    <mergeCell ref="H18:I18"/>
    <mergeCell ref="J39:K39"/>
    <mergeCell ref="H44:I44"/>
  </mergeCells>
  <pageMargins left="0.7" right="0.7" top="0.75" bottom="0.75" header="0.3" footer="0.3"/>
  <pageSetup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24"/>
  <sheetViews>
    <sheetView showGridLines="0" tabSelected="1" workbookViewId="0">
      <selection activeCell="I19" sqref="I19"/>
    </sheetView>
  </sheetViews>
  <sheetFormatPr defaultColWidth="10.28515625" defaultRowHeight="12.75" x14ac:dyDescent="0.2"/>
  <cols>
    <col min="1" max="1" width="2.42578125" style="287" customWidth="1"/>
    <col min="2" max="2" width="37.140625" style="287" customWidth="1"/>
    <col min="3" max="3" width="14.140625" style="287" customWidth="1"/>
    <col min="4" max="4" width="38.5703125" style="287" customWidth="1"/>
    <col min="5" max="5" width="11.28515625" style="287" customWidth="1"/>
    <col min="6" max="6" width="38.5703125" style="287" customWidth="1"/>
    <col min="7" max="7" width="15.28515625" style="287" customWidth="1"/>
    <col min="8" max="8" width="31" style="287" customWidth="1"/>
    <col min="9" max="9" width="11.28515625" style="287" customWidth="1"/>
    <col min="10" max="10" width="2.85546875" style="287" customWidth="1"/>
    <col min="11" max="16384" width="10.28515625" style="287"/>
  </cols>
  <sheetData>
    <row r="1" spans="2:28" s="164" customFormat="1" ht="42" customHeight="1" x14ac:dyDescent="0.4">
      <c r="B1" s="283" t="s">
        <v>135</v>
      </c>
      <c r="C1" s="283"/>
      <c r="D1" s="285" t="s">
        <v>218</v>
      </c>
      <c r="E1" s="286"/>
      <c r="F1" s="286"/>
      <c r="G1" s="286"/>
      <c r="H1" s="160" t="s">
        <v>137</v>
      </c>
      <c r="I1" s="160"/>
      <c r="J1" s="287"/>
      <c r="L1" s="288"/>
      <c r="O1" s="288"/>
      <c r="P1" s="288"/>
      <c r="Q1" s="288"/>
      <c r="R1" s="288"/>
      <c r="S1" s="288"/>
      <c r="T1" s="288"/>
      <c r="U1" s="288"/>
      <c r="V1" s="288"/>
      <c r="W1" s="288"/>
      <c r="Z1" s="288"/>
      <c r="AA1" s="288"/>
      <c r="AB1" s="289"/>
    </row>
    <row r="2" spans="2:28" s="164" customFormat="1" ht="22.5" customHeight="1" x14ac:dyDescent="0.2">
      <c r="B2" s="290"/>
      <c r="C2" s="288"/>
      <c r="D2" s="291"/>
      <c r="E2" s="292"/>
      <c r="F2" s="292"/>
      <c r="G2" s="292"/>
      <c r="H2" s="293">
        <f>+[1]Cover!A10</f>
        <v>43040</v>
      </c>
      <c r="I2" s="294"/>
      <c r="J2" s="287"/>
      <c r="L2" s="288"/>
      <c r="O2" s="288"/>
      <c r="P2" s="288"/>
      <c r="Q2" s="288"/>
      <c r="R2" s="288"/>
      <c r="S2" s="288"/>
      <c r="T2" s="288"/>
      <c r="U2" s="288"/>
      <c r="V2" s="288"/>
      <c r="W2" s="288"/>
      <c r="Z2" s="288"/>
      <c r="AA2" s="288"/>
      <c r="AB2" s="289"/>
    </row>
    <row r="3" spans="2:28" s="164" customFormat="1" ht="16.5" customHeight="1" x14ac:dyDescent="0.25">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row>
    <row r="4" spans="2:28" s="166" customFormat="1" ht="13.5" customHeight="1" x14ac:dyDescent="0.25">
      <c r="B4" s="295"/>
      <c r="C4" s="295"/>
      <c r="D4" s="161"/>
      <c r="E4" s="161"/>
      <c r="F4" s="161"/>
      <c r="G4" s="161"/>
      <c r="H4" s="296"/>
      <c r="I4" s="296"/>
      <c r="L4" s="296"/>
      <c r="M4" s="296"/>
      <c r="N4" s="296"/>
      <c r="O4" s="296"/>
      <c r="P4" s="296"/>
      <c r="Q4" s="296"/>
      <c r="R4" s="296"/>
      <c r="S4" s="296"/>
      <c r="T4" s="296"/>
      <c r="U4" s="296"/>
      <c r="V4" s="296"/>
      <c r="W4" s="296"/>
      <c r="X4" s="296"/>
      <c r="Y4" s="296"/>
      <c r="Z4" s="296"/>
      <c r="AA4" s="296"/>
      <c r="AB4" s="296"/>
    </row>
    <row r="5" spans="2:28" s="166" customFormat="1" ht="15.75" customHeight="1" x14ac:dyDescent="0.25">
      <c r="B5" s="274" t="s">
        <v>164</v>
      </c>
      <c r="C5" s="276"/>
      <c r="D5" s="274" t="s">
        <v>165</v>
      </c>
      <c r="E5" s="276"/>
      <c r="F5" s="297" t="s">
        <v>219</v>
      </c>
      <c r="G5" s="298"/>
      <c r="H5" s="299"/>
      <c r="I5" s="300"/>
      <c r="K5" s="301"/>
      <c r="L5" s="301"/>
      <c r="M5" s="301"/>
      <c r="N5" s="161"/>
      <c r="O5" s="161"/>
      <c r="Q5" s="301"/>
      <c r="R5" s="301"/>
      <c r="S5" s="301"/>
      <c r="T5" s="161"/>
      <c r="U5" s="161"/>
      <c r="W5" s="301"/>
      <c r="X5" s="301"/>
      <c r="Y5" s="301"/>
      <c r="Z5" s="302"/>
    </row>
    <row r="6" spans="2:28" s="166" customFormat="1" ht="15" customHeight="1" x14ac:dyDescent="0.25">
      <c r="B6" s="279" t="s">
        <v>220</v>
      </c>
      <c r="C6" s="278"/>
      <c r="D6" s="279" t="s">
        <v>168</v>
      </c>
      <c r="E6" s="278"/>
      <c r="F6" s="303" t="s">
        <v>221</v>
      </c>
      <c r="G6" s="304"/>
      <c r="H6" s="266" t="s">
        <v>222</v>
      </c>
      <c r="I6" s="278"/>
      <c r="K6" s="301"/>
      <c r="L6" s="301"/>
      <c r="M6" s="301"/>
      <c r="N6" s="161"/>
      <c r="O6" s="161"/>
      <c r="Q6" s="301"/>
      <c r="R6" s="301"/>
      <c r="S6" s="301"/>
      <c r="T6" s="161"/>
      <c r="U6" s="161"/>
      <c r="W6" s="301"/>
      <c r="X6" s="301"/>
      <c r="Y6" s="301"/>
      <c r="Z6" s="302"/>
    </row>
    <row r="7" spans="2:28" s="166" customFormat="1" ht="12.75" customHeight="1" x14ac:dyDescent="0.25">
      <c r="B7" s="266" t="s">
        <v>223</v>
      </c>
      <c r="C7" s="265"/>
      <c r="D7" s="266" t="s">
        <v>224</v>
      </c>
      <c r="E7" s="265"/>
      <c r="F7" s="305" t="s">
        <v>223</v>
      </c>
      <c r="G7" s="306"/>
      <c r="H7" s="307"/>
      <c r="I7" s="191"/>
      <c r="K7" s="161"/>
      <c r="L7" s="161"/>
      <c r="M7" s="161"/>
      <c r="N7" s="161"/>
      <c r="O7" s="161"/>
      <c r="P7" s="161"/>
      <c r="Q7" s="161"/>
      <c r="R7" s="161"/>
      <c r="S7" s="161"/>
      <c r="T7" s="161"/>
      <c r="U7" s="161"/>
      <c r="W7" s="161"/>
      <c r="X7" s="161"/>
      <c r="Y7" s="161"/>
      <c r="Z7" s="302"/>
    </row>
    <row r="8" spans="2:28" s="166" customFormat="1" ht="12.75" customHeight="1" x14ac:dyDescent="0.25">
      <c r="B8" s="173"/>
      <c r="C8" s="174"/>
      <c r="D8" s="171"/>
      <c r="E8" s="172"/>
      <c r="F8" s="308"/>
      <c r="G8" s="309"/>
      <c r="H8" s="307"/>
      <c r="I8" s="191"/>
      <c r="K8" s="161"/>
      <c r="L8" s="161"/>
      <c r="M8" s="161"/>
      <c r="N8" s="161"/>
      <c r="O8" s="161"/>
      <c r="P8" s="161"/>
      <c r="Q8" s="161"/>
      <c r="R8" s="161"/>
      <c r="S8" s="161"/>
      <c r="T8" s="161"/>
      <c r="U8" s="161"/>
      <c r="W8" s="161"/>
      <c r="X8" s="161"/>
      <c r="Y8" s="161"/>
      <c r="Z8" s="302"/>
    </row>
    <row r="9" spans="2:28" s="166" customFormat="1" ht="13.5" customHeight="1" x14ac:dyDescent="0.25">
      <c r="B9" s="196" t="s">
        <v>174</v>
      </c>
      <c r="C9" s="310">
        <v>250</v>
      </c>
      <c r="D9" s="196" t="s">
        <v>174</v>
      </c>
      <c r="E9" s="311">
        <v>1300</v>
      </c>
      <c r="F9" s="196" t="s">
        <v>174</v>
      </c>
      <c r="G9" s="176">
        <v>38000</v>
      </c>
      <c r="H9" s="312" t="s">
        <v>225</v>
      </c>
      <c r="I9" s="198">
        <v>127</v>
      </c>
      <c r="L9" s="161"/>
      <c r="M9" s="162"/>
      <c r="N9" s="161"/>
      <c r="O9" s="161"/>
      <c r="Q9" s="161"/>
      <c r="R9" s="161"/>
      <c r="T9" s="161"/>
      <c r="U9" s="161"/>
      <c r="W9" s="161"/>
      <c r="X9" s="161"/>
      <c r="Z9" s="302"/>
    </row>
    <row r="10" spans="2:28" s="166" customFormat="1" ht="13.5" customHeight="1" x14ac:dyDescent="0.25">
      <c r="B10" s="241" t="s">
        <v>226</v>
      </c>
      <c r="C10" s="310">
        <v>250</v>
      </c>
      <c r="D10" s="241" t="s">
        <v>226</v>
      </c>
      <c r="E10" s="310">
        <v>250</v>
      </c>
      <c r="F10" s="241" t="s">
        <v>226</v>
      </c>
      <c r="G10" s="310">
        <v>250</v>
      </c>
      <c r="H10" s="307" t="s">
        <v>175</v>
      </c>
      <c r="I10" s="313" t="s">
        <v>227</v>
      </c>
      <c r="L10" s="161"/>
      <c r="M10" s="162"/>
      <c r="N10" s="161"/>
      <c r="O10" s="161"/>
      <c r="Q10" s="161"/>
      <c r="R10" s="161"/>
      <c r="T10" s="161"/>
      <c r="U10" s="161"/>
      <c r="W10" s="161"/>
      <c r="X10" s="161"/>
      <c r="Z10" s="302"/>
    </row>
    <row r="11" spans="2:28" s="166" customFormat="1" ht="13.5" customHeight="1" x14ac:dyDescent="0.25">
      <c r="B11" s="175"/>
      <c r="C11" s="200"/>
      <c r="D11" s="175"/>
      <c r="E11" s="176"/>
      <c r="F11" s="175"/>
      <c r="G11" s="176"/>
      <c r="H11" s="307" t="s">
        <v>180</v>
      </c>
      <c r="I11" s="313"/>
      <c r="L11" s="161"/>
      <c r="M11" s="162"/>
      <c r="N11" s="161"/>
      <c r="O11" s="161"/>
      <c r="Q11" s="161"/>
      <c r="R11" s="161"/>
      <c r="T11" s="161"/>
      <c r="U11" s="161"/>
      <c r="W11" s="161"/>
      <c r="X11" s="161"/>
      <c r="Z11" s="302"/>
    </row>
    <row r="12" spans="2:28" s="166" customFormat="1" ht="13.5" customHeight="1" x14ac:dyDescent="0.25">
      <c r="B12" s="196" t="s">
        <v>178</v>
      </c>
      <c r="C12" s="200"/>
      <c r="D12" s="196" t="s">
        <v>178</v>
      </c>
      <c r="E12" s="176"/>
      <c r="F12" s="196" t="s">
        <v>178</v>
      </c>
      <c r="G12" s="176"/>
      <c r="H12" s="307" t="s">
        <v>228</v>
      </c>
      <c r="I12" s="313" t="s">
        <v>181</v>
      </c>
      <c r="L12" s="161"/>
      <c r="M12" s="162"/>
      <c r="N12" s="161"/>
      <c r="O12" s="161"/>
      <c r="Q12" s="161"/>
      <c r="R12" s="161"/>
      <c r="T12" s="161"/>
      <c r="U12" s="161"/>
      <c r="W12" s="161"/>
      <c r="X12" s="161"/>
      <c r="Z12" s="302"/>
    </row>
    <row r="13" spans="2:28" s="166" customFormat="1" ht="13.5" customHeight="1" x14ac:dyDescent="0.25">
      <c r="B13" s="179" t="s">
        <v>229</v>
      </c>
      <c r="C13" s="209">
        <v>0.30076999999999998</v>
      </c>
      <c r="D13" s="179" t="s">
        <v>230</v>
      </c>
      <c r="E13" s="205">
        <v>0.11817999999999999</v>
      </c>
      <c r="F13" s="175" t="s">
        <v>231</v>
      </c>
      <c r="G13" s="219">
        <v>4.9899999999999996E-3</v>
      </c>
      <c r="H13" s="307"/>
      <c r="I13" s="313"/>
      <c r="L13" s="161"/>
      <c r="M13" s="162"/>
      <c r="N13" s="161"/>
      <c r="O13" s="161"/>
      <c r="Q13" s="161"/>
      <c r="R13" s="161"/>
      <c r="T13" s="161"/>
      <c r="U13" s="161"/>
      <c r="W13" s="161"/>
      <c r="X13" s="161"/>
      <c r="Z13" s="302"/>
    </row>
    <row r="14" spans="2:28" s="166" customFormat="1" ht="13.5" customHeight="1" x14ac:dyDescent="0.25">
      <c r="B14" s="179" t="s">
        <v>232</v>
      </c>
      <c r="C14" s="209">
        <v>0.26500000000000001</v>
      </c>
      <c r="D14" s="179" t="s">
        <v>233</v>
      </c>
      <c r="E14" s="205">
        <v>0.10579</v>
      </c>
      <c r="F14" s="175"/>
      <c r="G14" s="176"/>
      <c r="H14" s="173" t="s">
        <v>234</v>
      </c>
      <c r="I14" s="223">
        <v>0.27038000000000001</v>
      </c>
      <c r="L14" s="161"/>
      <c r="M14" s="162"/>
      <c r="N14" s="161"/>
      <c r="O14" s="161"/>
      <c r="Q14" s="161"/>
      <c r="R14" s="161"/>
      <c r="T14" s="161"/>
      <c r="U14" s="161"/>
      <c r="W14" s="161"/>
      <c r="X14" s="161"/>
      <c r="Z14" s="302"/>
    </row>
    <row r="15" spans="2:28" s="166" customFormat="1" ht="13.5" customHeight="1" x14ac:dyDescent="0.25">
      <c r="B15" s="175"/>
      <c r="D15" s="179" t="s">
        <v>233</v>
      </c>
      <c r="E15" s="205">
        <v>8.1119999999999998E-2</v>
      </c>
      <c r="F15" s="175"/>
      <c r="G15" s="176"/>
      <c r="H15" s="314" t="s">
        <v>235</v>
      </c>
      <c r="I15" s="209">
        <v>0.28806999999999999</v>
      </c>
      <c r="L15" s="161"/>
      <c r="M15" s="162"/>
      <c r="N15" s="161"/>
      <c r="O15" s="161"/>
      <c r="Q15" s="161"/>
      <c r="R15" s="161"/>
      <c r="T15" s="161"/>
      <c r="U15" s="161"/>
      <c r="W15" s="161"/>
      <c r="X15" s="161"/>
      <c r="Z15" s="302"/>
    </row>
    <row r="16" spans="2:28" s="166" customFormat="1" ht="13.5" customHeight="1" x14ac:dyDescent="0.25">
      <c r="B16" s="241" t="s">
        <v>182</v>
      </c>
      <c r="C16" s="310">
        <v>500</v>
      </c>
      <c r="D16" s="179" t="s">
        <v>236</v>
      </c>
      <c r="E16" s="205">
        <v>6.4899999999999999E-2</v>
      </c>
      <c r="F16" s="175"/>
      <c r="G16" s="176"/>
      <c r="H16" s="315"/>
      <c r="I16" s="316"/>
      <c r="L16" s="161"/>
      <c r="M16" s="162"/>
      <c r="N16" s="161"/>
      <c r="O16" s="161"/>
      <c r="Q16" s="161"/>
      <c r="R16" s="161"/>
      <c r="T16" s="161"/>
      <c r="U16" s="161"/>
      <c r="W16" s="161"/>
      <c r="X16" s="161"/>
      <c r="Z16" s="302"/>
    </row>
    <row r="17" spans="2:26" s="166" customFormat="1" ht="44.25" x14ac:dyDescent="0.25">
      <c r="B17" s="317"/>
      <c r="C17" s="223"/>
      <c r="D17" s="179" t="s">
        <v>237</v>
      </c>
      <c r="E17" s="205">
        <v>4.3270000000000003E-2</v>
      </c>
      <c r="F17" s="175"/>
      <c r="G17" s="176"/>
      <c r="H17" s="237"/>
      <c r="I17" s="237"/>
      <c r="L17" s="161"/>
      <c r="M17" s="162"/>
      <c r="N17" s="161"/>
      <c r="O17" s="161"/>
      <c r="Q17" s="161"/>
      <c r="R17" s="161"/>
      <c r="T17" s="161"/>
      <c r="U17" s="161"/>
      <c r="W17" s="161"/>
      <c r="X17" s="161"/>
      <c r="Z17" s="302"/>
    </row>
    <row r="18" spans="2:26" s="166" customFormat="1" ht="44.25" x14ac:dyDescent="0.25">
      <c r="B18" s="179"/>
      <c r="C18" s="223"/>
      <c r="D18" s="179" t="s">
        <v>232</v>
      </c>
      <c r="E18" s="205">
        <v>1.6219999999999998E-2</v>
      </c>
      <c r="F18" s="175"/>
      <c r="G18" s="176"/>
      <c r="H18" s="237"/>
      <c r="I18" s="318"/>
      <c r="L18" s="161"/>
      <c r="M18" s="162"/>
      <c r="N18" s="161"/>
      <c r="O18" s="161"/>
      <c r="Q18" s="161"/>
      <c r="R18" s="161"/>
      <c r="T18" s="161"/>
      <c r="U18" s="161"/>
      <c r="W18" s="161"/>
      <c r="X18" s="161"/>
      <c r="Z18" s="302"/>
    </row>
    <row r="19" spans="2:26" s="166" customFormat="1" ht="44.25" x14ac:dyDescent="0.25">
      <c r="B19" s="175"/>
      <c r="C19" s="176"/>
      <c r="D19" s="225"/>
      <c r="E19" s="176"/>
      <c r="F19" s="225" t="s">
        <v>238</v>
      </c>
      <c r="G19" s="176"/>
      <c r="H19" s="161"/>
      <c r="I19" s="162"/>
      <c r="L19" s="161"/>
      <c r="M19" s="162"/>
      <c r="N19" s="161"/>
      <c r="O19" s="161"/>
      <c r="Q19" s="161"/>
      <c r="R19" s="161"/>
      <c r="T19" s="161"/>
      <c r="U19" s="161"/>
      <c r="W19" s="161"/>
      <c r="X19" s="161"/>
      <c r="Z19" s="302"/>
    </row>
    <row r="20" spans="2:26" s="166" customFormat="1" ht="44.25" x14ac:dyDescent="0.25">
      <c r="B20" s="175"/>
      <c r="C20" s="176"/>
      <c r="D20" s="226" t="s">
        <v>239</v>
      </c>
      <c r="E20" s="219">
        <v>0.15748000000000001</v>
      </c>
      <c r="F20" s="226" t="s">
        <v>203</v>
      </c>
      <c r="G20" s="219">
        <v>0.15748000000000001</v>
      </c>
      <c r="H20" s="161"/>
      <c r="I20" s="162"/>
      <c r="L20" s="161"/>
      <c r="M20" s="162"/>
      <c r="N20" s="161"/>
      <c r="O20" s="161"/>
      <c r="Q20" s="161"/>
      <c r="R20" s="161"/>
      <c r="T20" s="161"/>
      <c r="U20" s="161"/>
      <c r="W20" s="161"/>
      <c r="X20" s="161"/>
      <c r="Z20" s="302"/>
    </row>
    <row r="21" spans="2:26" s="166" customFormat="1" ht="44.25" x14ac:dyDescent="0.25">
      <c r="B21" s="175"/>
      <c r="C21" s="227"/>
      <c r="D21" s="175"/>
      <c r="E21" s="176"/>
      <c r="F21" s="175"/>
      <c r="G21" s="176"/>
      <c r="H21" s="161"/>
      <c r="I21" s="161"/>
      <c r="K21" s="301"/>
      <c r="L21" s="301"/>
      <c r="M21" s="301"/>
      <c r="N21" s="161"/>
      <c r="O21" s="161"/>
      <c r="Q21" s="301"/>
      <c r="R21" s="301"/>
      <c r="S21" s="301"/>
      <c r="T21" s="161"/>
      <c r="U21" s="161"/>
      <c r="W21" s="301"/>
      <c r="X21" s="301"/>
      <c r="Y21" s="301"/>
      <c r="Z21" s="302"/>
    </row>
    <row r="22" spans="2:26" s="166" customFormat="1" ht="44.25" x14ac:dyDescent="0.25">
      <c r="B22" s="175"/>
      <c r="D22" s="241" t="s">
        <v>182</v>
      </c>
      <c r="E22" s="310">
        <v>1550</v>
      </c>
      <c r="F22" s="241" t="s">
        <v>182</v>
      </c>
      <c r="G22" s="176">
        <v>38250</v>
      </c>
      <c r="H22" s="188"/>
      <c r="I22" s="188"/>
      <c r="K22" s="301"/>
      <c r="L22" s="301"/>
      <c r="M22" s="301"/>
      <c r="N22" s="161"/>
      <c r="O22" s="161"/>
      <c r="Q22" s="301"/>
      <c r="R22" s="301"/>
      <c r="S22" s="301"/>
      <c r="T22" s="161"/>
      <c r="U22" s="161"/>
      <c r="W22" s="301"/>
      <c r="X22" s="301"/>
      <c r="Y22" s="301"/>
      <c r="Z22" s="302"/>
    </row>
    <row r="23" spans="2:26" s="166" customFormat="1" ht="44.25" x14ac:dyDescent="0.25">
      <c r="B23" s="226"/>
      <c r="C23" s="319"/>
      <c r="D23" s="320" t="s">
        <v>240</v>
      </c>
      <c r="E23" s="321"/>
      <c r="F23" s="268" t="s">
        <v>240</v>
      </c>
      <c r="G23" s="322"/>
      <c r="H23" s="190"/>
      <c r="I23" s="190"/>
      <c r="J23" s="161"/>
      <c r="K23" s="301"/>
      <c r="L23" s="301"/>
      <c r="M23" s="301"/>
      <c r="N23" s="161"/>
      <c r="O23" s="161"/>
      <c r="Q23" s="161"/>
      <c r="R23" s="161"/>
      <c r="S23" s="161"/>
      <c r="T23" s="161"/>
      <c r="U23" s="161"/>
      <c r="W23" s="161"/>
      <c r="X23" s="161"/>
      <c r="Y23" s="161"/>
      <c r="Z23" s="302"/>
    </row>
    <row r="24" spans="2:26" s="166" customFormat="1" x14ac:dyDescent="0.25">
      <c r="B24" s="323"/>
      <c r="C24" s="323"/>
      <c r="D24" s="324"/>
      <c r="E24" s="325"/>
      <c r="F24" s="326"/>
      <c r="G24" s="300"/>
      <c r="L24" s="264"/>
      <c r="M24" s="264"/>
      <c r="N24" s="264"/>
      <c r="O24" s="264"/>
      <c r="P24" s="264"/>
      <c r="Q24" s="264"/>
    </row>
    <row r="25" spans="2:26" s="166" customFormat="1" x14ac:dyDescent="0.25">
      <c r="B25" s="277"/>
      <c r="C25" s="277"/>
      <c r="D25" s="279" t="s">
        <v>165</v>
      </c>
      <c r="E25" s="278"/>
      <c r="F25" s="190" t="s">
        <v>241</v>
      </c>
      <c r="G25" s="189"/>
      <c r="J25" s="277"/>
      <c r="K25" s="277"/>
      <c r="L25" s="190"/>
      <c r="M25" s="188"/>
      <c r="N25" s="264"/>
      <c r="O25" s="277"/>
      <c r="P25" s="237"/>
      <c r="Q25" s="327"/>
    </row>
    <row r="26" spans="2:26" s="166" customFormat="1" x14ac:dyDescent="0.25">
      <c r="B26" s="264"/>
      <c r="C26" s="264"/>
      <c r="D26" s="279" t="s">
        <v>168</v>
      </c>
      <c r="E26" s="278"/>
      <c r="F26" s="264"/>
      <c r="G26" s="265"/>
      <c r="J26" s="264"/>
      <c r="K26" s="264"/>
      <c r="L26" s="264"/>
      <c r="M26" s="264"/>
      <c r="N26" s="192"/>
      <c r="O26" s="192"/>
      <c r="P26" s="328"/>
      <c r="Q26" s="216"/>
    </row>
    <row r="27" spans="2:26" s="166" customFormat="1" x14ac:dyDescent="0.25">
      <c r="B27" s="161"/>
      <c r="C27" s="161"/>
      <c r="D27" s="266" t="s">
        <v>242</v>
      </c>
      <c r="E27" s="265"/>
      <c r="F27" s="208" t="s">
        <v>243</v>
      </c>
      <c r="G27" s="329" t="s">
        <v>244</v>
      </c>
      <c r="J27" s="161"/>
      <c r="K27" s="161"/>
      <c r="L27" s="208"/>
      <c r="M27" s="330"/>
      <c r="N27" s="192"/>
      <c r="O27" s="192"/>
      <c r="P27" s="161"/>
      <c r="Q27" s="331"/>
    </row>
    <row r="28" spans="2:26" s="166" customFormat="1" x14ac:dyDescent="0.25">
      <c r="B28" s="208"/>
      <c r="C28" s="237"/>
      <c r="D28" s="171"/>
      <c r="E28" s="172"/>
      <c r="F28" s="208" t="s">
        <v>245</v>
      </c>
      <c r="G28" s="202"/>
      <c r="J28" s="208"/>
      <c r="K28" s="237"/>
      <c r="L28" s="208"/>
      <c r="M28" s="220"/>
      <c r="N28" s="197"/>
      <c r="O28" s="216"/>
      <c r="P28" s="208"/>
      <c r="Q28" s="331"/>
    </row>
    <row r="29" spans="2:26" s="166" customFormat="1" x14ac:dyDescent="0.25">
      <c r="B29" s="208"/>
      <c r="C29" s="180"/>
      <c r="D29" s="196" t="s">
        <v>174</v>
      </c>
      <c r="E29" s="201">
        <v>1300</v>
      </c>
      <c r="F29" s="208" t="s">
        <v>246</v>
      </c>
      <c r="G29" s="202" t="s">
        <v>247</v>
      </c>
      <c r="J29" s="208"/>
      <c r="K29" s="180"/>
      <c r="L29" s="208"/>
      <c r="M29" s="220"/>
      <c r="N29" s="192"/>
      <c r="O29" s="332"/>
      <c r="P29" s="208"/>
      <c r="Q29" s="333"/>
      <c r="R29" s="192"/>
      <c r="S29" s="192"/>
    </row>
    <row r="30" spans="2:26" s="166" customFormat="1" x14ac:dyDescent="0.25">
      <c r="D30" s="241" t="s">
        <v>226</v>
      </c>
      <c r="E30" s="310">
        <v>250</v>
      </c>
      <c r="F30" s="208" t="s">
        <v>248</v>
      </c>
      <c r="G30" s="202" t="s">
        <v>244</v>
      </c>
      <c r="L30" s="208"/>
      <c r="M30" s="220"/>
      <c r="N30" s="192"/>
      <c r="O30" s="332"/>
      <c r="P30" s="208"/>
      <c r="Q30" s="333"/>
      <c r="R30" s="192"/>
      <c r="S30" s="192"/>
    </row>
    <row r="31" spans="2:26" s="166" customFormat="1" x14ac:dyDescent="0.25">
      <c r="D31" s="175"/>
      <c r="E31" s="176"/>
      <c r="F31" s="208" t="s">
        <v>249</v>
      </c>
      <c r="G31" s="202"/>
      <c r="L31" s="208"/>
      <c r="M31" s="220"/>
      <c r="N31" s="192"/>
      <c r="O31" s="332"/>
      <c r="P31" s="208"/>
      <c r="Q31" s="333"/>
      <c r="R31" s="192"/>
      <c r="S31" s="192"/>
    </row>
    <row r="32" spans="2:26" s="166" customFormat="1" x14ac:dyDescent="0.25">
      <c r="D32" s="196" t="s">
        <v>178</v>
      </c>
      <c r="E32" s="176"/>
      <c r="F32" s="208" t="s">
        <v>250</v>
      </c>
      <c r="G32" s="202" t="s">
        <v>247</v>
      </c>
      <c r="H32" s="208"/>
      <c r="I32" s="334"/>
      <c r="L32" s="208"/>
      <c r="M32" s="220"/>
      <c r="N32" s="192"/>
      <c r="O32" s="332"/>
      <c r="P32" s="208"/>
      <c r="Q32" s="333"/>
      <c r="R32" s="192"/>
      <c r="S32" s="192"/>
    </row>
    <row r="33" spans="2:20" s="166" customFormat="1" x14ac:dyDescent="0.2">
      <c r="D33" s="179" t="s">
        <v>230</v>
      </c>
      <c r="E33" s="205">
        <v>0.11817999999999999</v>
      </c>
      <c r="F33" s="208" t="s">
        <v>251</v>
      </c>
      <c r="G33" s="202" t="s">
        <v>244</v>
      </c>
      <c r="H33" s="335"/>
      <c r="I33" s="335"/>
      <c r="L33" s="208"/>
      <c r="M33" s="220"/>
      <c r="N33" s="192"/>
      <c r="O33" s="336"/>
      <c r="P33" s="208"/>
      <c r="Q33" s="333"/>
      <c r="R33" s="192"/>
      <c r="S33" s="192"/>
    </row>
    <row r="34" spans="2:20" s="166" customFormat="1" x14ac:dyDescent="0.2">
      <c r="D34" s="179" t="s">
        <v>233</v>
      </c>
      <c r="E34" s="205">
        <v>0.10579</v>
      </c>
      <c r="F34" s="208" t="s">
        <v>252</v>
      </c>
      <c r="G34" s="202" t="s">
        <v>244</v>
      </c>
      <c r="H34" s="335"/>
      <c r="I34" s="335"/>
      <c r="L34" s="208"/>
      <c r="M34" s="220"/>
      <c r="N34" s="328"/>
      <c r="O34" s="333"/>
      <c r="P34" s="337"/>
      <c r="Q34" s="249"/>
      <c r="R34" s="192"/>
      <c r="S34" s="192"/>
    </row>
    <row r="35" spans="2:20" s="166" customFormat="1" x14ac:dyDescent="0.2">
      <c r="D35" s="179" t="s">
        <v>233</v>
      </c>
      <c r="E35" s="205">
        <v>8.1119999999999998E-2</v>
      </c>
      <c r="F35" s="338"/>
      <c r="G35" s="339"/>
      <c r="H35" s="335"/>
      <c r="I35" s="335"/>
      <c r="L35" s="208"/>
      <c r="M35" s="340"/>
      <c r="N35" s="328"/>
      <c r="O35" s="333"/>
      <c r="P35" s="328"/>
      <c r="Q35" s="333"/>
      <c r="R35" s="192"/>
      <c r="S35" s="192"/>
    </row>
    <row r="36" spans="2:20" s="166" customFormat="1" x14ac:dyDescent="0.25">
      <c r="D36" s="179" t="s">
        <v>236</v>
      </c>
      <c r="E36" s="205">
        <v>6.4899999999999999E-2</v>
      </c>
      <c r="F36" s="328"/>
      <c r="G36" s="334"/>
      <c r="H36" s="328"/>
      <c r="I36" s="334"/>
      <c r="J36" s="192"/>
      <c r="K36" s="192"/>
    </row>
    <row r="37" spans="2:20" x14ac:dyDescent="0.2">
      <c r="B37" s="341"/>
      <c r="C37" s="341"/>
      <c r="D37" s="179" t="s">
        <v>237</v>
      </c>
      <c r="E37" s="205">
        <v>4.3270000000000003E-2</v>
      </c>
      <c r="F37" s="335"/>
      <c r="G37" s="335"/>
      <c r="H37" s="335"/>
      <c r="I37" s="342" t="s">
        <v>253</v>
      </c>
      <c r="J37" s="335"/>
      <c r="K37" s="341"/>
      <c r="L37" s="341"/>
      <c r="M37" s="341"/>
      <c r="N37" s="341"/>
      <c r="O37" s="341"/>
      <c r="P37" s="341"/>
      <c r="Q37" s="341"/>
      <c r="R37" s="341"/>
      <c r="S37" s="341"/>
      <c r="T37" s="341"/>
    </row>
    <row r="38" spans="2:20" x14ac:dyDescent="0.2">
      <c r="B38" s="341"/>
      <c r="C38" s="341"/>
      <c r="D38" s="179" t="s">
        <v>232</v>
      </c>
      <c r="E38" s="205">
        <v>1.6219999999999998E-2</v>
      </c>
      <c r="F38" s="335"/>
      <c r="G38" s="335"/>
      <c r="H38" s="335"/>
      <c r="I38" s="343"/>
      <c r="J38" s="335"/>
    </row>
    <row r="39" spans="2:20" x14ac:dyDescent="0.2">
      <c r="B39" s="341"/>
      <c r="C39" s="341"/>
      <c r="D39" s="344" t="s">
        <v>182</v>
      </c>
      <c r="E39" s="345">
        <v>1550</v>
      </c>
      <c r="F39" s="335"/>
      <c r="G39" s="335"/>
      <c r="H39" s="335"/>
      <c r="I39" s="343"/>
      <c r="J39" s="335"/>
    </row>
    <row r="40" spans="2:20" x14ac:dyDescent="0.2">
      <c r="E40" s="335"/>
      <c r="F40" s="335"/>
      <c r="G40" s="335"/>
      <c r="H40" s="335"/>
      <c r="I40" s="343"/>
      <c r="J40" s="335"/>
    </row>
    <row r="41" spans="2:20" x14ac:dyDescent="0.2">
      <c r="B41" s="335"/>
      <c r="C41" s="335"/>
      <c r="D41" s="335"/>
      <c r="E41" s="335"/>
      <c r="F41" s="335"/>
      <c r="G41" s="335"/>
      <c r="H41" s="335"/>
      <c r="I41" s="343"/>
      <c r="J41" s="335"/>
    </row>
    <row r="42" spans="2:20" x14ac:dyDescent="0.2">
      <c r="B42" s="335"/>
      <c r="C42" s="335"/>
      <c r="D42" s="335"/>
      <c r="E42" s="335"/>
      <c r="F42" s="335"/>
      <c r="G42" s="335"/>
      <c r="H42" s="335"/>
      <c r="I42" s="343"/>
      <c r="J42" s="335"/>
    </row>
    <row r="43" spans="2:20" x14ac:dyDescent="0.2">
      <c r="B43" s="335"/>
      <c r="C43" s="335"/>
      <c r="E43" s="346"/>
      <c r="F43" s="346"/>
      <c r="G43" s="346"/>
      <c r="I43" s="343"/>
      <c r="J43" s="346"/>
    </row>
    <row r="44" spans="2:20" x14ac:dyDescent="0.2">
      <c r="B44" s="335"/>
      <c r="C44" s="335"/>
      <c r="E44" s="346"/>
      <c r="F44" s="346"/>
      <c r="G44" s="346"/>
      <c r="H44" s="347" t="s">
        <v>254</v>
      </c>
      <c r="I44" s="343"/>
      <c r="J44" s="335"/>
    </row>
    <row r="45" spans="2:20" ht="33.75" customHeight="1" x14ac:dyDescent="0.2">
      <c r="B45" s="250" t="s">
        <v>216</v>
      </c>
      <c r="C45" s="251"/>
      <c r="D45" s="250" t="s">
        <v>215</v>
      </c>
      <c r="E45" s="346"/>
      <c r="F45" s="346"/>
      <c r="G45" s="346"/>
      <c r="H45" s="348"/>
      <c r="I45" s="343"/>
      <c r="J45" s="346"/>
    </row>
    <row r="46" spans="2:20" x14ac:dyDescent="0.2">
      <c r="B46" s="253" t="s">
        <v>217</v>
      </c>
      <c r="C46" s="251"/>
      <c r="D46" s="254" t="str">
        <f>CONCATENATE("and after "&amp;TEXT(EFFDATE,"mmmm d, yyyy"))</f>
        <v>and after November 1, 2017</v>
      </c>
      <c r="E46" s="346"/>
      <c r="F46" s="346"/>
      <c r="G46" s="346"/>
      <c r="H46" s="346"/>
      <c r="I46" s="349"/>
      <c r="J46" s="346"/>
    </row>
    <row r="47" spans="2:20" x14ac:dyDescent="0.2">
      <c r="B47" s="346"/>
      <c r="C47" s="346"/>
      <c r="D47" s="346"/>
      <c r="E47" s="346"/>
      <c r="F47" s="346"/>
      <c r="G47" s="346"/>
      <c r="I47" s="349"/>
      <c r="J47" s="346"/>
    </row>
    <row r="48" spans="2:20" x14ac:dyDescent="0.2">
      <c r="B48" s="346"/>
      <c r="C48" s="346"/>
      <c r="E48" s="346"/>
      <c r="F48" s="346"/>
      <c r="G48" s="346"/>
      <c r="H48" s="350"/>
      <c r="I48" s="351"/>
      <c r="J48" s="346"/>
    </row>
    <row r="49" spans="2:10" x14ac:dyDescent="0.2">
      <c r="B49" s="346"/>
      <c r="C49" s="346"/>
      <c r="E49" s="346"/>
      <c r="F49" s="346"/>
      <c r="G49" s="346"/>
      <c r="H49" s="350"/>
      <c r="I49" s="351"/>
      <c r="J49" s="346"/>
    </row>
    <row r="50" spans="2:10" x14ac:dyDescent="0.2">
      <c r="B50" s="346"/>
      <c r="C50" s="346"/>
      <c r="D50" s="346"/>
      <c r="E50" s="346"/>
      <c r="F50" s="346"/>
      <c r="G50" s="346"/>
      <c r="I50" s="351"/>
      <c r="J50" s="346"/>
    </row>
    <row r="51" spans="2:10" x14ac:dyDescent="0.2">
      <c r="B51" s="346"/>
      <c r="C51" s="346"/>
      <c r="D51" s="346"/>
      <c r="E51" s="346"/>
      <c r="F51" s="346"/>
      <c r="G51" s="346"/>
      <c r="I51" s="346"/>
      <c r="J51" s="346"/>
    </row>
    <row r="52" spans="2:10" x14ac:dyDescent="0.2">
      <c r="B52" s="346"/>
      <c r="C52" s="346"/>
      <c r="D52" s="346"/>
      <c r="E52" s="346"/>
      <c r="F52" s="346"/>
      <c r="G52" s="346"/>
      <c r="H52" s="346"/>
      <c r="I52" s="346"/>
      <c r="J52" s="346"/>
    </row>
    <row r="53" spans="2:10" x14ac:dyDescent="0.2">
      <c r="B53" s="346"/>
      <c r="C53" s="346"/>
      <c r="D53" s="346"/>
      <c r="E53" s="346"/>
      <c r="F53" s="346"/>
      <c r="G53" s="346"/>
      <c r="H53" s="346"/>
      <c r="I53" s="346"/>
      <c r="J53" s="346"/>
    </row>
    <row r="54" spans="2:10" x14ac:dyDescent="0.2">
      <c r="B54" s="346"/>
      <c r="C54" s="346"/>
      <c r="D54" s="346"/>
      <c r="E54" s="346"/>
      <c r="F54" s="346"/>
      <c r="G54" s="346"/>
      <c r="H54" s="346"/>
      <c r="I54" s="346"/>
      <c r="J54" s="346"/>
    </row>
    <row r="55" spans="2:10" x14ac:dyDescent="0.2">
      <c r="B55" s="346"/>
      <c r="C55" s="346"/>
      <c r="D55" s="346"/>
      <c r="E55" s="346"/>
      <c r="F55" s="346"/>
      <c r="G55" s="346"/>
      <c r="H55" s="346"/>
      <c r="I55" s="346"/>
      <c r="J55" s="346"/>
    </row>
    <row r="56" spans="2:10" x14ac:dyDescent="0.2">
      <c r="B56" s="346"/>
      <c r="C56" s="346"/>
      <c r="D56" s="346"/>
      <c r="E56" s="346"/>
      <c r="F56" s="346"/>
      <c r="G56" s="346"/>
      <c r="H56" s="346"/>
      <c r="I56" s="346"/>
      <c r="J56" s="346"/>
    </row>
    <row r="57" spans="2:10" x14ac:dyDescent="0.2">
      <c r="B57" s="346"/>
      <c r="C57" s="346"/>
      <c r="D57" s="346"/>
      <c r="E57" s="346"/>
      <c r="F57" s="346"/>
      <c r="G57" s="346"/>
      <c r="H57" s="346"/>
      <c r="I57" s="346"/>
      <c r="J57" s="346"/>
    </row>
    <row r="58" spans="2:10" x14ac:dyDescent="0.2">
      <c r="B58" s="346"/>
      <c r="C58" s="346"/>
      <c r="D58" s="346"/>
      <c r="E58" s="346"/>
      <c r="F58" s="346"/>
      <c r="G58" s="346"/>
      <c r="H58" s="346"/>
      <c r="I58" s="346"/>
      <c r="J58" s="346"/>
    </row>
    <row r="59" spans="2:10" x14ac:dyDescent="0.2">
      <c r="B59" s="346"/>
      <c r="C59" s="346"/>
      <c r="D59" s="346"/>
      <c r="E59" s="346"/>
      <c r="F59" s="346"/>
      <c r="G59" s="346"/>
      <c r="H59" s="346"/>
      <c r="I59" s="346"/>
      <c r="J59" s="346"/>
    </row>
    <row r="60" spans="2:10" x14ac:dyDescent="0.2">
      <c r="B60" s="346"/>
      <c r="C60" s="346"/>
      <c r="D60" s="346"/>
      <c r="E60" s="346"/>
      <c r="F60" s="346"/>
      <c r="G60" s="346"/>
      <c r="H60" s="346"/>
      <c r="I60" s="346"/>
      <c r="J60" s="346"/>
    </row>
    <row r="61" spans="2:10" x14ac:dyDescent="0.2">
      <c r="B61" s="346"/>
      <c r="C61" s="346"/>
      <c r="D61" s="346"/>
      <c r="E61" s="346"/>
      <c r="F61" s="346"/>
      <c r="G61" s="346"/>
      <c r="H61" s="346"/>
      <c r="I61" s="346"/>
      <c r="J61" s="346"/>
    </row>
    <row r="62" spans="2:10" x14ac:dyDescent="0.2">
      <c r="B62" s="346"/>
      <c r="C62" s="346"/>
      <c r="D62" s="346"/>
      <c r="E62" s="346"/>
      <c r="F62" s="346"/>
      <c r="G62" s="346"/>
      <c r="H62" s="346"/>
      <c r="I62" s="346"/>
      <c r="J62" s="346"/>
    </row>
    <row r="63" spans="2:10" x14ac:dyDescent="0.2">
      <c r="B63" s="346"/>
      <c r="C63" s="346"/>
      <c r="D63" s="346"/>
      <c r="E63" s="346"/>
      <c r="F63" s="346"/>
      <c r="G63" s="346"/>
      <c r="H63" s="346"/>
      <c r="I63" s="346"/>
      <c r="J63" s="346"/>
    </row>
    <row r="64" spans="2:10" x14ac:dyDescent="0.2">
      <c r="B64" s="346"/>
      <c r="C64" s="346"/>
      <c r="D64" s="346"/>
      <c r="E64" s="346"/>
      <c r="F64" s="346"/>
      <c r="G64" s="346"/>
      <c r="H64" s="346"/>
      <c r="I64" s="346"/>
      <c r="J64" s="346"/>
    </row>
    <row r="65" spans="2:10" x14ac:dyDescent="0.2">
      <c r="B65" s="346"/>
      <c r="C65" s="346"/>
      <c r="D65" s="346"/>
      <c r="E65" s="346"/>
      <c r="F65" s="346"/>
      <c r="G65" s="346"/>
      <c r="H65" s="346"/>
      <c r="I65" s="346"/>
      <c r="J65" s="346"/>
    </row>
    <row r="66" spans="2:10" x14ac:dyDescent="0.2">
      <c r="B66" s="346"/>
      <c r="C66" s="346"/>
      <c r="D66" s="346"/>
      <c r="E66" s="346"/>
      <c r="F66" s="346"/>
      <c r="G66" s="346"/>
      <c r="H66" s="346"/>
      <c r="I66" s="346"/>
      <c r="J66" s="346"/>
    </row>
    <row r="67" spans="2:10" x14ac:dyDescent="0.2">
      <c r="B67" s="346"/>
      <c r="C67" s="346"/>
      <c r="D67" s="346"/>
      <c r="E67" s="346"/>
      <c r="F67" s="346"/>
      <c r="G67" s="346"/>
      <c r="H67" s="346"/>
      <c r="I67" s="346"/>
      <c r="J67" s="346"/>
    </row>
    <row r="68" spans="2:10" x14ac:dyDescent="0.2">
      <c r="B68" s="346"/>
      <c r="C68" s="346"/>
      <c r="D68" s="346"/>
      <c r="E68" s="346"/>
      <c r="F68" s="346"/>
      <c r="G68" s="346"/>
      <c r="H68" s="346"/>
      <c r="I68" s="346"/>
      <c r="J68" s="346"/>
    </row>
    <row r="69" spans="2:10" x14ac:dyDescent="0.2">
      <c r="B69" s="346"/>
      <c r="C69" s="346"/>
      <c r="D69" s="346"/>
      <c r="E69" s="346"/>
      <c r="F69" s="346"/>
      <c r="G69" s="346"/>
      <c r="H69" s="346"/>
      <c r="I69" s="346"/>
      <c r="J69" s="346"/>
    </row>
    <row r="70" spans="2:10" x14ac:dyDescent="0.2">
      <c r="B70" s="346"/>
      <c r="C70" s="346"/>
      <c r="D70" s="346"/>
      <c r="E70" s="346"/>
      <c r="F70" s="346"/>
      <c r="G70" s="346"/>
      <c r="H70" s="346"/>
      <c r="I70" s="346"/>
      <c r="J70" s="346"/>
    </row>
    <row r="71" spans="2:10" x14ac:dyDescent="0.2">
      <c r="B71" s="346"/>
      <c r="C71" s="346"/>
      <c r="D71" s="346"/>
      <c r="E71" s="346"/>
      <c r="F71" s="346"/>
      <c r="G71" s="346"/>
      <c r="H71" s="346"/>
      <c r="I71" s="346"/>
      <c r="J71" s="346"/>
    </row>
    <row r="72" spans="2:10" x14ac:dyDescent="0.2">
      <c r="B72" s="346"/>
      <c r="C72" s="346"/>
      <c r="D72" s="346"/>
      <c r="E72" s="346"/>
      <c r="F72" s="346"/>
      <c r="G72" s="346"/>
      <c r="H72" s="346"/>
      <c r="I72" s="346"/>
      <c r="J72" s="346"/>
    </row>
    <row r="73" spans="2:10" x14ac:dyDescent="0.2">
      <c r="B73" s="346"/>
      <c r="C73" s="346"/>
      <c r="D73" s="346"/>
      <c r="E73" s="346"/>
      <c r="F73" s="346"/>
      <c r="G73" s="346"/>
      <c r="H73" s="346"/>
      <c r="I73" s="346"/>
      <c r="J73" s="346"/>
    </row>
    <row r="74" spans="2:10" x14ac:dyDescent="0.2">
      <c r="B74" s="346"/>
      <c r="C74" s="346"/>
      <c r="D74" s="346"/>
      <c r="E74" s="346"/>
      <c r="F74" s="346"/>
      <c r="G74" s="346"/>
      <c r="H74" s="346"/>
      <c r="I74" s="346"/>
      <c r="J74" s="346"/>
    </row>
    <row r="75" spans="2:10" x14ac:dyDescent="0.2">
      <c r="B75" s="346"/>
      <c r="C75" s="346"/>
      <c r="D75" s="346"/>
      <c r="E75" s="346"/>
      <c r="F75" s="346"/>
      <c r="G75" s="346"/>
      <c r="H75" s="346"/>
      <c r="I75" s="346"/>
      <c r="J75" s="346"/>
    </row>
    <row r="76" spans="2:10" x14ac:dyDescent="0.2">
      <c r="B76" s="346"/>
      <c r="C76" s="346"/>
      <c r="D76" s="346"/>
      <c r="E76" s="346"/>
      <c r="F76" s="346"/>
      <c r="G76" s="346"/>
      <c r="H76" s="346"/>
      <c r="I76" s="346"/>
      <c r="J76" s="346"/>
    </row>
    <row r="77" spans="2:10" x14ac:dyDescent="0.2">
      <c r="B77" s="346"/>
      <c r="C77" s="346"/>
      <c r="D77" s="346"/>
      <c r="E77" s="346"/>
      <c r="F77" s="346"/>
      <c r="G77" s="346"/>
      <c r="H77" s="346"/>
      <c r="I77" s="346"/>
      <c r="J77" s="346"/>
    </row>
    <row r="78" spans="2:10" x14ac:dyDescent="0.2">
      <c r="B78" s="346"/>
      <c r="C78" s="346"/>
      <c r="D78" s="346"/>
      <c r="E78" s="346"/>
      <c r="F78" s="346"/>
      <c r="G78" s="346"/>
      <c r="H78" s="346"/>
      <c r="I78" s="346"/>
      <c r="J78" s="346"/>
    </row>
    <row r="79" spans="2:10" x14ac:dyDescent="0.2">
      <c r="B79" s="346"/>
      <c r="C79" s="346"/>
      <c r="D79" s="346"/>
      <c r="E79" s="346"/>
      <c r="F79" s="346"/>
      <c r="G79" s="346"/>
      <c r="H79" s="346"/>
      <c r="I79" s="346"/>
      <c r="J79" s="346"/>
    </row>
    <row r="80" spans="2:10" x14ac:dyDescent="0.2">
      <c r="B80" s="346"/>
      <c r="C80" s="346"/>
      <c r="D80" s="346"/>
      <c r="E80" s="346"/>
      <c r="F80" s="346"/>
      <c r="G80" s="346"/>
      <c r="H80" s="346"/>
      <c r="I80" s="346"/>
      <c r="J80" s="346"/>
    </row>
    <row r="81" spans="2:10" x14ac:dyDescent="0.2">
      <c r="B81" s="346"/>
      <c r="C81" s="346"/>
      <c r="D81" s="346"/>
      <c r="E81" s="346"/>
      <c r="F81" s="346"/>
      <c r="G81" s="346"/>
      <c r="H81" s="346"/>
      <c r="I81" s="346"/>
      <c r="J81" s="346"/>
    </row>
    <row r="82" spans="2:10" x14ac:dyDescent="0.2">
      <c r="B82" s="346"/>
      <c r="C82" s="346"/>
      <c r="D82" s="346"/>
      <c r="E82" s="346"/>
      <c r="F82" s="346"/>
      <c r="G82" s="346"/>
      <c r="H82" s="346"/>
      <c r="I82" s="346"/>
      <c r="J82" s="346"/>
    </row>
    <row r="83" spans="2:10" x14ac:dyDescent="0.2">
      <c r="B83" s="346"/>
      <c r="C83" s="346"/>
      <c r="D83" s="346"/>
      <c r="E83" s="346"/>
      <c r="F83" s="346"/>
      <c r="G83" s="346"/>
      <c r="H83" s="346"/>
      <c r="I83" s="346"/>
      <c r="J83" s="346"/>
    </row>
    <row r="84" spans="2:10" x14ac:dyDescent="0.2">
      <c r="B84" s="346"/>
      <c r="C84" s="346"/>
      <c r="D84" s="346"/>
      <c r="E84" s="346"/>
      <c r="F84" s="346"/>
      <c r="G84" s="346"/>
      <c r="H84" s="346"/>
      <c r="I84" s="346"/>
      <c r="J84" s="346"/>
    </row>
    <row r="85" spans="2:10" x14ac:dyDescent="0.2">
      <c r="B85" s="346"/>
      <c r="C85" s="346"/>
      <c r="D85" s="346"/>
      <c r="E85" s="346"/>
      <c r="F85" s="346"/>
      <c r="G85" s="346"/>
      <c r="H85" s="346"/>
      <c r="I85" s="346"/>
      <c r="J85" s="346"/>
    </row>
    <row r="86" spans="2:10" x14ac:dyDescent="0.2">
      <c r="B86" s="346"/>
      <c r="C86" s="346"/>
      <c r="D86" s="346"/>
      <c r="E86" s="346"/>
      <c r="F86" s="346"/>
      <c r="G86" s="346"/>
      <c r="H86" s="346"/>
      <c r="I86" s="346"/>
      <c r="J86" s="346"/>
    </row>
    <row r="87" spans="2:10" x14ac:dyDescent="0.2">
      <c r="B87" s="346"/>
      <c r="C87" s="346"/>
      <c r="D87" s="346"/>
      <c r="E87" s="346"/>
      <c r="F87" s="346"/>
      <c r="G87" s="346"/>
      <c r="H87" s="346"/>
      <c r="I87" s="346"/>
      <c r="J87" s="346"/>
    </row>
    <row r="88" spans="2:10" x14ac:dyDescent="0.2">
      <c r="B88" s="346"/>
      <c r="C88" s="346"/>
      <c r="D88" s="346"/>
      <c r="E88" s="346"/>
      <c r="F88" s="346"/>
      <c r="G88" s="346"/>
      <c r="H88" s="346"/>
      <c r="I88" s="346"/>
      <c r="J88" s="346"/>
    </row>
    <row r="89" spans="2:10" x14ac:dyDescent="0.2">
      <c r="B89" s="346"/>
      <c r="C89" s="346"/>
      <c r="D89" s="346"/>
      <c r="E89" s="346"/>
      <c r="F89" s="346"/>
      <c r="G89" s="346"/>
      <c r="H89" s="346"/>
      <c r="I89" s="346"/>
      <c r="J89" s="346"/>
    </row>
    <row r="90" spans="2:10" x14ac:dyDescent="0.2">
      <c r="B90" s="346"/>
      <c r="C90" s="346"/>
      <c r="D90" s="346"/>
      <c r="E90" s="346"/>
      <c r="F90" s="346"/>
      <c r="G90" s="346"/>
      <c r="H90" s="346"/>
      <c r="I90" s="346"/>
      <c r="J90" s="346"/>
    </row>
    <row r="91" spans="2:10" x14ac:dyDescent="0.2">
      <c r="B91" s="346"/>
      <c r="C91" s="346"/>
      <c r="D91" s="346"/>
      <c r="E91" s="346"/>
      <c r="F91" s="346"/>
      <c r="G91" s="346"/>
      <c r="H91" s="346"/>
      <c r="I91" s="346"/>
      <c r="J91" s="346"/>
    </row>
    <row r="92" spans="2:10" x14ac:dyDescent="0.2">
      <c r="B92" s="346"/>
      <c r="C92" s="346"/>
      <c r="D92" s="346"/>
      <c r="E92" s="346"/>
      <c r="F92" s="346"/>
      <c r="G92" s="346"/>
      <c r="H92" s="346"/>
      <c r="I92" s="346"/>
      <c r="J92" s="346"/>
    </row>
    <row r="93" spans="2:10" x14ac:dyDescent="0.2">
      <c r="B93" s="346"/>
      <c r="C93" s="346"/>
      <c r="D93" s="346"/>
      <c r="E93" s="346"/>
      <c r="F93" s="346"/>
      <c r="G93" s="346"/>
      <c r="H93" s="346"/>
      <c r="I93" s="346"/>
      <c r="J93" s="346"/>
    </row>
    <row r="94" spans="2:10" x14ac:dyDescent="0.2">
      <c r="B94" s="346"/>
      <c r="C94" s="346"/>
      <c r="D94" s="346"/>
      <c r="E94" s="346"/>
      <c r="F94" s="346"/>
      <c r="G94" s="346"/>
      <c r="H94" s="346"/>
      <c r="I94" s="346"/>
      <c r="J94" s="346"/>
    </row>
    <row r="95" spans="2:10" x14ac:dyDescent="0.2">
      <c r="B95" s="346"/>
      <c r="C95" s="346"/>
      <c r="D95" s="346"/>
      <c r="E95" s="346"/>
      <c r="F95" s="346"/>
      <c r="G95" s="346"/>
      <c r="H95" s="346"/>
      <c r="I95" s="346"/>
      <c r="J95" s="346"/>
    </row>
    <row r="96" spans="2:10" x14ac:dyDescent="0.2">
      <c r="B96" s="346"/>
      <c r="C96" s="346"/>
      <c r="D96" s="346"/>
      <c r="E96" s="346"/>
      <c r="F96" s="346"/>
      <c r="G96" s="346"/>
      <c r="H96" s="346"/>
      <c r="I96" s="346"/>
      <c r="J96" s="346"/>
    </row>
    <row r="97" spans="2:10" x14ac:dyDescent="0.2">
      <c r="B97" s="346"/>
      <c r="C97" s="346"/>
      <c r="D97" s="346"/>
      <c r="E97" s="346"/>
      <c r="F97" s="346"/>
      <c r="G97" s="346"/>
      <c r="H97" s="346"/>
      <c r="I97" s="346"/>
      <c r="J97" s="346"/>
    </row>
    <row r="98" spans="2:10" x14ac:dyDescent="0.2">
      <c r="B98" s="346"/>
      <c r="C98" s="346"/>
      <c r="D98" s="346"/>
      <c r="E98" s="346"/>
      <c r="F98" s="346"/>
      <c r="G98" s="346"/>
      <c r="H98" s="346"/>
      <c r="I98" s="346"/>
      <c r="J98" s="346"/>
    </row>
    <row r="99" spans="2:10" x14ac:dyDescent="0.2">
      <c r="B99" s="346"/>
      <c r="C99" s="346"/>
      <c r="D99" s="346"/>
      <c r="E99" s="346"/>
      <c r="F99" s="346"/>
      <c r="G99" s="346"/>
      <c r="H99" s="346"/>
      <c r="I99" s="346"/>
      <c r="J99" s="346"/>
    </row>
    <row r="100" spans="2:10" x14ac:dyDescent="0.2">
      <c r="B100" s="346"/>
      <c r="C100" s="346"/>
      <c r="D100" s="346"/>
      <c r="E100" s="346"/>
      <c r="F100" s="346"/>
      <c r="G100" s="346"/>
      <c r="H100" s="346"/>
      <c r="I100" s="346"/>
      <c r="J100" s="346"/>
    </row>
    <row r="101" spans="2:10" x14ac:dyDescent="0.2">
      <c r="B101" s="346"/>
      <c r="C101" s="346"/>
      <c r="D101" s="346"/>
      <c r="E101" s="346"/>
      <c r="F101" s="346"/>
      <c r="G101" s="346"/>
      <c r="H101" s="346"/>
      <c r="I101" s="346"/>
      <c r="J101" s="346"/>
    </row>
    <row r="102" spans="2:10" x14ac:dyDescent="0.2">
      <c r="B102" s="346"/>
      <c r="C102" s="346"/>
      <c r="D102" s="346"/>
      <c r="E102" s="346"/>
      <c r="F102" s="346"/>
      <c r="G102" s="346"/>
      <c r="H102" s="346"/>
      <c r="I102" s="346"/>
      <c r="J102" s="346"/>
    </row>
    <row r="103" spans="2:10" x14ac:dyDescent="0.2">
      <c r="B103" s="346"/>
      <c r="C103" s="346"/>
      <c r="D103" s="346"/>
      <c r="E103" s="346"/>
      <c r="F103" s="346"/>
      <c r="G103" s="346"/>
      <c r="H103" s="346"/>
      <c r="I103" s="346"/>
      <c r="J103" s="346"/>
    </row>
    <row r="104" spans="2:10" x14ac:dyDescent="0.2">
      <c r="B104" s="346"/>
      <c r="C104" s="346"/>
      <c r="D104" s="346"/>
      <c r="E104" s="346"/>
      <c r="F104" s="346"/>
      <c r="G104" s="346"/>
      <c r="H104" s="346"/>
      <c r="I104" s="346"/>
      <c r="J104" s="346"/>
    </row>
    <row r="105" spans="2:10" x14ac:dyDescent="0.2">
      <c r="B105" s="346"/>
      <c r="C105" s="346"/>
      <c r="D105" s="346"/>
      <c r="E105" s="346"/>
      <c r="F105" s="346"/>
      <c r="G105" s="346"/>
      <c r="H105" s="346"/>
      <c r="I105" s="346"/>
      <c r="J105" s="346"/>
    </row>
    <row r="106" spans="2:10" x14ac:dyDescent="0.2">
      <c r="B106" s="346"/>
      <c r="C106" s="346"/>
      <c r="D106" s="346"/>
      <c r="E106" s="346"/>
      <c r="F106" s="346"/>
      <c r="G106" s="346"/>
      <c r="H106" s="346"/>
      <c r="I106" s="346"/>
      <c r="J106" s="346"/>
    </row>
    <row r="107" spans="2:10" x14ac:dyDescent="0.2">
      <c r="B107" s="346"/>
      <c r="C107" s="346"/>
      <c r="D107" s="346"/>
      <c r="E107" s="346"/>
      <c r="F107" s="346"/>
      <c r="G107" s="346"/>
      <c r="H107" s="346"/>
      <c r="I107" s="346"/>
      <c r="J107" s="346"/>
    </row>
    <row r="108" spans="2:10" x14ac:dyDescent="0.2">
      <c r="B108" s="346"/>
      <c r="C108" s="346"/>
      <c r="D108" s="346"/>
      <c r="E108" s="346"/>
      <c r="F108" s="346"/>
      <c r="G108" s="346"/>
      <c r="H108" s="346"/>
      <c r="I108" s="346"/>
      <c r="J108" s="346"/>
    </row>
    <row r="109" spans="2:10" x14ac:dyDescent="0.2">
      <c r="B109" s="346"/>
      <c r="C109" s="346"/>
      <c r="D109" s="346"/>
      <c r="E109" s="346"/>
      <c r="F109" s="346"/>
      <c r="G109" s="346"/>
      <c r="H109" s="346"/>
      <c r="I109" s="346"/>
      <c r="J109" s="346"/>
    </row>
    <row r="110" spans="2:10" x14ac:dyDescent="0.2">
      <c r="B110" s="346"/>
      <c r="C110" s="346"/>
      <c r="D110" s="346"/>
      <c r="E110" s="346"/>
      <c r="F110" s="346"/>
      <c r="G110" s="346"/>
      <c r="H110" s="346"/>
      <c r="I110" s="346"/>
      <c r="J110" s="346"/>
    </row>
    <row r="111" spans="2:10" x14ac:dyDescent="0.2">
      <c r="B111" s="346"/>
      <c r="C111" s="346"/>
      <c r="D111" s="346"/>
      <c r="E111" s="346"/>
      <c r="F111" s="346"/>
      <c r="G111" s="346"/>
      <c r="H111" s="346"/>
      <c r="I111" s="346"/>
      <c r="J111" s="346"/>
    </row>
    <row r="112" spans="2:10" x14ac:dyDescent="0.2">
      <c r="B112" s="346"/>
      <c r="C112" s="346"/>
      <c r="D112" s="346"/>
      <c r="E112" s="346"/>
      <c r="F112" s="346"/>
      <c r="G112" s="346"/>
      <c r="H112" s="346"/>
      <c r="I112" s="346"/>
      <c r="J112" s="346"/>
    </row>
    <row r="113" spans="2:10" x14ac:dyDescent="0.2">
      <c r="B113" s="346"/>
      <c r="C113" s="346"/>
      <c r="D113" s="346"/>
      <c r="E113" s="346"/>
      <c r="F113" s="346"/>
      <c r="G113" s="346"/>
      <c r="H113" s="346"/>
      <c r="I113" s="346"/>
      <c r="J113" s="346"/>
    </row>
    <row r="114" spans="2:10" x14ac:dyDescent="0.2">
      <c r="B114" s="346"/>
      <c r="C114" s="346"/>
      <c r="D114" s="346"/>
      <c r="E114" s="346"/>
      <c r="F114" s="346"/>
      <c r="G114" s="346"/>
      <c r="H114" s="346"/>
      <c r="I114" s="346"/>
      <c r="J114" s="346"/>
    </row>
    <row r="115" spans="2:10" x14ac:dyDescent="0.2">
      <c r="B115" s="346"/>
      <c r="C115" s="346"/>
      <c r="D115" s="346"/>
      <c r="E115" s="346"/>
      <c r="F115" s="346"/>
      <c r="G115" s="346"/>
      <c r="H115" s="346"/>
      <c r="I115" s="346"/>
      <c r="J115" s="346"/>
    </row>
    <row r="116" spans="2:10" x14ac:dyDescent="0.2">
      <c r="B116" s="346"/>
      <c r="C116" s="346"/>
      <c r="D116" s="346"/>
      <c r="E116" s="346"/>
      <c r="F116" s="346"/>
      <c r="G116" s="346"/>
      <c r="H116" s="346"/>
      <c r="I116" s="346"/>
      <c r="J116" s="346"/>
    </row>
    <row r="117" spans="2:10" x14ac:dyDescent="0.2">
      <c r="B117" s="346"/>
      <c r="C117" s="346"/>
      <c r="D117" s="346"/>
      <c r="E117" s="346"/>
      <c r="F117" s="346"/>
      <c r="G117" s="346"/>
      <c r="H117" s="346"/>
      <c r="I117" s="346"/>
      <c r="J117" s="346"/>
    </row>
    <row r="118" spans="2:10" x14ac:dyDescent="0.2">
      <c r="B118" s="346"/>
      <c r="C118" s="346"/>
      <c r="D118" s="346"/>
      <c r="E118" s="346"/>
      <c r="F118" s="346"/>
      <c r="G118" s="346"/>
      <c r="H118" s="346"/>
      <c r="I118" s="346"/>
      <c r="J118" s="346"/>
    </row>
    <row r="119" spans="2:10" x14ac:dyDescent="0.2">
      <c r="B119" s="346"/>
      <c r="C119" s="346"/>
      <c r="D119" s="346"/>
      <c r="E119" s="346"/>
      <c r="F119" s="346"/>
      <c r="G119" s="346"/>
      <c r="H119" s="346"/>
      <c r="I119" s="346"/>
      <c r="J119" s="346"/>
    </row>
    <row r="120" spans="2:10" x14ac:dyDescent="0.2">
      <c r="B120" s="346"/>
      <c r="C120" s="346"/>
      <c r="D120" s="346"/>
      <c r="E120" s="346"/>
      <c r="F120" s="346"/>
      <c r="G120" s="346"/>
      <c r="H120" s="346"/>
      <c r="I120" s="346"/>
      <c r="J120" s="346"/>
    </row>
    <row r="121" spans="2:10" x14ac:dyDescent="0.2">
      <c r="D121" s="346"/>
      <c r="E121" s="346"/>
      <c r="F121" s="346"/>
      <c r="G121" s="346"/>
      <c r="H121" s="346"/>
      <c r="I121" s="346"/>
      <c r="J121" s="346"/>
    </row>
    <row r="122" spans="2:10" x14ac:dyDescent="0.2">
      <c r="D122" s="346"/>
      <c r="E122" s="346"/>
      <c r="F122" s="346"/>
      <c r="G122" s="346"/>
      <c r="H122" s="346"/>
      <c r="I122" s="346"/>
      <c r="J122" s="346"/>
    </row>
    <row r="123" spans="2:10" x14ac:dyDescent="0.2">
      <c r="D123" s="346"/>
      <c r="E123" s="346"/>
      <c r="F123" s="346"/>
      <c r="G123" s="346"/>
      <c r="H123" s="346"/>
      <c r="I123" s="346"/>
      <c r="J123" s="346"/>
    </row>
    <row r="124" spans="2:10" x14ac:dyDescent="0.2">
      <c r="D124" s="346"/>
      <c r="E124" s="346"/>
      <c r="F124" s="346"/>
      <c r="G124" s="346"/>
      <c r="H124" s="346"/>
      <c r="I124" s="346"/>
      <c r="J124" s="346"/>
    </row>
  </sheetData>
  <mergeCells count="31">
    <mergeCell ref="D27:E27"/>
    <mergeCell ref="I37:I45"/>
    <mergeCell ref="H44:H45"/>
    <mergeCell ref="B25:C25"/>
    <mergeCell ref="D25:E25"/>
    <mergeCell ref="J25:K25"/>
    <mergeCell ref="N25:O25"/>
    <mergeCell ref="B26:C26"/>
    <mergeCell ref="D26:E26"/>
    <mergeCell ref="F26:G26"/>
    <mergeCell ref="J26:K26"/>
    <mergeCell ref="L26:M26"/>
    <mergeCell ref="D23:E23"/>
    <mergeCell ref="F23:G23"/>
    <mergeCell ref="F24:G24"/>
    <mergeCell ref="L24:M24"/>
    <mergeCell ref="N24:O24"/>
    <mergeCell ref="P24:Q24"/>
    <mergeCell ref="B6:C6"/>
    <mergeCell ref="D6:E6"/>
    <mergeCell ref="F6:G6"/>
    <mergeCell ref="H6:I6"/>
    <mergeCell ref="B7:C7"/>
    <mergeCell ref="D7:E7"/>
    <mergeCell ref="F7:G7"/>
    <mergeCell ref="B1:C1"/>
    <mergeCell ref="D1:G1"/>
    <mergeCell ref="B5:C5"/>
    <mergeCell ref="D5:E5"/>
    <mergeCell ref="F5:G5"/>
    <mergeCell ref="H5:I5"/>
  </mergeCells>
  <pageMargins left="0.7" right="0.7" top="0.75" bottom="0.75" header="0.3" footer="0.3"/>
  <pageSetup scale="5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F2721E08C56CD45A7C2C7AEB876C60D" ma:contentTypeVersion="92" ma:contentTypeDescription="" ma:contentTypeScope="" ma:versionID="0952a9460cba4b67d9d7fb2147cf6d8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2017-09-12T07:00:00+00:00</OpenedDate>
    <Date1 xmlns="dc463f71-b30c-4ab2-9473-d307f9d35888">2017-09-12T07:00:00+00:00</Date1>
    <IsDocumentOrder xmlns="dc463f71-b30c-4ab2-9473-d307f9d35888" xsi:nil="true"/>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170963</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CBA1B624-367E-4101-9F1C-7A1737BC1E07}"/>
</file>

<file path=customXml/itemProps2.xml><?xml version="1.0" encoding="utf-8"?>
<ds:datastoreItem xmlns:ds="http://schemas.openxmlformats.org/officeDocument/2006/customXml" ds:itemID="{61214986-A851-46D0-9934-19F6597191D2}"/>
</file>

<file path=customXml/itemProps3.xml><?xml version="1.0" encoding="utf-8"?>
<ds:datastoreItem xmlns:ds="http://schemas.openxmlformats.org/officeDocument/2006/customXml" ds:itemID="{2AB16DCA-7B32-47B2-A640-A76554028FD2}"/>
</file>

<file path=customXml/itemProps4.xml><?xml version="1.0" encoding="utf-8"?>
<ds:datastoreItem xmlns:ds="http://schemas.openxmlformats.org/officeDocument/2006/customXml" ds:itemID="{CC6BC3A0-CC72-4FD2-8A58-897D307F75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Effct on Avg. Bill</vt:lpstr>
      <vt:lpstr>Proposed Rates - Summary</vt:lpstr>
      <vt:lpstr>Proposed Rates - Detail</vt:lpstr>
      <vt:lpstr>Combined Effct on Revenue</vt:lpstr>
      <vt:lpstr>Sales Rate Summary</vt:lpstr>
      <vt:lpstr>Trans. Rate Summary</vt:lpstr>
      <vt:lpstr>'Proposed Rates - Detail'!Print_Area</vt:lpstr>
      <vt:lpstr>'Trans. Rate Summary'!Print_Area</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Kyle T.</dc:creator>
  <cp:lastModifiedBy>Walker, Kyle T.</cp:lastModifiedBy>
  <cp:lastPrinted>2017-09-12T15:52:04Z</cp:lastPrinted>
  <dcterms:created xsi:type="dcterms:W3CDTF">2017-09-12T03:31:31Z</dcterms:created>
  <dcterms:modified xsi:type="dcterms:W3CDTF">2017-09-12T15:52:13Z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0x0101006E56B4D1795A2E4DB2F0B01679ED314A000F2721E08C56CD45A7C2C7AEB876C60D</vt:lpwstr>
  </property>
  <property fmtid="{D5CDD505-2E9C-101B-9397-08002B2CF9AE}" pid="3" name="_docset_NoMedatataSyncRequired">
    <vt:lpwstr>False</vt:lpwstr>
  </property>
  <property fmtid="{D5CDD505-2E9C-101B-9397-08002B2CF9AE}" pid="4" name="IsEFSEC">
    <vt:bool>false</vt:bool>
  </property>
</Properties>
</file>