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0" windowWidth="21840" windowHeight="10260"/>
  </bookViews>
  <sheets>
    <sheet name="REDACTED VERSION" sheetId="6" r:id="rId1"/>
    <sheet name="SOG 10-2016(R)" sheetId="4" r:id="rId2"/>
    <sheet name="SOG 11-2016(R)" sheetId="3" r:id="rId3"/>
    <sheet name="SOG 12-2016(R)" sheetId="2" r:id="rId4"/>
    <sheet name="12ME 12-2016(R)" sheetId="1" r:id="rId5"/>
  </sheets>
  <externalReferences>
    <externalReference r:id="rId6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4">'12ME 12-2016(R)'!$A$1:$W$70</definedName>
    <definedName name="_xlnm.Print_Area" localSheetId="0">'REDACTED VERSION'!$A$1:$J$51</definedName>
    <definedName name="_xlnm.Print_Area" localSheetId="1">'SOG 10-2016(R)'!$A$1:$Q$70</definedName>
    <definedName name="_xlnm.Print_Area" localSheetId="2">'SOG 11-2016(R)'!$A$1:$Q$70</definedName>
    <definedName name="_xlnm.Print_Area" localSheetId="3">'SOG 12-2016(R)'!$A$1:$Q$70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H8" i="4" l="1"/>
  <c r="Q8" i="4" s="1"/>
  <c r="N8" i="4"/>
  <c r="Q10" i="4"/>
  <c r="Q11" i="4"/>
  <c r="Q12" i="4"/>
  <c r="H14" i="4"/>
  <c r="Q17" i="4"/>
  <c r="Q18" i="4"/>
  <c r="H20" i="4"/>
  <c r="Q25" i="4"/>
  <c r="Q26" i="4"/>
  <c r="H28" i="4"/>
  <c r="H52" i="4"/>
  <c r="Q14" i="4" s="1"/>
  <c r="H58" i="4"/>
  <c r="H66" i="4"/>
  <c r="Q28" i="4" l="1"/>
  <c r="H60" i="4"/>
  <c r="Q20" i="4"/>
  <c r="H22" i="4"/>
  <c r="H68" i="4" l="1"/>
  <c r="Q22" i="4"/>
  <c r="H30" i="4"/>
  <c r="Q30" i="4" s="1"/>
  <c r="H35" i="4" l="1"/>
  <c r="H8" i="3" l="1"/>
  <c r="Q8" i="3" s="1"/>
  <c r="N8" i="3"/>
  <c r="Q10" i="3"/>
  <c r="Q11" i="3"/>
  <c r="Q12" i="3"/>
  <c r="H14" i="3"/>
  <c r="Q17" i="3"/>
  <c r="Q18" i="3"/>
  <c r="H20" i="3"/>
  <c r="Q25" i="3"/>
  <c r="Q26" i="3"/>
  <c r="H28" i="3"/>
  <c r="H52" i="3"/>
  <c r="H58" i="3"/>
  <c r="H66" i="3"/>
  <c r="Q28" i="3" l="1"/>
  <c r="Q20" i="3"/>
  <c r="Q14" i="3"/>
  <c r="H22" i="3"/>
  <c r="H30" i="3" s="1"/>
  <c r="H60" i="3"/>
  <c r="H68" i="3" s="1"/>
  <c r="Q22" i="3" l="1"/>
  <c r="H35" i="3"/>
  <c r="Q30" i="3"/>
  <c r="H8" i="2" l="1"/>
  <c r="Q8" i="2" s="1"/>
  <c r="N8" i="2"/>
  <c r="Q10" i="2"/>
  <c r="Q11" i="2"/>
  <c r="Q12" i="2"/>
  <c r="H14" i="2"/>
  <c r="Q17" i="2"/>
  <c r="Q18" i="2"/>
  <c r="H20" i="2"/>
  <c r="Q25" i="2"/>
  <c r="Q26" i="2"/>
  <c r="H28" i="2"/>
  <c r="H52" i="2"/>
  <c r="H58" i="2"/>
  <c r="H60" i="2" s="1"/>
  <c r="H66" i="2"/>
  <c r="Q28" i="2" s="1"/>
  <c r="W26" i="1"/>
  <c r="G66" i="1"/>
  <c r="K50" i="1"/>
  <c r="I50" i="1"/>
  <c r="W10" i="1"/>
  <c r="K48" i="1"/>
  <c r="I33" i="1"/>
  <c r="K33" i="1" s="1"/>
  <c r="I26" i="1"/>
  <c r="K26" i="1" s="1"/>
  <c r="W25" i="1"/>
  <c r="M28" i="1"/>
  <c r="W17" i="1"/>
  <c r="M14" i="1"/>
  <c r="W12" i="1"/>
  <c r="U12" i="1"/>
  <c r="I12" i="1"/>
  <c r="U11" i="1"/>
  <c r="U10" i="1"/>
  <c r="Q20" i="2" l="1"/>
  <c r="Q14" i="2"/>
  <c r="H22" i="2"/>
  <c r="Q22" i="2" s="1"/>
  <c r="H68" i="2"/>
  <c r="H30" i="2"/>
  <c r="I11" i="1"/>
  <c r="K11" i="1" s="1"/>
  <c r="U17" i="1"/>
  <c r="K17" i="1"/>
  <c r="G14" i="1"/>
  <c r="K10" i="1"/>
  <c r="I17" i="1"/>
  <c r="U25" i="1"/>
  <c r="I25" i="1"/>
  <c r="K25" i="1" s="1"/>
  <c r="I55" i="1"/>
  <c r="K55" i="1" s="1"/>
  <c r="K56" i="1"/>
  <c r="I56" i="1"/>
  <c r="U18" i="1"/>
  <c r="M66" i="1"/>
  <c r="I10" i="1"/>
  <c r="M20" i="1"/>
  <c r="I18" i="1"/>
  <c r="K18" i="1" s="1"/>
  <c r="G28" i="1"/>
  <c r="I48" i="1"/>
  <c r="K49" i="1"/>
  <c r="I49" i="1"/>
  <c r="G58" i="1"/>
  <c r="W18" i="1"/>
  <c r="K12" i="1"/>
  <c r="G20" i="1"/>
  <c r="W11" i="1"/>
  <c r="M58" i="1"/>
  <c r="I63" i="1"/>
  <c r="K63" i="1" s="1"/>
  <c r="K64" i="1"/>
  <c r="I64" i="1"/>
  <c r="U26" i="1"/>
  <c r="M22" i="1"/>
  <c r="I28" i="1"/>
  <c r="I32" i="1"/>
  <c r="K32" i="1" s="1"/>
  <c r="M52" i="1"/>
  <c r="G52" i="1"/>
  <c r="Q30" i="2" l="1"/>
  <c r="H35" i="2"/>
  <c r="G60" i="1"/>
  <c r="K52" i="1"/>
  <c r="U14" i="1"/>
  <c r="W14" i="1"/>
  <c r="M60" i="1"/>
  <c r="W20" i="1"/>
  <c r="I14" i="1"/>
  <c r="K14" i="1" s="1"/>
  <c r="G22" i="1"/>
  <c r="M30" i="1"/>
  <c r="I66" i="1"/>
  <c r="K66" i="1" s="1"/>
  <c r="K28" i="1"/>
  <c r="I58" i="1"/>
  <c r="K58" i="1" s="1"/>
  <c r="U28" i="1"/>
  <c r="I20" i="1"/>
  <c r="K20" i="1" s="1"/>
  <c r="U20" i="1"/>
  <c r="I52" i="1"/>
  <c r="W28" i="1"/>
  <c r="I60" i="1" l="1"/>
  <c r="M35" i="1"/>
  <c r="I22" i="1"/>
  <c r="K22" i="1" s="1"/>
  <c r="W22" i="1"/>
  <c r="M68" i="1"/>
  <c r="G68" i="1"/>
  <c r="U22" i="1"/>
  <c r="K60" i="1"/>
  <c r="G30" i="1"/>
  <c r="I68" i="1" l="1"/>
  <c r="U30" i="1"/>
  <c r="K68" i="1"/>
  <c r="I30" i="1"/>
  <c r="K30" i="1" s="1"/>
  <c r="G35" i="1"/>
  <c r="W30" i="1"/>
  <c r="I35" i="1" l="1"/>
  <c r="K35" i="1" s="1"/>
</calcChain>
</file>

<file path=xl/sharedStrings.xml><?xml version="1.0" encoding="utf-8"?>
<sst xmlns="http://schemas.openxmlformats.org/spreadsheetml/2006/main" count="286" uniqueCount="49">
  <si>
    <t>PUGET SOUND ENERGY</t>
  </si>
  <si>
    <t>SUMMARY OF GAS OPERATING REVENUE &amp; THERM SALES</t>
  </si>
  <si>
    <t>INCREASE (DECREASE)</t>
  </si>
  <si>
    <t/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</si>
  <si>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</si>
  <si>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</si>
  <si>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</si>
  <si>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</si>
  <si>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</si>
  <si>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</si>
  <si>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</si>
  <si>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</si>
  <si>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</si>
  <si>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</si>
  <si>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</si>
  <si>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</si>
  <si>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</si>
  <si>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</si>
  <si>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</si>
  <si>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</si>
  <si>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</si>
  <si>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</si>
  <si>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</si>
  <si>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</si>
  <si>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</si>
  <si>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</si>
  <si>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</si>
  <si>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</si>
  <si>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</si>
  <si>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</si>
  <si>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</si>
  <si>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</si>
  <si>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</si>
  <si>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</si>
  <si>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</si>
  <si>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</si>
  <si>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</si>
  <si>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</si>
  <si>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</si>
  <si>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</si>
  <si>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</si>
  <si>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</si>
  <si>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</si>
  <si>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TWELVE MONTHS ENDED DECEMBER 31, 2016</t>
  </si>
  <si>
    <t>VARIANCE FROM 2015</t>
  </si>
  <si>
    <t>MONTH OF DECEMBER 2016</t>
  </si>
  <si>
    <t>MONTH OF NOVEMBER 2016</t>
  </si>
  <si>
    <t>MONTH OF OCTOBER 2016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</si>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</sst>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#,##0.0%_);\(#,##0.0%\);_(#,##0.0%_);_(@_)"/>
    <numFmt numFmtId="166" formatCode="_-* #,##0.00\ &quot;DM&quot;_-;\-* #,##0.00\ &quot;DM&quot;_-;_-* &quot;-&quot;??\ &quot;DM&quot;_-;_-@_-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%;\(0.0%\)"/>
    <numFmt numFmtId="170" formatCode="0.000"/>
    <numFmt numFmtId="171" formatCode="_(&quot;$&quot;* #,##0_);_(&quot;$&quot;* \(#,##0\);_(&quot;$&quot;* &quot;-&quot;??_);_(@_)"/>
    <numFmt numFmtId="172" formatCode="_(#,##0_);\(#,##0\);_(#,##0_);_(@_)"/>
    <numFmt numFmtId="173" formatCode="_-* #,##0\ _D_M_-;\-* #,##0\ _D_M_-;_-* &quot;-&quot;??\ _D_M_-;_-@_-"/>
    <numFmt numFmtId="174" formatCode="00000"/>
    <numFmt numFmtId="175" formatCode="0.00_)"/>
    <numFmt numFmtId="176" formatCode="###,000"/>
    <numFmt numFmtId="177" formatCode="_(* #,##0.00_);_(* \(#,##0.00\);_(* &quot;-&quot;_);_(@_)"/>
    <numFmt numFmtId="178" formatCode="_(#,##0.00_);\(#,##0.00\);_(#,##0.00_);_(@_)"/>
    <numFmt numFmtId="179" formatCode="#,##0.000_);\(#,##0.000\)"/>
    <numFmt numFmtId="180" formatCode="0.000000"/>
    <numFmt numFmtId="181" formatCode="_(* #,##0.00000_);_(* \(#,##0.00000\);_(* &quot;-&quot;??_);_(@_)"/>
    <numFmt numFmtId="182" formatCode="0.0000000"/>
    <numFmt numFmtId="183" formatCode="d\.mmm\.yy"/>
    <numFmt numFmtId="184" formatCode="#."/>
    <numFmt numFmtId="185" formatCode="&quot;$&quot;#,##0\ ;\(&quot;$&quot;#,##0\)"/>
    <numFmt numFmtId="186" formatCode="dd\-mmm\-yy"/>
    <numFmt numFmtId="187" formatCode="_(&quot;$&quot;* #,##0.0000_);_(&quot;$&quot;* \(#,##0.0000\);_(&quot;$&quot;* &quot;-&quot;????_);_(@_)"/>
    <numFmt numFmtId="188" formatCode="_(* #,##0_);_(* \(#,##0\);_(* &quot;-&quot;??_);_(@_)"/>
    <numFmt numFmtId="189" formatCode="_(* #,##0.0_);_(* \(#,##0.0\);_(* &quot;-&quot;_);_(@_)"/>
    <numFmt numFmtId="190" formatCode="mmmm\ d\,\ yyyy"/>
    <numFmt numFmtId="191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849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4" fontId="2" fillId="0" borderId="0"/>
    <xf numFmtId="38" fontId="11" fillId="16" borderId="0" applyNumberFormat="0" applyBorder="0" applyAlignment="0" applyProtection="0"/>
    <xf numFmtId="10" fontId="11" fillId="17" borderId="3" applyNumberFormat="0" applyBorder="0" applyAlignment="0" applyProtection="0"/>
    <xf numFmtId="175" fontId="12" fillId="0" borderId="0"/>
    <xf numFmtId="10" fontId="2" fillId="0" borderId="0" applyFont="0" applyFill="0" applyBorder="0" applyAlignment="0" applyProtection="0"/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4" applyNumberFormat="0" applyProtection="0">
      <alignment horizontal="left" vertical="center" indent="1"/>
    </xf>
    <xf numFmtId="0" fontId="2" fillId="31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32" borderId="4" applyNumberFormat="0" applyProtection="0">
      <alignment horizontal="left" vertical="center" indent="1"/>
    </xf>
    <xf numFmtId="0" fontId="2" fillId="32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3" borderId="3" applyNumberFormat="0">
      <protection locked="0"/>
    </xf>
    <xf numFmtId="0" fontId="17" fillId="31" borderId="6" applyBorder="0"/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3"/>
    <xf numFmtId="4" fontId="20" fillId="30" borderId="4" applyNumberFormat="0" applyProtection="0">
      <alignment horizontal="right" vertical="center"/>
    </xf>
    <xf numFmtId="0" fontId="21" fillId="0" borderId="7" applyNumberFormat="0" applyFont="0" applyFill="0" applyAlignment="0" applyProtection="0"/>
    <xf numFmtId="176" fontId="22" fillId="0" borderId="8" applyNumberFormat="0" applyProtection="0">
      <alignment horizontal="right" vertical="center"/>
    </xf>
    <xf numFmtId="176" fontId="23" fillId="0" borderId="9" applyNumberFormat="0" applyProtection="0">
      <alignment horizontal="right" vertical="center"/>
    </xf>
    <xf numFmtId="0" fontId="23" fillId="37" borderId="7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5" fillId="0" borderId="10" applyNumberFormat="0" applyFill="0" applyBorder="0" applyAlignment="0" applyProtection="0"/>
    <xf numFmtId="0" fontId="26" fillId="0" borderId="10" applyBorder="0" applyAlignment="0" applyProtection="0"/>
    <xf numFmtId="176" fontId="27" fillId="39" borderId="11" applyNumberFormat="0" applyBorder="0" applyAlignment="0" applyProtection="0">
      <alignment horizontal="right" vertical="center" indent="1"/>
    </xf>
    <xf numFmtId="176" fontId="28" fillId="40" borderId="11" applyNumberFormat="0" applyBorder="0" applyAlignment="0" applyProtection="0">
      <alignment horizontal="right" vertical="center" indent="1"/>
    </xf>
    <xf numFmtId="176" fontId="28" fillId="41" borderId="11" applyNumberFormat="0" applyBorder="0" applyAlignment="0" applyProtection="0">
      <alignment horizontal="right" vertical="center" indent="1"/>
    </xf>
    <xf numFmtId="176" fontId="29" fillId="42" borderId="11" applyNumberFormat="0" applyBorder="0" applyAlignment="0" applyProtection="0">
      <alignment horizontal="right" vertical="center" indent="1"/>
    </xf>
    <xf numFmtId="176" fontId="29" fillId="43" borderId="11" applyNumberFormat="0" applyBorder="0" applyAlignment="0" applyProtection="0">
      <alignment horizontal="right" vertical="center" indent="1"/>
    </xf>
    <xf numFmtId="176" fontId="29" fillId="44" borderId="11" applyNumberFormat="0" applyBorder="0" applyAlignment="0" applyProtection="0">
      <alignment horizontal="right" vertical="center" indent="1"/>
    </xf>
    <xf numFmtId="176" fontId="30" fillId="45" borderId="11" applyNumberFormat="0" applyBorder="0" applyAlignment="0" applyProtection="0">
      <alignment horizontal="right" vertical="center" indent="1"/>
    </xf>
    <xf numFmtId="176" fontId="30" fillId="46" borderId="11" applyNumberFormat="0" applyBorder="0" applyAlignment="0" applyProtection="0">
      <alignment horizontal="right" vertical="center" indent="1"/>
    </xf>
    <xf numFmtId="176" fontId="30" fillId="47" borderId="11" applyNumberFormat="0" applyBorder="0" applyAlignment="0" applyProtection="0">
      <alignment horizontal="right" vertical="center" indent="1"/>
    </xf>
    <xf numFmtId="0" fontId="24" fillId="48" borderId="7" applyNumberFormat="0" applyAlignment="0" applyProtection="0">
      <alignment horizontal="left" vertical="center" indent="1"/>
    </xf>
    <xf numFmtId="0" fontId="24" fillId="49" borderId="7" applyNumberFormat="0" applyAlignment="0" applyProtection="0">
      <alignment horizontal="left" vertical="center" indent="1"/>
    </xf>
    <xf numFmtId="0" fontId="24" fillId="50" borderId="7" applyNumberFormat="0" applyAlignment="0" applyProtection="0">
      <alignment horizontal="left" vertical="center" indent="1"/>
    </xf>
    <xf numFmtId="0" fontId="24" fillId="51" borderId="7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6" fontId="22" fillId="51" borderId="8" applyNumberFormat="0" applyBorder="0" applyProtection="0">
      <alignment horizontal="right" vertical="center"/>
    </xf>
    <xf numFmtId="176" fontId="23" fillId="51" borderId="9" applyNumberFormat="0" applyBorder="0" applyProtection="0">
      <alignment horizontal="right" vertical="center"/>
    </xf>
    <xf numFmtId="176" fontId="22" fillId="53" borderId="7" applyNumberFormat="0" applyAlignment="0" applyProtection="0">
      <alignment horizontal="left" vertical="center" indent="1"/>
    </xf>
    <xf numFmtId="0" fontId="23" fillId="37" borderId="9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6" fontId="23" fillId="52" borderId="9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80" fontId="2" fillId="0" borderId="0">
      <alignment horizontal="left" wrapText="1"/>
    </xf>
    <xf numFmtId="181" fontId="2" fillId="0" borderId="0">
      <alignment horizontal="left" wrapText="1"/>
    </xf>
    <xf numFmtId="182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49" fillId="0" borderId="0"/>
    <xf numFmtId="0" fontId="49" fillId="0" borderId="0"/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49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8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86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50" fillId="31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0" fillId="2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0" fillId="26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50" fillId="85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50" fillId="31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50" fillId="86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9" fillId="87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9" fillId="88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7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9" fillId="8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9" fillId="90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9" fillId="9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1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83" fontId="52" fillId="0" borderId="0" applyFill="0" applyBorder="0" applyAlignment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53" fillId="92" borderId="21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54" fillId="7" borderId="22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41" fontId="2" fillId="16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184" fontId="58" fillId="0" borderId="0">
      <protection locked="0"/>
    </xf>
    <xf numFmtId="0" fontId="57" fillId="0" borderId="0"/>
    <xf numFmtId="0" fontId="59" fillId="0" borderId="0" applyNumberFormat="0" applyAlignment="0">
      <alignment horizontal="left"/>
    </xf>
    <xf numFmtId="0" fontId="7" fillId="0" borderId="0" applyNumberFormat="0" applyAlignment="0"/>
    <xf numFmtId="0" fontId="56" fillId="0" borderId="0"/>
    <xf numFmtId="0" fontId="57" fillId="0" borderId="0"/>
    <xf numFmtId="0" fontId="56" fillId="0" borderId="0"/>
    <xf numFmtId="0" fontId="5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62" fillId="9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48" fillId="0" borderId="23" applyNumberFormat="0" applyAlignment="0" applyProtection="0">
      <alignment horizontal="left"/>
    </xf>
    <xf numFmtId="0" fontId="48" fillId="0" borderId="24">
      <alignment horizontal="left"/>
    </xf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63" fillId="0" borderId="25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64" fillId="0" borderId="26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65" fillId="0" borderId="27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66" fillId="12" borderId="21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41" fontId="67" fillId="94" borderId="28">
      <alignment horizontal="left"/>
      <protection locked="0"/>
    </xf>
    <xf numFmtId="10" fontId="67" fillId="94" borderId="28">
      <alignment horizontal="right"/>
      <protection locked="0"/>
    </xf>
    <xf numFmtId="0" fontId="11" fillId="16" borderId="0"/>
    <xf numFmtId="3" fontId="68" fillId="0" borderId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69" fillId="0" borderId="29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44" fontId="4" fillId="0" borderId="30" applyNumberFormat="0" applyFont="0" applyAlignment="0">
      <alignment horizontal="center"/>
    </xf>
    <xf numFmtId="44" fontId="4" fillId="0" borderId="31" applyNumberFormat="0" applyFont="0" applyAlignment="0">
      <alignment horizont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70" fillId="1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2" fillId="11" borderId="32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2" fillId="11" borderId="32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72" fillId="92" borderId="33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56" fillId="0" borderId="0"/>
    <xf numFmtId="0" fontId="56" fillId="0" borderId="0"/>
    <xf numFmtId="0" fontId="5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5" borderId="28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4">
      <alignment horizontal="center"/>
    </xf>
    <xf numFmtId="3" fontId="73" fillId="0" borderId="0" applyFont="0" applyFill="0" applyBorder="0" applyAlignment="0" applyProtection="0"/>
    <xf numFmtId="0" fontId="73" fillId="96" borderId="0" applyNumberFormat="0" applyFont="0" applyBorder="0" applyAlignment="0" applyProtection="0"/>
    <xf numFmtId="0" fontId="57" fillId="0" borderId="0"/>
    <xf numFmtId="3" fontId="75" fillId="0" borderId="0" applyFill="0" applyBorder="0" applyAlignment="0" applyProtection="0"/>
    <xf numFmtId="0" fontId="76" fillId="0" borderId="0"/>
    <xf numFmtId="42" fontId="2" fillId="17" borderId="0"/>
    <xf numFmtId="42" fontId="2" fillId="17" borderId="35">
      <alignment vertical="center"/>
    </xf>
    <xf numFmtId="0" fontId="4" fillId="17" borderId="1" applyNumberFormat="0">
      <alignment horizontal="center" vertical="center" wrapText="1"/>
    </xf>
    <xf numFmtId="10" fontId="2" fillId="17" borderId="0"/>
    <xf numFmtId="187" fontId="2" fillId="17" borderId="0"/>
    <xf numFmtId="188" fontId="17" fillId="0" borderId="0" applyBorder="0" applyAlignment="0"/>
    <xf numFmtId="42" fontId="2" fillId="17" borderId="36">
      <alignment horizontal="left"/>
    </xf>
    <xf numFmtId="187" fontId="77" fillId="17" borderId="36">
      <alignment horizontal="left"/>
    </xf>
    <xf numFmtId="14" fontId="78" fillId="0" borderId="0" applyNumberFormat="0" applyFill="0" applyBorder="0" applyAlignment="0" applyProtection="0">
      <alignment horizontal="left"/>
    </xf>
    <xf numFmtId="189" fontId="2" fillId="0" borderId="0" applyFont="0" applyFill="0" applyAlignment="0">
      <alignment horizontal="right"/>
    </xf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97" borderId="33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8" borderId="33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4" applyNumberFormat="0" applyProtection="0">
      <alignment horizontal="left" vertical="center" indent="1"/>
    </xf>
    <xf numFmtId="0" fontId="2" fillId="31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32" borderId="4" applyNumberFormat="0" applyProtection="0">
      <alignment horizontal="left" vertical="center" indent="1"/>
    </xf>
    <xf numFmtId="0" fontId="2" fillId="32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3" borderId="3" applyNumberFormat="0">
      <protection locked="0"/>
    </xf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4" applyNumberFormat="0" applyProtection="0">
      <alignment horizontal="right" vertical="center"/>
    </xf>
    <xf numFmtId="39" fontId="2" fillId="99" borderId="0"/>
    <xf numFmtId="38" fontId="11" fillId="0" borderId="37"/>
    <xf numFmtId="38" fontId="17" fillId="0" borderId="36"/>
    <xf numFmtId="39" fontId="78" fillId="100" borderId="0"/>
    <xf numFmtId="180" fontId="2" fillId="0" borderId="0">
      <alignment horizontal="left" wrapText="1"/>
    </xf>
    <xf numFmtId="181" fontId="2" fillId="0" borderId="0">
      <alignment horizontal="left" wrapText="1"/>
    </xf>
    <xf numFmtId="184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90" fontId="2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1" fontId="81" fillId="17" borderId="0">
      <alignment horizontal="left" vertical="center"/>
    </xf>
    <xf numFmtId="0" fontId="4" fillId="17" borderId="0">
      <alignment horizontal="left" wrapText="1"/>
    </xf>
    <xf numFmtId="0" fontId="82" fillId="0" borderId="0">
      <alignment horizontal="left" vertical="center"/>
    </xf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10" fillId="0" borderId="38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39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Protection="1"/>
    <xf numFmtId="44" fontId="5" fillId="0" borderId="0" xfId="1" applyNumberFormat="1" applyFont="1" applyAlignment="1" applyProtection="1">
      <alignment horizontal="right"/>
    </xf>
    <xf numFmtId="44" fontId="5" fillId="0" borderId="0" xfId="0" applyNumberFormat="1" applyFont="1" applyProtection="1"/>
    <xf numFmtId="44" fontId="5" fillId="0" borderId="0" xfId="4" applyNumberFormat="1" applyFont="1" applyFill="1" applyAlignment="1" applyProtection="1">
      <alignment horizontal="right"/>
    </xf>
    <xf numFmtId="165" fontId="5" fillId="0" borderId="0" xfId="4" applyNumberFormat="1" applyFont="1" applyFill="1" applyAlignment="1" applyProtection="1">
      <alignment horizontal="right"/>
    </xf>
    <xf numFmtId="167" fontId="5" fillId="0" borderId="0" xfId="2" applyNumberFormat="1" applyFont="1" applyFill="1" applyAlignment="1" applyProtection="1">
      <alignment horizontal="right"/>
    </xf>
    <xf numFmtId="168" fontId="5" fillId="0" borderId="0" xfId="0" applyNumberFormat="1" applyFont="1" applyFill="1" applyProtection="1"/>
    <xf numFmtId="43" fontId="5" fillId="0" borderId="0" xfId="1" applyNumberFormat="1" applyFont="1" applyAlignment="1" applyProtection="1">
      <alignment horizontal="right"/>
    </xf>
    <xf numFmtId="43" fontId="5" fillId="0" borderId="0" xfId="0" applyNumberFormat="1" applyFont="1" applyProtection="1"/>
    <xf numFmtId="43" fontId="5" fillId="0" borderId="0" xfId="4" applyNumberFormat="1" applyFont="1" applyFill="1" applyAlignment="1" applyProtection="1">
      <alignment horizontal="right"/>
    </xf>
    <xf numFmtId="168" fontId="5" fillId="0" borderId="0" xfId="2" applyNumberFormat="1" applyFont="1" applyFill="1" applyAlignment="1" applyProtection="1">
      <alignment horizontal="right"/>
    </xf>
    <xf numFmtId="43" fontId="5" fillId="0" borderId="1" xfId="1" applyNumberFormat="1" applyFont="1" applyBorder="1" applyAlignment="1" applyProtection="1">
      <alignment horizontal="right"/>
    </xf>
    <xf numFmtId="43" fontId="5" fillId="0" borderId="1" xfId="4" applyNumberFormat="1" applyFont="1" applyFill="1" applyBorder="1" applyAlignment="1" applyProtection="1">
      <alignment horizontal="right"/>
    </xf>
    <xf numFmtId="165" fontId="5" fillId="0" borderId="1" xfId="4" applyNumberFormat="1" applyFont="1" applyFill="1" applyBorder="1" applyAlignment="1" applyProtection="1">
      <alignment horizontal="right"/>
    </xf>
    <xf numFmtId="168" fontId="5" fillId="0" borderId="1" xfId="2" applyNumberFormat="1" applyFont="1" applyFill="1" applyBorder="1" applyAlignment="1" applyProtection="1">
      <alignment horizontal="right"/>
    </xf>
    <xf numFmtId="43" fontId="5" fillId="0" borderId="0" xfId="3" applyNumberFormat="1" applyFont="1" applyFill="1" applyProtection="1"/>
    <xf numFmtId="169" fontId="5" fillId="0" borderId="0" xfId="3" applyNumberFormat="1" applyFont="1" applyFill="1" applyProtection="1"/>
    <xf numFmtId="43" fontId="5" fillId="0" borderId="0" xfId="1" applyNumberFormat="1" applyFont="1" applyBorder="1" applyAlignment="1" applyProtection="1">
      <alignment horizontal="right"/>
    </xf>
    <xf numFmtId="43" fontId="5" fillId="0" borderId="0" xfId="4" applyNumberFormat="1" applyFont="1" applyFill="1" applyBorder="1" applyAlignment="1" applyProtection="1">
      <alignment horizontal="right"/>
    </xf>
    <xf numFmtId="43" fontId="5" fillId="0" borderId="0" xfId="2" applyNumberFormat="1" applyFont="1" applyFill="1" applyBorder="1" applyAlignment="1" applyProtection="1">
      <alignment horizontal="right"/>
    </xf>
    <xf numFmtId="43" fontId="5" fillId="0" borderId="0" xfId="0" applyNumberFormat="1" applyFont="1" applyBorder="1" applyProtection="1"/>
    <xf numFmtId="170" fontId="5" fillId="0" borderId="0" xfId="0" applyNumberFormat="1" applyFont="1" applyFill="1" applyProtection="1"/>
    <xf numFmtId="0" fontId="5" fillId="0" borderId="0" xfId="0" applyFont="1" applyBorder="1" applyProtection="1"/>
    <xf numFmtId="169" fontId="5" fillId="0" borderId="0" xfId="3" applyNumberFormat="1" applyFont="1" applyFill="1" applyBorder="1" applyProtection="1"/>
    <xf numFmtId="44" fontId="5" fillId="0" borderId="2" xfId="1" applyNumberFormat="1" applyFont="1" applyBorder="1" applyAlignment="1" applyProtection="1">
      <alignment horizontal="right"/>
    </xf>
    <xf numFmtId="44" fontId="5" fillId="0" borderId="0" xfId="0" applyNumberFormat="1" applyFont="1" applyBorder="1" applyProtection="1"/>
    <xf numFmtId="44" fontId="5" fillId="0" borderId="2" xfId="4" applyNumberFormat="1" applyFont="1" applyFill="1" applyBorder="1" applyAlignment="1" applyProtection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71" fontId="5" fillId="0" borderId="0" xfId="1" applyNumberFormat="1" applyFont="1" applyAlignment="1" applyProtection="1">
      <alignment horizontal="right"/>
    </xf>
    <xf numFmtId="171" fontId="5" fillId="0" borderId="0" xfId="0" applyNumberFormat="1" applyFont="1" applyBorder="1" applyProtection="1"/>
    <xf numFmtId="171" fontId="5" fillId="0" borderId="0" xfId="0" applyNumberFormat="1" applyFont="1" applyProtection="1"/>
    <xf numFmtId="171" fontId="5" fillId="0" borderId="0" xfId="0" applyNumberFormat="1" applyFont="1" applyFill="1" applyProtection="1"/>
    <xf numFmtId="43" fontId="5" fillId="0" borderId="0" xfId="0" applyNumberFormat="1" applyFont="1" applyFill="1" applyProtection="1"/>
    <xf numFmtId="39" fontId="5" fillId="0" borderId="0" xfId="1" applyNumberFormat="1" applyFont="1" applyAlignment="1" applyProtection="1">
      <alignment horizontal="right"/>
    </xf>
    <xf numFmtId="172" fontId="5" fillId="0" borderId="0" xfId="1" applyNumberFormat="1" applyFont="1" applyBorder="1" applyAlignment="1" applyProtection="1"/>
    <xf numFmtId="172" fontId="5" fillId="0" borderId="0" xfId="1" applyNumberFormat="1" applyFont="1" applyAlignment="1" applyProtection="1"/>
    <xf numFmtId="173" fontId="5" fillId="0" borderId="0" xfId="1" applyNumberFormat="1" applyFont="1" applyProtection="1"/>
    <xf numFmtId="172" fontId="5" fillId="0" borderId="1" xfId="1" applyNumberFormat="1" applyFont="1" applyBorder="1" applyAlignment="1" applyProtection="1"/>
    <xf numFmtId="172" fontId="5" fillId="0" borderId="2" xfId="1" applyNumberFormat="1" applyFont="1" applyBorder="1" applyAlignment="1" applyProtection="1"/>
    <xf numFmtId="172" fontId="5" fillId="0" borderId="0" xfId="1" applyNumberFormat="1" applyFont="1" applyProtection="1"/>
    <xf numFmtId="172" fontId="5" fillId="0" borderId="0" xfId="0" applyNumberFormat="1" applyFont="1" applyProtection="1"/>
    <xf numFmtId="172" fontId="5" fillId="0" borderId="0" xfId="1" applyNumberFormat="1" applyFont="1" applyAlignment="1" applyProtection="1">
      <alignment horizontal="right"/>
    </xf>
    <xf numFmtId="177" fontId="5" fillId="0" borderId="0" xfId="2" applyNumberFormat="1" applyFont="1" applyAlignment="1" applyProtection="1">
      <alignment horizontal="right"/>
    </xf>
    <xf numFmtId="178" fontId="5" fillId="0" borderId="0" xfId="1" applyNumberFormat="1" applyFont="1" applyAlignment="1" applyProtection="1">
      <alignment horizontal="right"/>
    </xf>
    <xf numFmtId="41" fontId="5" fillId="0" borderId="0" xfId="2" applyNumberFormat="1" applyFont="1" applyAlignment="1" applyProtection="1">
      <alignment horizontal="right"/>
    </xf>
    <xf numFmtId="44" fontId="5" fillId="0" borderId="0" xfId="2" applyNumberFormat="1" applyFont="1" applyAlignment="1" applyProtection="1">
      <alignment horizontal="right"/>
    </xf>
    <xf numFmtId="172" fontId="5" fillId="0" borderId="0" xfId="0" applyNumberFormat="1" applyFont="1" applyBorder="1" applyProtection="1"/>
    <xf numFmtId="44" fontId="5" fillId="0" borderId="2" xfId="2" applyNumberFormat="1" applyFont="1" applyBorder="1" applyAlignment="1" applyProtection="1">
      <alignment horizontal="right"/>
    </xf>
    <xf numFmtId="171" fontId="5" fillId="0" borderId="0" xfId="2" applyNumberFormat="1" applyFont="1" applyBorder="1" applyProtection="1"/>
    <xf numFmtId="178" fontId="5" fillId="0" borderId="1" xfId="1" applyNumberFormat="1" applyFont="1" applyBorder="1" applyAlignment="1" applyProtection="1">
      <alignment horizontal="right"/>
    </xf>
    <xf numFmtId="172" fontId="5" fillId="0" borderId="0" xfId="2" applyNumberFormat="1" applyFont="1" applyFill="1" applyBorder="1" applyAlignment="1" applyProtection="1">
      <alignment horizontal="right"/>
    </xf>
    <xf numFmtId="179" fontId="5" fillId="0" borderId="0" xfId="2" applyNumberFormat="1" applyFont="1" applyFill="1" applyBorder="1" applyAlignment="1" applyProtection="1">
      <alignment horizontal="right"/>
    </xf>
    <xf numFmtId="172" fontId="5" fillId="0" borderId="0" xfId="1" applyNumberFormat="1" applyFont="1" applyBorder="1" applyAlignment="1" applyProtection="1">
      <alignment horizontal="right"/>
    </xf>
    <xf numFmtId="171" fontId="5" fillId="0" borderId="0" xfId="2" applyNumberFormat="1" applyFont="1" applyProtection="1"/>
    <xf numFmtId="44" fontId="5" fillId="101" borderId="40" xfId="4" applyNumberFormat="1" applyFont="1" applyFill="1" applyBorder="1" applyAlignment="1" applyProtection="1">
      <alignment horizontal="right"/>
    </xf>
    <xf numFmtId="43" fontId="5" fillId="101" borderId="41" xfId="4" applyNumberFormat="1" applyFont="1" applyFill="1" applyBorder="1" applyAlignment="1" applyProtection="1">
      <alignment horizontal="right"/>
    </xf>
    <xf numFmtId="178" fontId="5" fillId="101" borderId="41" xfId="1" applyNumberFormat="1" applyFont="1" applyFill="1" applyBorder="1" applyAlignment="1" applyProtection="1">
      <alignment horizontal="right"/>
    </xf>
    <xf numFmtId="178" fontId="5" fillId="101" borderId="42" xfId="1" applyNumberFormat="1" applyFont="1" applyFill="1" applyBorder="1" applyAlignment="1" applyProtection="1">
      <alignment horizontal="right"/>
    </xf>
    <xf numFmtId="172" fontId="5" fillId="101" borderId="41" xfId="1" applyNumberFormat="1" applyFont="1" applyFill="1" applyBorder="1" applyAlignment="1" applyProtection="1">
      <alignment horizontal="right"/>
    </xf>
    <xf numFmtId="44" fontId="5" fillId="101" borderId="43" xfId="2" applyNumberFormat="1" applyFont="1" applyFill="1" applyBorder="1" applyAlignment="1" applyProtection="1">
      <alignment horizontal="right"/>
    </xf>
    <xf numFmtId="44" fontId="5" fillId="101" borderId="41" xfId="2" applyNumberFormat="1" applyFont="1" applyFill="1" applyBorder="1" applyAlignment="1" applyProtection="1">
      <alignment horizontal="right"/>
    </xf>
    <xf numFmtId="172" fontId="5" fillId="101" borderId="41" xfId="1" applyNumberFormat="1" applyFont="1" applyFill="1" applyBorder="1" applyAlignment="1" applyProtection="1"/>
    <xf numFmtId="172" fontId="5" fillId="101" borderId="42" xfId="1" applyNumberFormat="1" applyFont="1" applyFill="1" applyBorder="1" applyAlignment="1" applyProtection="1"/>
    <xf numFmtId="172" fontId="5" fillId="101" borderId="44" xfId="1" applyNumberFormat="1" applyFont="1" applyFill="1" applyBorder="1" applyAlignment="1" applyProtection="1"/>
    <xf numFmtId="165" fontId="5" fillId="101" borderId="1" xfId="4" applyNumberFormat="1" applyFont="1" applyFill="1" applyBorder="1" applyAlignment="1" applyProtection="1">
      <alignment horizontal="right"/>
    </xf>
    <xf numFmtId="169" fontId="5" fillId="101" borderId="0" xfId="3" applyNumberFormat="1" applyFont="1" applyFill="1" applyBorder="1" applyProtection="1"/>
    <xf numFmtId="44" fontId="5" fillId="101" borderId="45" xfId="2" applyNumberFormat="1" applyFont="1" applyFill="1" applyBorder="1" applyAlignment="1" applyProtection="1">
      <alignment horizontal="right"/>
    </xf>
    <xf numFmtId="0" fontId="5" fillId="101" borderId="46" xfId="0" applyFont="1" applyFill="1" applyBorder="1" applyProtection="1"/>
    <xf numFmtId="165" fontId="5" fillId="101" borderId="46" xfId="4" applyNumberFormat="1" applyFont="1" applyFill="1" applyBorder="1" applyAlignment="1" applyProtection="1">
      <alignment horizontal="right"/>
    </xf>
    <xf numFmtId="167" fontId="5" fillId="101" borderId="47" xfId="2" applyNumberFormat="1" applyFont="1" applyFill="1" applyBorder="1" applyAlignment="1" applyProtection="1">
      <alignment horizontal="right"/>
    </xf>
    <xf numFmtId="178" fontId="5" fillId="101" borderId="48" xfId="1" applyNumberFormat="1" applyFont="1" applyFill="1" applyBorder="1" applyAlignment="1" applyProtection="1">
      <alignment horizontal="right"/>
    </xf>
    <xf numFmtId="0" fontId="5" fillId="101" borderId="0" xfId="0" applyFont="1" applyFill="1" applyBorder="1" applyProtection="1"/>
    <xf numFmtId="165" fontId="5" fillId="101" borderId="0" xfId="4" applyNumberFormat="1" applyFont="1" applyFill="1" applyBorder="1" applyAlignment="1" applyProtection="1">
      <alignment horizontal="right"/>
    </xf>
    <xf numFmtId="168" fontId="5" fillId="101" borderId="49" xfId="2" applyNumberFormat="1" applyFont="1" applyFill="1" applyBorder="1" applyAlignment="1" applyProtection="1">
      <alignment horizontal="right"/>
    </xf>
    <xf numFmtId="178" fontId="5" fillId="101" borderId="50" xfId="1" applyNumberFormat="1" applyFont="1" applyFill="1" applyBorder="1" applyAlignment="1" applyProtection="1">
      <alignment horizontal="right"/>
    </xf>
    <xf numFmtId="168" fontId="5" fillId="101" borderId="51" xfId="2" applyNumberFormat="1" applyFont="1" applyFill="1" applyBorder="1" applyAlignment="1" applyProtection="1">
      <alignment horizontal="right"/>
    </xf>
    <xf numFmtId="168" fontId="5" fillId="101" borderId="49" xfId="0" applyNumberFormat="1" applyFont="1" applyFill="1" applyBorder="1" applyProtection="1"/>
    <xf numFmtId="167" fontId="5" fillId="101" borderId="49" xfId="2" applyNumberFormat="1" applyFont="1" applyFill="1" applyBorder="1" applyAlignment="1" applyProtection="1">
      <alignment horizontal="right"/>
    </xf>
    <xf numFmtId="170" fontId="5" fillId="101" borderId="49" xfId="0" applyNumberFormat="1" applyFont="1" applyFill="1" applyBorder="1" applyProtection="1"/>
    <xf numFmtId="0" fontId="5" fillId="101" borderId="49" xfId="0" applyFont="1" applyFill="1" applyBorder="1" applyProtection="1"/>
    <xf numFmtId="172" fontId="5" fillId="101" borderId="48" xfId="1" applyNumberFormat="1" applyFont="1" applyFill="1" applyBorder="1" applyAlignment="1" applyProtection="1">
      <alignment horizontal="right"/>
    </xf>
    <xf numFmtId="44" fontId="5" fillId="101" borderId="52" xfId="2" applyNumberFormat="1" applyFont="1" applyFill="1" applyBorder="1" applyAlignment="1" applyProtection="1">
      <alignment horizontal="right"/>
    </xf>
    <xf numFmtId="0" fontId="5" fillId="101" borderId="53" xfId="0" applyFont="1" applyFill="1" applyBorder="1" applyProtection="1"/>
    <xf numFmtId="165" fontId="5" fillId="101" borderId="53" xfId="4" applyNumberFormat="1" applyFont="1" applyFill="1" applyBorder="1" applyAlignment="1" applyProtection="1">
      <alignment horizontal="right"/>
    </xf>
    <xf numFmtId="0" fontId="5" fillId="101" borderId="54" xfId="0" applyFont="1" applyFill="1" applyBorder="1" applyProtection="1"/>
    <xf numFmtId="172" fontId="5" fillId="101" borderId="45" xfId="1" applyNumberFormat="1" applyFont="1" applyFill="1" applyBorder="1" applyAlignment="1" applyProtection="1"/>
    <xf numFmtId="165" fontId="5" fillId="101" borderId="47" xfId="4" applyNumberFormat="1" applyFont="1" applyFill="1" applyBorder="1" applyAlignment="1" applyProtection="1">
      <alignment horizontal="right"/>
    </xf>
    <xf numFmtId="172" fontId="5" fillId="101" borderId="48" xfId="1" applyNumberFormat="1" applyFont="1" applyFill="1" applyBorder="1" applyAlignment="1" applyProtection="1"/>
    <xf numFmtId="165" fontId="5" fillId="101" borderId="49" xfId="4" applyNumberFormat="1" applyFont="1" applyFill="1" applyBorder="1" applyAlignment="1" applyProtection="1">
      <alignment horizontal="right"/>
    </xf>
    <xf numFmtId="172" fontId="5" fillId="101" borderId="50" xfId="1" applyNumberFormat="1" applyFont="1" applyFill="1" applyBorder="1" applyAlignment="1" applyProtection="1"/>
    <xf numFmtId="165" fontId="5" fillId="101" borderId="51" xfId="4" applyNumberFormat="1" applyFont="1" applyFill="1" applyBorder="1" applyAlignment="1" applyProtection="1">
      <alignment horizontal="right"/>
    </xf>
    <xf numFmtId="169" fontId="5" fillId="101" borderId="49" xfId="3" applyNumberFormat="1" applyFont="1" applyFill="1" applyBorder="1" applyProtection="1"/>
    <xf numFmtId="172" fontId="5" fillId="101" borderId="52" xfId="1" applyNumberFormat="1" applyFont="1" applyFill="1" applyBorder="1" applyAlignment="1" applyProtection="1"/>
    <xf numFmtId="165" fontId="5" fillId="101" borderId="54" xfId="4" applyNumberFormat="1" applyFont="1" applyFill="1" applyBorder="1" applyAlignment="1" applyProtection="1">
      <alignment horizontal="right"/>
    </xf>
    <xf numFmtId="44" fontId="5" fillId="101" borderId="40" xfId="2" applyNumberFormat="1" applyFont="1" applyFill="1" applyBorder="1" applyAlignment="1" applyProtection="1">
      <alignment horizontal="right"/>
    </xf>
    <xf numFmtId="44" fontId="5" fillId="101" borderId="40" xfId="1" applyNumberFormat="1" applyFont="1" applyFill="1" applyBorder="1" applyAlignment="1" applyProtection="1">
      <alignment horizontal="right"/>
    </xf>
    <xf numFmtId="43" fontId="5" fillId="101" borderId="41" xfId="1" applyNumberFormat="1" applyFont="1" applyFill="1" applyBorder="1" applyAlignment="1" applyProtection="1">
      <alignment horizontal="right"/>
    </xf>
    <xf numFmtId="43" fontId="5" fillId="101" borderId="42" xfId="1" applyNumberFormat="1" applyFont="1" applyFill="1" applyBorder="1" applyAlignment="1" applyProtection="1">
      <alignment horizontal="right"/>
    </xf>
    <xf numFmtId="44" fontId="5" fillId="101" borderId="43" xfId="1" applyNumberFormat="1" applyFont="1" applyFill="1" applyBorder="1" applyAlignment="1" applyProtection="1">
      <alignment horizontal="right"/>
    </xf>
    <xf numFmtId="171" fontId="5" fillId="101" borderId="41" xfId="1" applyNumberFormat="1" applyFont="1" applyFill="1" applyBorder="1" applyAlignment="1" applyProtection="1">
      <alignment horizontal="right"/>
    </xf>
    <xf numFmtId="44" fontId="5" fillId="101" borderId="41" xfId="1" applyNumberFormat="1" applyFont="1" applyFill="1" applyBorder="1" applyAlignment="1" applyProtection="1">
      <alignment horizontal="right"/>
    </xf>
    <xf numFmtId="164" fontId="5" fillId="101" borderId="41" xfId="1" applyFont="1" applyFill="1" applyBorder="1" applyAlignment="1" applyProtection="1"/>
    <xf numFmtId="44" fontId="5" fillId="101" borderId="45" xfId="1" applyNumberFormat="1" applyFont="1" applyFill="1" applyBorder="1" applyAlignment="1" applyProtection="1">
      <alignment horizontal="right"/>
    </xf>
    <xf numFmtId="43" fontId="5" fillId="101" borderId="48" xfId="1" applyNumberFormat="1" applyFont="1" applyFill="1" applyBorder="1" applyAlignment="1" applyProtection="1">
      <alignment horizontal="right"/>
    </xf>
    <xf numFmtId="43" fontId="5" fillId="101" borderId="50" xfId="1" applyNumberFormat="1" applyFont="1" applyFill="1" applyBorder="1" applyAlignment="1" applyProtection="1">
      <alignment horizontal="right"/>
    </xf>
    <xf numFmtId="44" fontId="5" fillId="101" borderId="52" xfId="1" applyNumberFormat="1" applyFont="1" applyFill="1" applyBorder="1" applyAlignment="1" applyProtection="1">
      <alignment horizontal="right"/>
    </xf>
    <xf numFmtId="0" fontId="84" fillId="102" borderId="0" xfId="1559" applyFont="1" applyFill="1"/>
    <xf numFmtId="0" fontId="2" fillId="102" borderId="0" xfId="1559" applyFill="1"/>
    <xf numFmtId="0" fontId="2" fillId="0" borderId="0" xfId="1559"/>
    <xf numFmtId="178" fontId="5" fillId="101" borderId="0" xfId="1" applyNumberFormat="1" applyFont="1" applyFill="1" applyBorder="1" applyAlignment="1" applyProtection="1">
      <alignment horizontal="right"/>
    </xf>
    <xf numFmtId="172" fontId="5" fillId="101" borderId="0" xfId="1" applyNumberFormat="1" applyFont="1" applyFill="1" applyBorder="1" applyAlignment="1" applyProtection="1">
      <alignment horizontal="right"/>
    </xf>
    <xf numFmtId="44" fontId="5" fillId="101" borderId="0" xfId="2" applyNumberFormat="1" applyFont="1" applyFill="1" applyBorder="1" applyAlignment="1" applyProtection="1">
      <alignment horizontal="right"/>
    </xf>
    <xf numFmtId="172" fontId="5" fillId="101" borderId="0" xfId="1" applyNumberFormat="1" applyFont="1" applyFill="1" applyBorder="1" applyAlignment="1" applyProtection="1"/>
    <xf numFmtId="168" fontId="5" fillId="101" borderId="0" xfId="2" applyNumberFormat="1" applyFont="1" applyFill="1" applyBorder="1" applyAlignment="1" applyProtection="1">
      <alignment horizontal="right"/>
    </xf>
    <xf numFmtId="168" fontId="5" fillId="101" borderId="0" xfId="0" applyNumberFormat="1" applyFont="1" applyFill="1" applyBorder="1" applyProtection="1"/>
    <xf numFmtId="167" fontId="5" fillId="101" borderId="0" xfId="2" applyNumberFormat="1" applyFont="1" applyFill="1" applyBorder="1" applyAlignment="1" applyProtection="1">
      <alignment horizontal="right"/>
    </xf>
    <xf numFmtId="170" fontId="5" fillId="101" borderId="0" xfId="0" applyNumberFormat="1" applyFont="1" applyFill="1" applyBorder="1" applyProtection="1"/>
    <xf numFmtId="0" fontId="5" fillId="0" borderId="0" xfId="0" applyFont="1" applyFill="1" applyBorder="1" applyProtection="1"/>
    <xf numFmtId="170" fontId="5" fillId="0" borderId="0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39" fontId="2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1849">
    <cellStyle name="_4.06E Pass Throughs" xfId="101"/>
    <cellStyle name="_4.13E Montana Energy Tax" xfId="102"/>
    <cellStyle name="_Book1" xfId="103"/>
    <cellStyle name="_Book1 (2)" xfId="104"/>
    <cellStyle name="_Book2" xfId="105"/>
    <cellStyle name="_Chelan Debt Forecast 12.19.05" xfId="106"/>
    <cellStyle name="_Costs not in AURORA 06GRC" xfId="107"/>
    <cellStyle name="_Costs not in AURORA 2006GRC 6.15.06" xfId="108"/>
    <cellStyle name="_Costs not in AURORA 2007 Rate Case" xfId="109"/>
    <cellStyle name="_Costs not in KWI3000 '06Budget" xfId="110"/>
    <cellStyle name="_DEM-08C Power Cost Comparison" xfId="111"/>
    <cellStyle name="_DEM-WP (C) Power Cost 2006GRC Order" xfId="112"/>
    <cellStyle name="_DEM-WP Revised (HC) Wild Horse 2006GRC" xfId="113"/>
    <cellStyle name="_DEM-WP(C) Costs not in AURORA 2006GRC" xfId="114"/>
    <cellStyle name="_DEM-WP(C) Costs not in AURORA 2007GRC" xfId="115"/>
    <cellStyle name="_DEM-WP(C) Costs not in AURORA 2007PCORC-5.07Update" xfId="116"/>
    <cellStyle name="_DEM-WP(C) Sumas Proforma 11.14.07" xfId="117"/>
    <cellStyle name="_DEM-WP(C) Sumas Proforma 11.5.07" xfId="118"/>
    <cellStyle name="_DEM-WP(C) Westside Hydro Data_051007" xfId="119"/>
    <cellStyle name="_Fuel Prices 4-14" xfId="120"/>
    <cellStyle name="_PC DRAFT 10 15 07" xfId="121"/>
    <cellStyle name="_Power Cost Value Copy 11.30.05 gas 1.09.06 AURORA at 1.10.06" xfId="122"/>
    <cellStyle name="_Power Costs Rate Year 11-13-07" xfId="123"/>
    <cellStyle name="_Recon to Darrin's 5.11.05 proforma" xfId="124"/>
    <cellStyle name="_Tenaska Comparison" xfId="125"/>
    <cellStyle name="_Value Copy 11 30 05 gas 12 09 05 AURORA at 12 14 05" xfId="126"/>
    <cellStyle name="_VC 2007GRC PC 10312007" xfId="127"/>
    <cellStyle name="_VC 6.15.06 update on 06GRC power costs.xls Chart 1" xfId="128"/>
    <cellStyle name="_VC 6.15.06 update on 06GRC power costs.xls Chart 2" xfId="129"/>
    <cellStyle name="_VC 6.15.06 update on 06GRC power costs.xls Chart 3" xfId="130"/>
    <cellStyle name="0,0_x000d__x000a_NA_x000d__x000a_" xfId="131"/>
    <cellStyle name="20% - Accent1 10" xfId="132"/>
    <cellStyle name="20% - Accent1 10 2" xfId="133"/>
    <cellStyle name="20% - Accent1 11" xfId="134"/>
    <cellStyle name="20% - Accent1 11 2" xfId="135"/>
    <cellStyle name="20% - Accent1 12" xfId="136"/>
    <cellStyle name="20% - Accent1 12 2" xfId="137"/>
    <cellStyle name="20% - Accent1 13" xfId="138"/>
    <cellStyle name="20% - Accent1 13 2" xfId="139"/>
    <cellStyle name="20% - Accent1 14" xfId="140"/>
    <cellStyle name="20% - Accent1 14 2" xfId="141"/>
    <cellStyle name="20% - Accent1 15" xfId="142"/>
    <cellStyle name="20% - Accent1 15 2" xfId="143"/>
    <cellStyle name="20% - Accent1 16" xfId="144"/>
    <cellStyle name="20% - Accent1 16 2" xfId="145"/>
    <cellStyle name="20% - Accent1 17" xfId="146"/>
    <cellStyle name="20% - Accent1 17 2" xfId="147"/>
    <cellStyle name="20% - Accent1 18" xfId="148"/>
    <cellStyle name="20% - Accent1 18 2" xfId="149"/>
    <cellStyle name="20% - Accent1 19" xfId="150"/>
    <cellStyle name="20% - Accent1 19 2" xfId="151"/>
    <cellStyle name="20% - Accent1 2" xfId="152"/>
    <cellStyle name="20% - Accent1 2 2" xfId="153"/>
    <cellStyle name="20% - Accent1 2 3" xfId="154"/>
    <cellStyle name="20% - Accent1 2 4" xfId="155"/>
    <cellStyle name="20% - Accent1 20" xfId="156"/>
    <cellStyle name="20% - Accent1 20 2" xfId="157"/>
    <cellStyle name="20% - Accent1 21" xfId="158"/>
    <cellStyle name="20% - Accent1 22" xfId="159"/>
    <cellStyle name="20% - Accent1 23" xfId="160"/>
    <cellStyle name="20% - Accent1 24" xfId="161"/>
    <cellStyle name="20% - Accent1 25" xfId="162"/>
    <cellStyle name="20% - Accent1 26" xfId="163"/>
    <cellStyle name="20% - Accent1 27" xfId="164"/>
    <cellStyle name="20% - Accent1 3" xfId="165"/>
    <cellStyle name="20% - Accent1 3 2" xfId="166"/>
    <cellStyle name="20% - Accent1 4" xfId="167"/>
    <cellStyle name="20% - Accent1 4 2" xfId="168"/>
    <cellStyle name="20% - Accent1 5" xfId="169"/>
    <cellStyle name="20% - Accent1 5 2" xfId="170"/>
    <cellStyle name="20% - Accent1 6" xfId="171"/>
    <cellStyle name="20% - Accent1 6 2" xfId="172"/>
    <cellStyle name="20% - Accent1 7" xfId="173"/>
    <cellStyle name="20% - Accent1 7 2" xfId="174"/>
    <cellStyle name="20% - Accent1 8" xfId="175"/>
    <cellStyle name="20% - Accent1 8 2" xfId="176"/>
    <cellStyle name="20% - Accent1 9" xfId="177"/>
    <cellStyle name="20% - Accent1 9 2" xfId="178"/>
    <cellStyle name="20% - Accent2 10" xfId="179"/>
    <cellStyle name="20% - Accent2 10 2" xfId="180"/>
    <cellStyle name="20% - Accent2 11" xfId="181"/>
    <cellStyle name="20% - Accent2 11 2" xfId="182"/>
    <cellStyle name="20% - Accent2 12" xfId="183"/>
    <cellStyle name="20% - Accent2 12 2" xfId="184"/>
    <cellStyle name="20% - Accent2 13" xfId="185"/>
    <cellStyle name="20% - Accent2 13 2" xfId="186"/>
    <cellStyle name="20% - Accent2 14" xfId="187"/>
    <cellStyle name="20% - Accent2 14 2" xfId="188"/>
    <cellStyle name="20% - Accent2 15" xfId="189"/>
    <cellStyle name="20% - Accent2 15 2" xfId="190"/>
    <cellStyle name="20% - Accent2 16" xfId="191"/>
    <cellStyle name="20% - Accent2 16 2" xfId="192"/>
    <cellStyle name="20% - Accent2 17" xfId="193"/>
    <cellStyle name="20% - Accent2 17 2" xfId="194"/>
    <cellStyle name="20% - Accent2 18" xfId="195"/>
    <cellStyle name="20% - Accent2 18 2" xfId="196"/>
    <cellStyle name="20% - Accent2 19" xfId="197"/>
    <cellStyle name="20% - Accent2 19 2" xfId="198"/>
    <cellStyle name="20% - Accent2 2" xfId="199"/>
    <cellStyle name="20% - Accent2 2 2" xfId="200"/>
    <cellStyle name="20% - Accent2 2 3" xfId="201"/>
    <cellStyle name="20% - Accent2 2 4" xfId="202"/>
    <cellStyle name="20% - Accent2 20" xfId="203"/>
    <cellStyle name="20% - Accent2 20 2" xfId="204"/>
    <cellStyle name="20% - Accent2 21" xfId="205"/>
    <cellStyle name="20% - Accent2 22" xfId="206"/>
    <cellStyle name="20% - Accent2 23" xfId="207"/>
    <cellStyle name="20% - Accent2 24" xfId="208"/>
    <cellStyle name="20% - Accent2 25" xfId="209"/>
    <cellStyle name="20% - Accent2 26" xfId="210"/>
    <cellStyle name="20% - Accent2 27" xfId="211"/>
    <cellStyle name="20% - Accent2 3" xfId="212"/>
    <cellStyle name="20% - Accent2 3 2" xfId="213"/>
    <cellStyle name="20% - Accent2 4" xfId="214"/>
    <cellStyle name="20% - Accent2 4 2" xfId="215"/>
    <cellStyle name="20% - Accent2 5" xfId="216"/>
    <cellStyle name="20% - Accent2 5 2" xfId="217"/>
    <cellStyle name="20% - Accent2 6" xfId="218"/>
    <cellStyle name="20% - Accent2 6 2" xfId="219"/>
    <cellStyle name="20% - Accent2 7" xfId="220"/>
    <cellStyle name="20% - Accent2 7 2" xfId="221"/>
    <cellStyle name="20% - Accent2 8" xfId="222"/>
    <cellStyle name="20% - Accent2 8 2" xfId="223"/>
    <cellStyle name="20% - Accent2 9" xfId="224"/>
    <cellStyle name="20% - Accent2 9 2" xfId="225"/>
    <cellStyle name="20% - Accent3 10" xfId="226"/>
    <cellStyle name="20% - Accent3 10 2" xfId="227"/>
    <cellStyle name="20% - Accent3 11" xfId="228"/>
    <cellStyle name="20% - Accent3 11 2" xfId="229"/>
    <cellStyle name="20% - Accent3 12" xfId="230"/>
    <cellStyle name="20% - Accent3 12 2" xfId="231"/>
    <cellStyle name="20% - Accent3 13" xfId="232"/>
    <cellStyle name="20% - Accent3 13 2" xfId="233"/>
    <cellStyle name="20% - Accent3 14" xfId="234"/>
    <cellStyle name="20% - Accent3 14 2" xfId="235"/>
    <cellStyle name="20% - Accent3 15" xfId="236"/>
    <cellStyle name="20% - Accent3 15 2" xfId="237"/>
    <cellStyle name="20% - Accent3 16" xfId="238"/>
    <cellStyle name="20% - Accent3 16 2" xfId="239"/>
    <cellStyle name="20% - Accent3 17" xfId="240"/>
    <cellStyle name="20% - Accent3 17 2" xfId="241"/>
    <cellStyle name="20% - Accent3 18" xfId="242"/>
    <cellStyle name="20% - Accent3 18 2" xfId="243"/>
    <cellStyle name="20% - Accent3 19" xfId="244"/>
    <cellStyle name="20% - Accent3 19 2" xfId="245"/>
    <cellStyle name="20% - Accent3 2" xfId="246"/>
    <cellStyle name="20% - Accent3 2 2" xfId="247"/>
    <cellStyle name="20% - Accent3 2 3" xfId="248"/>
    <cellStyle name="20% - Accent3 2 4" xfId="249"/>
    <cellStyle name="20% - Accent3 20" xfId="250"/>
    <cellStyle name="20% - Accent3 20 2" xfId="251"/>
    <cellStyle name="20% - Accent3 21" xfId="252"/>
    <cellStyle name="20% - Accent3 22" xfId="253"/>
    <cellStyle name="20% - Accent3 23" xfId="254"/>
    <cellStyle name="20% - Accent3 24" xfId="255"/>
    <cellStyle name="20% - Accent3 25" xfId="256"/>
    <cellStyle name="20% - Accent3 26" xfId="257"/>
    <cellStyle name="20% - Accent3 27" xfId="258"/>
    <cellStyle name="20% - Accent3 3" xfId="259"/>
    <cellStyle name="20% - Accent3 3 2" xfId="260"/>
    <cellStyle name="20% - Accent3 4" xfId="261"/>
    <cellStyle name="20% - Accent3 4 2" xfId="262"/>
    <cellStyle name="20% - Accent3 5" xfId="263"/>
    <cellStyle name="20% - Accent3 5 2" xfId="264"/>
    <cellStyle name="20% - Accent3 6" xfId="265"/>
    <cellStyle name="20% - Accent3 6 2" xfId="266"/>
    <cellStyle name="20% - Accent3 7" xfId="267"/>
    <cellStyle name="20% - Accent3 7 2" xfId="268"/>
    <cellStyle name="20% - Accent3 8" xfId="269"/>
    <cellStyle name="20% - Accent3 8 2" xfId="270"/>
    <cellStyle name="20% - Accent3 9" xfId="271"/>
    <cellStyle name="20% - Accent3 9 2" xfId="272"/>
    <cellStyle name="20% - Accent4 10" xfId="273"/>
    <cellStyle name="20% - Accent4 10 2" xfId="274"/>
    <cellStyle name="20% - Accent4 11" xfId="275"/>
    <cellStyle name="20% - Accent4 11 2" xfId="276"/>
    <cellStyle name="20% - Accent4 12" xfId="277"/>
    <cellStyle name="20% - Accent4 12 2" xfId="278"/>
    <cellStyle name="20% - Accent4 13" xfId="279"/>
    <cellStyle name="20% - Accent4 13 2" xfId="280"/>
    <cellStyle name="20% - Accent4 14" xfId="281"/>
    <cellStyle name="20% - Accent4 14 2" xfId="282"/>
    <cellStyle name="20% - Accent4 15" xfId="283"/>
    <cellStyle name="20% - Accent4 15 2" xfId="284"/>
    <cellStyle name="20% - Accent4 16" xfId="285"/>
    <cellStyle name="20% - Accent4 16 2" xfId="286"/>
    <cellStyle name="20% - Accent4 17" xfId="287"/>
    <cellStyle name="20% - Accent4 17 2" xfId="288"/>
    <cellStyle name="20% - Accent4 18" xfId="289"/>
    <cellStyle name="20% - Accent4 18 2" xfId="290"/>
    <cellStyle name="20% - Accent4 19" xfId="291"/>
    <cellStyle name="20% - Accent4 19 2" xfId="292"/>
    <cellStyle name="20% - Accent4 2" xfId="293"/>
    <cellStyle name="20% - Accent4 2 2" xfId="294"/>
    <cellStyle name="20% - Accent4 2 3" xfId="295"/>
    <cellStyle name="20% - Accent4 2 4" xfId="296"/>
    <cellStyle name="20% - Accent4 20" xfId="297"/>
    <cellStyle name="20% - Accent4 20 2" xfId="298"/>
    <cellStyle name="20% - Accent4 21" xfId="299"/>
    <cellStyle name="20% - Accent4 22" xfId="300"/>
    <cellStyle name="20% - Accent4 23" xfId="301"/>
    <cellStyle name="20% - Accent4 24" xfId="302"/>
    <cellStyle name="20% - Accent4 25" xfId="303"/>
    <cellStyle name="20% - Accent4 26" xfId="304"/>
    <cellStyle name="20% - Accent4 27" xfId="305"/>
    <cellStyle name="20% - Accent4 3" xfId="306"/>
    <cellStyle name="20% - Accent4 3 2" xfId="307"/>
    <cellStyle name="20% - Accent4 4" xfId="308"/>
    <cellStyle name="20% - Accent4 4 2" xfId="309"/>
    <cellStyle name="20% - Accent4 5" xfId="310"/>
    <cellStyle name="20% - Accent4 5 2" xfId="311"/>
    <cellStyle name="20% - Accent4 6" xfId="312"/>
    <cellStyle name="20% - Accent4 6 2" xfId="313"/>
    <cellStyle name="20% - Accent4 7" xfId="314"/>
    <cellStyle name="20% - Accent4 7 2" xfId="315"/>
    <cellStyle name="20% - Accent4 8" xfId="316"/>
    <cellStyle name="20% - Accent4 8 2" xfId="317"/>
    <cellStyle name="20% - Accent4 9" xfId="318"/>
    <cellStyle name="20% - Accent4 9 2" xfId="319"/>
    <cellStyle name="20% - Accent5 10" xfId="320"/>
    <cellStyle name="20% - Accent5 10 2" xfId="321"/>
    <cellStyle name="20% - Accent5 11" xfId="322"/>
    <cellStyle name="20% - Accent5 11 2" xfId="323"/>
    <cellStyle name="20% - Accent5 12" xfId="324"/>
    <cellStyle name="20% - Accent5 12 2" xfId="325"/>
    <cellStyle name="20% - Accent5 13" xfId="326"/>
    <cellStyle name="20% - Accent5 13 2" xfId="327"/>
    <cellStyle name="20% - Accent5 14" xfId="328"/>
    <cellStyle name="20% - Accent5 14 2" xfId="329"/>
    <cellStyle name="20% - Accent5 15" xfId="330"/>
    <cellStyle name="20% - Accent5 15 2" xfId="331"/>
    <cellStyle name="20% - Accent5 16" xfId="332"/>
    <cellStyle name="20% - Accent5 16 2" xfId="333"/>
    <cellStyle name="20% - Accent5 17" xfId="334"/>
    <cellStyle name="20% - Accent5 17 2" xfId="335"/>
    <cellStyle name="20% - Accent5 18" xfId="336"/>
    <cellStyle name="20% - Accent5 18 2" xfId="337"/>
    <cellStyle name="20% - Accent5 19" xfId="338"/>
    <cellStyle name="20% - Accent5 19 2" xfId="339"/>
    <cellStyle name="20% - Accent5 2" xfId="340"/>
    <cellStyle name="20% - Accent5 2 2" xfId="341"/>
    <cellStyle name="20% - Accent5 2 3" xfId="342"/>
    <cellStyle name="20% - Accent5 2 4" xfId="343"/>
    <cellStyle name="20% - Accent5 20" xfId="344"/>
    <cellStyle name="20% - Accent5 20 2" xfId="345"/>
    <cellStyle name="20% - Accent5 21" xfId="346"/>
    <cellStyle name="20% - Accent5 22" xfId="347"/>
    <cellStyle name="20% - Accent5 23" xfId="348"/>
    <cellStyle name="20% - Accent5 24" xfId="349"/>
    <cellStyle name="20% - Accent5 25" xfId="350"/>
    <cellStyle name="20% - Accent5 26" xfId="351"/>
    <cellStyle name="20% - Accent5 27" xfId="352"/>
    <cellStyle name="20% - Accent5 3" xfId="353"/>
    <cellStyle name="20% - Accent5 3 2" xfId="354"/>
    <cellStyle name="20% - Accent5 4" xfId="355"/>
    <cellStyle name="20% - Accent5 4 2" xfId="356"/>
    <cellStyle name="20% - Accent5 5" xfId="357"/>
    <cellStyle name="20% - Accent5 5 2" xfId="358"/>
    <cellStyle name="20% - Accent5 6" xfId="359"/>
    <cellStyle name="20% - Accent5 6 2" xfId="360"/>
    <cellStyle name="20% - Accent5 7" xfId="361"/>
    <cellStyle name="20% - Accent5 7 2" xfId="362"/>
    <cellStyle name="20% - Accent5 8" xfId="363"/>
    <cellStyle name="20% - Accent5 8 2" xfId="364"/>
    <cellStyle name="20% - Accent5 9" xfId="365"/>
    <cellStyle name="20% - Accent5 9 2" xfId="366"/>
    <cellStyle name="20% - Accent6 10" xfId="367"/>
    <cellStyle name="20% - Accent6 10 2" xfId="368"/>
    <cellStyle name="20% - Accent6 11" xfId="369"/>
    <cellStyle name="20% - Accent6 11 2" xfId="370"/>
    <cellStyle name="20% - Accent6 12" xfId="371"/>
    <cellStyle name="20% - Accent6 12 2" xfId="372"/>
    <cellStyle name="20% - Accent6 13" xfId="373"/>
    <cellStyle name="20% - Accent6 13 2" xfId="374"/>
    <cellStyle name="20% - Accent6 14" xfId="375"/>
    <cellStyle name="20% - Accent6 14 2" xfId="376"/>
    <cellStyle name="20% - Accent6 15" xfId="377"/>
    <cellStyle name="20% - Accent6 15 2" xfId="378"/>
    <cellStyle name="20% - Accent6 16" xfId="379"/>
    <cellStyle name="20% - Accent6 16 2" xfId="380"/>
    <cellStyle name="20% - Accent6 17" xfId="381"/>
    <cellStyle name="20% - Accent6 17 2" xfId="382"/>
    <cellStyle name="20% - Accent6 18" xfId="383"/>
    <cellStyle name="20% - Accent6 18 2" xfId="384"/>
    <cellStyle name="20% - Accent6 19" xfId="385"/>
    <cellStyle name="20% - Accent6 19 2" xfId="386"/>
    <cellStyle name="20% - Accent6 2" xfId="387"/>
    <cellStyle name="20% - Accent6 2 2" xfId="388"/>
    <cellStyle name="20% - Accent6 2 3" xfId="389"/>
    <cellStyle name="20% - Accent6 2 4" xfId="390"/>
    <cellStyle name="20% - Accent6 20" xfId="391"/>
    <cellStyle name="20% - Accent6 20 2" xfId="392"/>
    <cellStyle name="20% - Accent6 21" xfId="393"/>
    <cellStyle name="20% - Accent6 22" xfId="394"/>
    <cellStyle name="20% - Accent6 23" xfId="395"/>
    <cellStyle name="20% - Accent6 24" xfId="396"/>
    <cellStyle name="20% - Accent6 25" xfId="397"/>
    <cellStyle name="20% - Accent6 26" xfId="398"/>
    <cellStyle name="20% - Accent6 27" xfId="399"/>
    <cellStyle name="20% - Accent6 3" xfId="400"/>
    <cellStyle name="20% - Accent6 3 2" xfId="401"/>
    <cellStyle name="20% - Accent6 4" xfId="402"/>
    <cellStyle name="20% - Accent6 4 2" xfId="403"/>
    <cellStyle name="20% - Accent6 5" xfId="404"/>
    <cellStyle name="20% - Accent6 5 2" xfId="405"/>
    <cellStyle name="20% - Accent6 6" xfId="406"/>
    <cellStyle name="20% - Accent6 6 2" xfId="407"/>
    <cellStyle name="20% - Accent6 7" xfId="408"/>
    <cellStyle name="20% - Accent6 7 2" xfId="409"/>
    <cellStyle name="20% - Accent6 8" xfId="410"/>
    <cellStyle name="20% - Accent6 8 2" xfId="411"/>
    <cellStyle name="20% - Accent6 9" xfId="412"/>
    <cellStyle name="20% - Accent6 9 2" xfId="413"/>
    <cellStyle name="40% - Accent1 10" xfId="414"/>
    <cellStyle name="40% - Accent1 10 2" xfId="415"/>
    <cellStyle name="40% - Accent1 11" xfId="416"/>
    <cellStyle name="40% - Accent1 11 2" xfId="417"/>
    <cellStyle name="40% - Accent1 12" xfId="418"/>
    <cellStyle name="40% - Accent1 12 2" xfId="419"/>
    <cellStyle name="40% - Accent1 13" xfId="420"/>
    <cellStyle name="40% - Accent1 13 2" xfId="421"/>
    <cellStyle name="40% - Accent1 14" xfId="422"/>
    <cellStyle name="40% - Accent1 14 2" xfId="423"/>
    <cellStyle name="40% - Accent1 15" xfId="424"/>
    <cellStyle name="40% - Accent1 15 2" xfId="425"/>
    <cellStyle name="40% - Accent1 16" xfId="426"/>
    <cellStyle name="40% - Accent1 16 2" xfId="427"/>
    <cellStyle name="40% - Accent1 17" xfId="428"/>
    <cellStyle name="40% - Accent1 17 2" xfId="429"/>
    <cellStyle name="40% - Accent1 18" xfId="430"/>
    <cellStyle name="40% - Accent1 18 2" xfId="431"/>
    <cellStyle name="40% - Accent1 19" xfId="432"/>
    <cellStyle name="40% - Accent1 19 2" xfId="433"/>
    <cellStyle name="40% - Accent1 2" xfId="434"/>
    <cellStyle name="40% - Accent1 2 2" xfId="435"/>
    <cellStyle name="40% - Accent1 2 3" xfId="436"/>
    <cellStyle name="40% - Accent1 2 4" xfId="437"/>
    <cellStyle name="40% - Accent1 20" xfId="438"/>
    <cellStyle name="40% - Accent1 20 2" xfId="439"/>
    <cellStyle name="40% - Accent1 21" xfId="440"/>
    <cellStyle name="40% - Accent1 22" xfId="441"/>
    <cellStyle name="40% - Accent1 23" xfId="442"/>
    <cellStyle name="40% - Accent1 24" xfId="443"/>
    <cellStyle name="40% - Accent1 25" xfId="444"/>
    <cellStyle name="40% - Accent1 26" xfId="445"/>
    <cellStyle name="40% - Accent1 27" xfId="446"/>
    <cellStyle name="40% - Accent1 3" xfId="447"/>
    <cellStyle name="40% - Accent1 3 2" xfId="448"/>
    <cellStyle name="40% - Accent1 4" xfId="449"/>
    <cellStyle name="40% - Accent1 4 2" xfId="450"/>
    <cellStyle name="40% - Accent1 5" xfId="451"/>
    <cellStyle name="40% - Accent1 5 2" xfId="452"/>
    <cellStyle name="40% - Accent1 6" xfId="453"/>
    <cellStyle name="40% - Accent1 6 2" xfId="454"/>
    <cellStyle name="40% - Accent1 7" xfId="455"/>
    <cellStyle name="40% - Accent1 7 2" xfId="456"/>
    <cellStyle name="40% - Accent1 8" xfId="457"/>
    <cellStyle name="40% - Accent1 8 2" xfId="458"/>
    <cellStyle name="40% - Accent1 9" xfId="459"/>
    <cellStyle name="40% - Accent1 9 2" xfId="460"/>
    <cellStyle name="40% - Accent2 10" xfId="461"/>
    <cellStyle name="40% - Accent2 10 2" xfId="462"/>
    <cellStyle name="40% - Accent2 11" xfId="463"/>
    <cellStyle name="40% - Accent2 11 2" xfId="464"/>
    <cellStyle name="40% - Accent2 12" xfId="465"/>
    <cellStyle name="40% - Accent2 12 2" xfId="466"/>
    <cellStyle name="40% - Accent2 13" xfId="467"/>
    <cellStyle name="40% - Accent2 13 2" xfId="468"/>
    <cellStyle name="40% - Accent2 14" xfId="469"/>
    <cellStyle name="40% - Accent2 14 2" xfId="470"/>
    <cellStyle name="40% - Accent2 15" xfId="471"/>
    <cellStyle name="40% - Accent2 15 2" xfId="472"/>
    <cellStyle name="40% - Accent2 16" xfId="473"/>
    <cellStyle name="40% - Accent2 16 2" xfId="474"/>
    <cellStyle name="40% - Accent2 17" xfId="475"/>
    <cellStyle name="40% - Accent2 17 2" xfId="476"/>
    <cellStyle name="40% - Accent2 18" xfId="477"/>
    <cellStyle name="40% - Accent2 18 2" xfId="478"/>
    <cellStyle name="40% - Accent2 19" xfId="479"/>
    <cellStyle name="40% - Accent2 19 2" xfId="480"/>
    <cellStyle name="40% - Accent2 2" xfId="481"/>
    <cellStyle name="40% - Accent2 2 2" xfId="482"/>
    <cellStyle name="40% - Accent2 2 3" xfId="483"/>
    <cellStyle name="40% - Accent2 2 4" xfId="484"/>
    <cellStyle name="40% - Accent2 20" xfId="485"/>
    <cellStyle name="40% - Accent2 20 2" xfId="486"/>
    <cellStyle name="40% - Accent2 21" xfId="487"/>
    <cellStyle name="40% - Accent2 22" xfId="488"/>
    <cellStyle name="40% - Accent2 23" xfId="489"/>
    <cellStyle name="40% - Accent2 24" xfId="490"/>
    <cellStyle name="40% - Accent2 25" xfId="491"/>
    <cellStyle name="40% - Accent2 26" xfId="492"/>
    <cellStyle name="40% - Accent2 27" xfId="493"/>
    <cellStyle name="40% - Accent2 3" xfId="494"/>
    <cellStyle name="40% - Accent2 3 2" xfId="495"/>
    <cellStyle name="40% - Accent2 4" xfId="496"/>
    <cellStyle name="40% - Accent2 4 2" xfId="497"/>
    <cellStyle name="40% - Accent2 5" xfId="498"/>
    <cellStyle name="40% - Accent2 5 2" xfId="499"/>
    <cellStyle name="40% - Accent2 6" xfId="500"/>
    <cellStyle name="40% - Accent2 6 2" xfId="501"/>
    <cellStyle name="40% - Accent2 7" xfId="502"/>
    <cellStyle name="40% - Accent2 7 2" xfId="503"/>
    <cellStyle name="40% - Accent2 8" xfId="504"/>
    <cellStyle name="40% - Accent2 8 2" xfId="505"/>
    <cellStyle name="40% - Accent2 9" xfId="506"/>
    <cellStyle name="40% - Accent2 9 2" xfId="507"/>
    <cellStyle name="40% - Accent3 10" xfId="508"/>
    <cellStyle name="40% - Accent3 10 2" xfId="509"/>
    <cellStyle name="40% - Accent3 11" xfId="510"/>
    <cellStyle name="40% - Accent3 11 2" xfId="511"/>
    <cellStyle name="40% - Accent3 12" xfId="512"/>
    <cellStyle name="40% - Accent3 12 2" xfId="513"/>
    <cellStyle name="40% - Accent3 13" xfId="514"/>
    <cellStyle name="40% - Accent3 13 2" xfId="515"/>
    <cellStyle name="40% - Accent3 14" xfId="516"/>
    <cellStyle name="40% - Accent3 14 2" xfId="517"/>
    <cellStyle name="40% - Accent3 15" xfId="518"/>
    <cellStyle name="40% - Accent3 15 2" xfId="519"/>
    <cellStyle name="40% - Accent3 16" xfId="520"/>
    <cellStyle name="40% - Accent3 16 2" xfId="521"/>
    <cellStyle name="40% - Accent3 17" xfId="522"/>
    <cellStyle name="40% - Accent3 17 2" xfId="523"/>
    <cellStyle name="40% - Accent3 18" xfId="524"/>
    <cellStyle name="40% - Accent3 18 2" xfId="525"/>
    <cellStyle name="40% - Accent3 19" xfId="526"/>
    <cellStyle name="40% - Accent3 19 2" xfId="527"/>
    <cellStyle name="40% - Accent3 2" xfId="528"/>
    <cellStyle name="40% - Accent3 2 2" xfId="529"/>
    <cellStyle name="40% - Accent3 2 3" xfId="530"/>
    <cellStyle name="40% - Accent3 2 4" xfId="531"/>
    <cellStyle name="40% - Accent3 20" xfId="532"/>
    <cellStyle name="40% - Accent3 20 2" xfId="533"/>
    <cellStyle name="40% - Accent3 21" xfId="534"/>
    <cellStyle name="40% - Accent3 22" xfId="535"/>
    <cellStyle name="40% - Accent3 23" xfId="536"/>
    <cellStyle name="40% - Accent3 24" xfId="537"/>
    <cellStyle name="40% - Accent3 25" xfId="538"/>
    <cellStyle name="40% - Accent3 26" xfId="539"/>
    <cellStyle name="40% - Accent3 27" xfId="540"/>
    <cellStyle name="40% - Accent3 3" xfId="541"/>
    <cellStyle name="40% - Accent3 3 2" xfId="542"/>
    <cellStyle name="40% - Accent3 4" xfId="543"/>
    <cellStyle name="40% - Accent3 4 2" xfId="544"/>
    <cellStyle name="40% - Accent3 5" xfId="545"/>
    <cellStyle name="40% - Accent3 5 2" xfId="546"/>
    <cellStyle name="40% - Accent3 6" xfId="547"/>
    <cellStyle name="40% - Accent3 6 2" xfId="548"/>
    <cellStyle name="40% - Accent3 7" xfId="549"/>
    <cellStyle name="40% - Accent3 7 2" xfId="550"/>
    <cellStyle name="40% - Accent3 8" xfId="551"/>
    <cellStyle name="40% - Accent3 8 2" xfId="552"/>
    <cellStyle name="40% - Accent3 9" xfId="553"/>
    <cellStyle name="40% - Accent3 9 2" xfId="554"/>
    <cellStyle name="40% - Accent4 10" xfId="555"/>
    <cellStyle name="40% - Accent4 10 2" xfId="556"/>
    <cellStyle name="40% - Accent4 11" xfId="557"/>
    <cellStyle name="40% - Accent4 11 2" xfId="558"/>
    <cellStyle name="40% - Accent4 12" xfId="559"/>
    <cellStyle name="40% - Accent4 12 2" xfId="560"/>
    <cellStyle name="40% - Accent4 13" xfId="561"/>
    <cellStyle name="40% - Accent4 13 2" xfId="562"/>
    <cellStyle name="40% - Accent4 14" xfId="563"/>
    <cellStyle name="40% - Accent4 14 2" xfId="564"/>
    <cellStyle name="40% - Accent4 15" xfId="565"/>
    <cellStyle name="40% - Accent4 15 2" xfId="566"/>
    <cellStyle name="40% - Accent4 16" xfId="567"/>
    <cellStyle name="40% - Accent4 16 2" xfId="568"/>
    <cellStyle name="40% - Accent4 17" xfId="569"/>
    <cellStyle name="40% - Accent4 17 2" xfId="570"/>
    <cellStyle name="40% - Accent4 18" xfId="571"/>
    <cellStyle name="40% - Accent4 18 2" xfId="572"/>
    <cellStyle name="40% - Accent4 19" xfId="573"/>
    <cellStyle name="40% - Accent4 19 2" xfId="574"/>
    <cellStyle name="40% - Accent4 2" xfId="575"/>
    <cellStyle name="40% - Accent4 2 2" xfId="576"/>
    <cellStyle name="40% - Accent4 2 3" xfId="577"/>
    <cellStyle name="40% - Accent4 2 4" xfId="578"/>
    <cellStyle name="40% - Accent4 20" xfId="579"/>
    <cellStyle name="40% - Accent4 20 2" xfId="580"/>
    <cellStyle name="40% - Accent4 21" xfId="581"/>
    <cellStyle name="40% - Accent4 22" xfId="582"/>
    <cellStyle name="40% - Accent4 23" xfId="583"/>
    <cellStyle name="40% - Accent4 24" xfId="584"/>
    <cellStyle name="40% - Accent4 25" xfId="585"/>
    <cellStyle name="40% - Accent4 26" xfId="586"/>
    <cellStyle name="40% - Accent4 27" xfId="587"/>
    <cellStyle name="40% - Accent4 3" xfId="588"/>
    <cellStyle name="40% - Accent4 3 2" xfId="589"/>
    <cellStyle name="40% - Accent4 4" xfId="590"/>
    <cellStyle name="40% - Accent4 4 2" xfId="591"/>
    <cellStyle name="40% - Accent4 5" xfId="592"/>
    <cellStyle name="40% - Accent4 5 2" xfId="593"/>
    <cellStyle name="40% - Accent4 6" xfId="594"/>
    <cellStyle name="40% - Accent4 6 2" xfId="595"/>
    <cellStyle name="40% - Accent4 7" xfId="596"/>
    <cellStyle name="40% - Accent4 7 2" xfId="597"/>
    <cellStyle name="40% - Accent4 8" xfId="598"/>
    <cellStyle name="40% - Accent4 8 2" xfId="599"/>
    <cellStyle name="40% - Accent4 9" xfId="600"/>
    <cellStyle name="40% - Accent4 9 2" xfId="601"/>
    <cellStyle name="40% - Accent5 10" xfId="602"/>
    <cellStyle name="40% - Accent5 10 2" xfId="603"/>
    <cellStyle name="40% - Accent5 11" xfId="604"/>
    <cellStyle name="40% - Accent5 11 2" xfId="605"/>
    <cellStyle name="40% - Accent5 12" xfId="606"/>
    <cellStyle name="40% - Accent5 12 2" xfId="607"/>
    <cellStyle name="40% - Accent5 13" xfId="608"/>
    <cellStyle name="40% - Accent5 13 2" xfId="609"/>
    <cellStyle name="40% - Accent5 14" xfId="610"/>
    <cellStyle name="40% - Accent5 14 2" xfId="611"/>
    <cellStyle name="40% - Accent5 15" xfId="612"/>
    <cellStyle name="40% - Accent5 15 2" xfId="613"/>
    <cellStyle name="40% - Accent5 16" xfId="614"/>
    <cellStyle name="40% - Accent5 16 2" xfId="615"/>
    <cellStyle name="40% - Accent5 17" xfId="616"/>
    <cellStyle name="40% - Accent5 17 2" xfId="617"/>
    <cellStyle name="40% - Accent5 18" xfId="618"/>
    <cellStyle name="40% - Accent5 18 2" xfId="619"/>
    <cellStyle name="40% - Accent5 19" xfId="620"/>
    <cellStyle name="40% - Accent5 19 2" xfId="621"/>
    <cellStyle name="40% - Accent5 2" xfId="622"/>
    <cellStyle name="40% - Accent5 2 2" xfId="623"/>
    <cellStyle name="40% - Accent5 2 3" xfId="624"/>
    <cellStyle name="40% - Accent5 2 4" xfId="625"/>
    <cellStyle name="40% - Accent5 20" xfId="626"/>
    <cellStyle name="40% - Accent5 20 2" xfId="627"/>
    <cellStyle name="40% - Accent5 21" xfId="628"/>
    <cellStyle name="40% - Accent5 22" xfId="629"/>
    <cellStyle name="40% - Accent5 23" xfId="630"/>
    <cellStyle name="40% - Accent5 24" xfId="631"/>
    <cellStyle name="40% - Accent5 25" xfId="632"/>
    <cellStyle name="40% - Accent5 26" xfId="633"/>
    <cellStyle name="40% - Accent5 27" xfId="634"/>
    <cellStyle name="40% - Accent5 3" xfId="635"/>
    <cellStyle name="40% - Accent5 3 2" xfId="636"/>
    <cellStyle name="40% - Accent5 4" xfId="637"/>
    <cellStyle name="40% - Accent5 4 2" xfId="638"/>
    <cellStyle name="40% - Accent5 5" xfId="639"/>
    <cellStyle name="40% - Accent5 5 2" xfId="640"/>
    <cellStyle name="40% - Accent5 6" xfId="641"/>
    <cellStyle name="40% - Accent5 6 2" xfId="642"/>
    <cellStyle name="40% - Accent5 7" xfId="643"/>
    <cellStyle name="40% - Accent5 7 2" xfId="644"/>
    <cellStyle name="40% - Accent5 8" xfId="645"/>
    <cellStyle name="40% - Accent5 8 2" xfId="646"/>
    <cellStyle name="40% - Accent5 9" xfId="647"/>
    <cellStyle name="40% - Accent5 9 2" xfId="648"/>
    <cellStyle name="40% - Accent6 10" xfId="649"/>
    <cellStyle name="40% - Accent6 10 2" xfId="650"/>
    <cellStyle name="40% - Accent6 11" xfId="651"/>
    <cellStyle name="40% - Accent6 11 2" xfId="652"/>
    <cellStyle name="40% - Accent6 12" xfId="653"/>
    <cellStyle name="40% - Accent6 12 2" xfId="654"/>
    <cellStyle name="40% - Accent6 13" xfId="655"/>
    <cellStyle name="40% - Accent6 13 2" xfId="656"/>
    <cellStyle name="40% - Accent6 14" xfId="657"/>
    <cellStyle name="40% - Accent6 14 2" xfId="658"/>
    <cellStyle name="40% - Accent6 15" xfId="659"/>
    <cellStyle name="40% - Accent6 15 2" xfId="660"/>
    <cellStyle name="40% - Accent6 16" xfId="661"/>
    <cellStyle name="40% - Accent6 16 2" xfId="662"/>
    <cellStyle name="40% - Accent6 17" xfId="663"/>
    <cellStyle name="40% - Accent6 17 2" xfId="664"/>
    <cellStyle name="40% - Accent6 18" xfId="665"/>
    <cellStyle name="40% - Accent6 18 2" xfId="666"/>
    <cellStyle name="40% - Accent6 19" xfId="667"/>
    <cellStyle name="40% - Accent6 19 2" xfId="668"/>
    <cellStyle name="40% - Accent6 2" xfId="669"/>
    <cellStyle name="40% - Accent6 2 2" xfId="670"/>
    <cellStyle name="40% - Accent6 2 3" xfId="671"/>
    <cellStyle name="40% - Accent6 2 4" xfId="672"/>
    <cellStyle name="40% - Accent6 20" xfId="673"/>
    <cellStyle name="40% - Accent6 20 2" xfId="674"/>
    <cellStyle name="40% - Accent6 21" xfId="675"/>
    <cellStyle name="40% - Accent6 22" xfId="676"/>
    <cellStyle name="40% - Accent6 23" xfId="677"/>
    <cellStyle name="40% - Accent6 24" xfId="678"/>
    <cellStyle name="40% - Accent6 25" xfId="679"/>
    <cellStyle name="40% - Accent6 26" xfId="680"/>
    <cellStyle name="40% - Accent6 27" xfId="681"/>
    <cellStyle name="40% - Accent6 3" xfId="682"/>
    <cellStyle name="40% - Accent6 3 2" xfId="683"/>
    <cellStyle name="40% - Accent6 4" xfId="684"/>
    <cellStyle name="40% - Accent6 4 2" xfId="685"/>
    <cellStyle name="40% - Accent6 5" xfId="686"/>
    <cellStyle name="40% - Accent6 5 2" xfId="687"/>
    <cellStyle name="40% - Accent6 6" xfId="688"/>
    <cellStyle name="40% - Accent6 6 2" xfId="689"/>
    <cellStyle name="40% - Accent6 7" xfId="690"/>
    <cellStyle name="40% - Accent6 7 2" xfId="691"/>
    <cellStyle name="40% - Accent6 8" xfId="692"/>
    <cellStyle name="40% - Accent6 8 2" xfId="693"/>
    <cellStyle name="40% - Accent6 9" xfId="694"/>
    <cellStyle name="40% - Accent6 9 2" xfId="695"/>
    <cellStyle name="60% - Accent1 10" xfId="696"/>
    <cellStyle name="60% - Accent1 11" xfId="697"/>
    <cellStyle name="60% - Accent1 12" xfId="698"/>
    <cellStyle name="60% - Accent1 13" xfId="699"/>
    <cellStyle name="60% - Accent1 2" xfId="700"/>
    <cellStyle name="60% - Accent1 3" xfId="701"/>
    <cellStyle name="60% - Accent1 4" xfId="702"/>
    <cellStyle name="60% - Accent1 5" xfId="703"/>
    <cellStyle name="60% - Accent1 6" xfId="704"/>
    <cellStyle name="60% - Accent1 7" xfId="705"/>
    <cellStyle name="60% - Accent1 8" xfId="706"/>
    <cellStyle name="60% - Accent1 9" xfId="707"/>
    <cellStyle name="60% - Accent2 10" xfId="708"/>
    <cellStyle name="60% - Accent2 11" xfId="709"/>
    <cellStyle name="60% - Accent2 12" xfId="710"/>
    <cellStyle name="60% - Accent2 13" xfId="711"/>
    <cellStyle name="60% - Accent2 2" xfId="712"/>
    <cellStyle name="60% - Accent2 3" xfId="713"/>
    <cellStyle name="60% - Accent2 4" xfId="714"/>
    <cellStyle name="60% - Accent2 5" xfId="715"/>
    <cellStyle name="60% - Accent2 6" xfId="716"/>
    <cellStyle name="60% - Accent2 7" xfId="717"/>
    <cellStyle name="60% - Accent2 8" xfId="718"/>
    <cellStyle name="60% - Accent2 9" xfId="719"/>
    <cellStyle name="60% - Accent3 10" xfId="720"/>
    <cellStyle name="60% - Accent3 11" xfId="721"/>
    <cellStyle name="60% - Accent3 12" xfId="722"/>
    <cellStyle name="60% - Accent3 13" xfId="723"/>
    <cellStyle name="60% - Accent3 2" xfId="724"/>
    <cellStyle name="60% - Accent3 3" xfId="725"/>
    <cellStyle name="60% - Accent3 4" xfId="726"/>
    <cellStyle name="60% - Accent3 5" xfId="727"/>
    <cellStyle name="60% - Accent3 6" xfId="728"/>
    <cellStyle name="60% - Accent3 7" xfId="729"/>
    <cellStyle name="60% - Accent3 8" xfId="730"/>
    <cellStyle name="60% - Accent3 9" xfId="731"/>
    <cellStyle name="60% - Accent4 10" xfId="732"/>
    <cellStyle name="60% - Accent4 11" xfId="733"/>
    <cellStyle name="60% - Accent4 12" xfId="734"/>
    <cellStyle name="60% - Accent4 13" xfId="735"/>
    <cellStyle name="60% - Accent4 2" xfId="736"/>
    <cellStyle name="60% - Accent4 3" xfId="737"/>
    <cellStyle name="60% - Accent4 4" xfId="738"/>
    <cellStyle name="60% - Accent4 5" xfId="739"/>
    <cellStyle name="60% - Accent4 6" xfId="740"/>
    <cellStyle name="60% - Accent4 7" xfId="741"/>
    <cellStyle name="60% - Accent4 8" xfId="742"/>
    <cellStyle name="60% - Accent4 9" xfId="743"/>
    <cellStyle name="60% - Accent5 10" xfId="744"/>
    <cellStyle name="60% - Accent5 11" xfId="745"/>
    <cellStyle name="60% - Accent5 12" xfId="746"/>
    <cellStyle name="60% - Accent5 13" xfId="747"/>
    <cellStyle name="60% - Accent5 2" xfId="748"/>
    <cellStyle name="60% - Accent5 3" xfId="749"/>
    <cellStyle name="60% - Accent5 4" xfId="750"/>
    <cellStyle name="60% - Accent5 5" xfId="751"/>
    <cellStyle name="60% - Accent5 6" xfId="752"/>
    <cellStyle name="60% - Accent5 7" xfId="753"/>
    <cellStyle name="60% - Accent5 8" xfId="754"/>
    <cellStyle name="60% - Accent5 9" xfId="755"/>
    <cellStyle name="60% - Accent6 10" xfId="756"/>
    <cellStyle name="60% - Accent6 11" xfId="757"/>
    <cellStyle name="60% - Accent6 12" xfId="758"/>
    <cellStyle name="60% - Accent6 13" xfId="759"/>
    <cellStyle name="60% - Accent6 2" xfId="760"/>
    <cellStyle name="60% - Accent6 3" xfId="761"/>
    <cellStyle name="60% - Accent6 4" xfId="762"/>
    <cellStyle name="60% - Accent6 5" xfId="763"/>
    <cellStyle name="60% - Accent6 6" xfId="764"/>
    <cellStyle name="60% - Accent6 7" xfId="765"/>
    <cellStyle name="60% - Accent6 8" xfId="766"/>
    <cellStyle name="60% - Accent6 9" xfId="767"/>
    <cellStyle name="Accent1 - 20%" xfId="5"/>
    <cellStyle name="Accent1 - 40%" xfId="6"/>
    <cellStyle name="Accent1 - 60%" xfId="7"/>
    <cellStyle name="Accent1 10" xfId="768"/>
    <cellStyle name="Accent1 11" xfId="769"/>
    <cellStyle name="Accent1 12" xfId="770"/>
    <cellStyle name="Accent1 13" xfId="771"/>
    <cellStyle name="Accent1 14" xfId="772"/>
    <cellStyle name="Accent1 15" xfId="773"/>
    <cellStyle name="Accent1 16" xfId="774"/>
    <cellStyle name="Accent1 17" xfId="775"/>
    <cellStyle name="Accent1 18" xfId="776"/>
    <cellStyle name="Accent1 19" xfId="777"/>
    <cellStyle name="Accent1 2" xfId="778"/>
    <cellStyle name="Accent1 20" xfId="779"/>
    <cellStyle name="Accent1 21" xfId="780"/>
    <cellStyle name="Accent1 22" xfId="781"/>
    <cellStyle name="Accent1 23" xfId="782"/>
    <cellStyle name="Accent1 24" xfId="783"/>
    <cellStyle name="Accent1 25" xfId="784"/>
    <cellStyle name="Accent1 26" xfId="785"/>
    <cellStyle name="Accent1 27" xfId="786"/>
    <cellStyle name="Accent1 28" xfId="787"/>
    <cellStyle name="Accent1 29" xfId="788"/>
    <cellStyle name="Accent1 3" xfId="789"/>
    <cellStyle name="Accent1 30" xfId="790"/>
    <cellStyle name="Accent1 31" xfId="791"/>
    <cellStyle name="Accent1 32" xfId="792"/>
    <cellStyle name="Accent1 33" xfId="793"/>
    <cellStyle name="Accent1 34" xfId="794"/>
    <cellStyle name="Accent1 35" xfId="795"/>
    <cellStyle name="Accent1 36" xfId="796"/>
    <cellStyle name="Accent1 37" xfId="797"/>
    <cellStyle name="Accent1 38" xfId="798"/>
    <cellStyle name="Accent1 39" xfId="799"/>
    <cellStyle name="Accent1 4" xfId="800"/>
    <cellStyle name="Accent1 40" xfId="801"/>
    <cellStyle name="Accent1 41" xfId="802"/>
    <cellStyle name="Accent1 42" xfId="803"/>
    <cellStyle name="Accent1 43" xfId="804"/>
    <cellStyle name="Accent1 44" xfId="805"/>
    <cellStyle name="Accent1 45" xfId="806"/>
    <cellStyle name="Accent1 46" xfId="807"/>
    <cellStyle name="Accent1 47" xfId="808"/>
    <cellStyle name="Accent1 48" xfId="809"/>
    <cellStyle name="Accent1 49" xfId="810"/>
    <cellStyle name="Accent1 5" xfId="811"/>
    <cellStyle name="Accent1 50" xfId="812"/>
    <cellStyle name="Accent1 51" xfId="813"/>
    <cellStyle name="Accent1 52" xfId="814"/>
    <cellStyle name="Accent1 53" xfId="815"/>
    <cellStyle name="Accent1 54" xfId="816"/>
    <cellStyle name="Accent1 55" xfId="817"/>
    <cellStyle name="Accent1 56" xfId="818"/>
    <cellStyle name="Accent1 57" xfId="819"/>
    <cellStyle name="Accent1 58" xfId="820"/>
    <cellStyle name="Accent1 59" xfId="821"/>
    <cellStyle name="Accent1 6" xfId="822"/>
    <cellStyle name="Accent1 60" xfId="823"/>
    <cellStyle name="Accent1 61" xfId="824"/>
    <cellStyle name="Accent1 62" xfId="825"/>
    <cellStyle name="Accent1 63" xfId="826"/>
    <cellStyle name="Accent1 64" xfId="827"/>
    <cellStyle name="Accent1 65" xfId="828"/>
    <cellStyle name="Accent1 66" xfId="829"/>
    <cellStyle name="Accent1 67" xfId="830"/>
    <cellStyle name="Accent1 68" xfId="831"/>
    <cellStyle name="Accent1 69" xfId="832"/>
    <cellStyle name="Accent1 7" xfId="833"/>
    <cellStyle name="Accent1 70" xfId="834"/>
    <cellStyle name="Accent1 71" xfId="835"/>
    <cellStyle name="Accent1 72" xfId="836"/>
    <cellStyle name="Accent1 73" xfId="837"/>
    <cellStyle name="Accent1 74" xfId="838"/>
    <cellStyle name="Accent1 75" xfId="839"/>
    <cellStyle name="Accent1 76" xfId="840"/>
    <cellStyle name="Accent1 77" xfId="841"/>
    <cellStyle name="Accent1 78" xfId="842"/>
    <cellStyle name="Accent1 79" xfId="843"/>
    <cellStyle name="Accent1 8" xfId="844"/>
    <cellStyle name="Accent1 80" xfId="845"/>
    <cellStyle name="Accent1 81" xfId="846"/>
    <cellStyle name="Accent1 82" xfId="847"/>
    <cellStyle name="Accent1 83" xfId="848"/>
    <cellStyle name="Accent1 84" xfId="849"/>
    <cellStyle name="Accent1 9" xfId="850"/>
    <cellStyle name="Accent2 - 20%" xfId="8"/>
    <cellStyle name="Accent2 - 40%" xfId="9"/>
    <cellStyle name="Accent2 - 60%" xfId="10"/>
    <cellStyle name="Accent2 10" xfId="851"/>
    <cellStyle name="Accent2 11" xfId="852"/>
    <cellStyle name="Accent2 12" xfId="853"/>
    <cellStyle name="Accent2 13" xfId="854"/>
    <cellStyle name="Accent2 14" xfId="855"/>
    <cellStyle name="Accent2 15" xfId="856"/>
    <cellStyle name="Accent2 16" xfId="857"/>
    <cellStyle name="Accent2 17" xfId="858"/>
    <cellStyle name="Accent2 18" xfId="859"/>
    <cellStyle name="Accent2 19" xfId="860"/>
    <cellStyle name="Accent2 2" xfId="861"/>
    <cellStyle name="Accent2 20" xfId="862"/>
    <cellStyle name="Accent2 21" xfId="863"/>
    <cellStyle name="Accent2 22" xfId="864"/>
    <cellStyle name="Accent2 23" xfId="865"/>
    <cellStyle name="Accent2 24" xfId="866"/>
    <cellStyle name="Accent2 25" xfId="867"/>
    <cellStyle name="Accent2 26" xfId="868"/>
    <cellStyle name="Accent2 27" xfId="869"/>
    <cellStyle name="Accent2 28" xfId="870"/>
    <cellStyle name="Accent2 29" xfId="871"/>
    <cellStyle name="Accent2 3" xfId="872"/>
    <cellStyle name="Accent2 30" xfId="873"/>
    <cellStyle name="Accent2 31" xfId="874"/>
    <cellStyle name="Accent2 32" xfId="875"/>
    <cellStyle name="Accent2 33" xfId="876"/>
    <cellStyle name="Accent2 34" xfId="877"/>
    <cellStyle name="Accent2 35" xfId="878"/>
    <cellStyle name="Accent2 36" xfId="879"/>
    <cellStyle name="Accent2 37" xfId="880"/>
    <cellStyle name="Accent2 38" xfId="881"/>
    <cellStyle name="Accent2 39" xfId="882"/>
    <cellStyle name="Accent2 4" xfId="883"/>
    <cellStyle name="Accent2 40" xfId="884"/>
    <cellStyle name="Accent2 41" xfId="885"/>
    <cellStyle name="Accent2 42" xfId="886"/>
    <cellStyle name="Accent2 43" xfId="887"/>
    <cellStyle name="Accent2 44" xfId="888"/>
    <cellStyle name="Accent2 45" xfId="889"/>
    <cellStyle name="Accent2 46" xfId="890"/>
    <cellStyle name="Accent2 47" xfId="891"/>
    <cellStyle name="Accent2 48" xfId="892"/>
    <cellStyle name="Accent2 49" xfId="893"/>
    <cellStyle name="Accent2 5" xfId="894"/>
    <cellStyle name="Accent2 50" xfId="895"/>
    <cellStyle name="Accent2 51" xfId="896"/>
    <cellStyle name="Accent2 52" xfId="897"/>
    <cellStyle name="Accent2 53" xfId="898"/>
    <cellStyle name="Accent2 54" xfId="899"/>
    <cellStyle name="Accent2 55" xfId="900"/>
    <cellStyle name="Accent2 56" xfId="901"/>
    <cellStyle name="Accent2 57" xfId="902"/>
    <cellStyle name="Accent2 58" xfId="903"/>
    <cellStyle name="Accent2 59" xfId="904"/>
    <cellStyle name="Accent2 6" xfId="905"/>
    <cellStyle name="Accent2 60" xfId="906"/>
    <cellStyle name="Accent2 61" xfId="907"/>
    <cellStyle name="Accent2 62" xfId="908"/>
    <cellStyle name="Accent2 63" xfId="909"/>
    <cellStyle name="Accent2 64" xfId="910"/>
    <cellStyle name="Accent2 65" xfId="911"/>
    <cellStyle name="Accent2 66" xfId="912"/>
    <cellStyle name="Accent2 67" xfId="913"/>
    <cellStyle name="Accent2 68" xfId="914"/>
    <cellStyle name="Accent2 69" xfId="915"/>
    <cellStyle name="Accent2 7" xfId="916"/>
    <cellStyle name="Accent2 70" xfId="917"/>
    <cellStyle name="Accent2 71" xfId="918"/>
    <cellStyle name="Accent2 72" xfId="919"/>
    <cellStyle name="Accent2 73" xfId="920"/>
    <cellStyle name="Accent2 74" xfId="921"/>
    <cellStyle name="Accent2 75" xfId="922"/>
    <cellStyle name="Accent2 76" xfId="923"/>
    <cellStyle name="Accent2 77" xfId="924"/>
    <cellStyle name="Accent2 78" xfId="925"/>
    <cellStyle name="Accent2 79" xfId="926"/>
    <cellStyle name="Accent2 8" xfId="927"/>
    <cellStyle name="Accent2 80" xfId="928"/>
    <cellStyle name="Accent2 81" xfId="929"/>
    <cellStyle name="Accent2 82" xfId="930"/>
    <cellStyle name="Accent2 83" xfId="931"/>
    <cellStyle name="Accent2 84" xfId="932"/>
    <cellStyle name="Accent2 9" xfId="933"/>
    <cellStyle name="Accent3 - 20%" xfId="11"/>
    <cellStyle name="Accent3 - 40%" xfId="12"/>
    <cellStyle name="Accent3 - 60%" xfId="13"/>
    <cellStyle name="Accent3 10" xfId="934"/>
    <cellStyle name="Accent3 11" xfId="935"/>
    <cellStyle name="Accent3 12" xfId="936"/>
    <cellStyle name="Accent3 13" xfId="937"/>
    <cellStyle name="Accent3 14" xfId="938"/>
    <cellStyle name="Accent3 15" xfId="939"/>
    <cellStyle name="Accent3 16" xfId="940"/>
    <cellStyle name="Accent3 17" xfId="941"/>
    <cellStyle name="Accent3 18" xfId="942"/>
    <cellStyle name="Accent3 19" xfId="943"/>
    <cellStyle name="Accent3 2" xfId="944"/>
    <cellStyle name="Accent3 20" xfId="945"/>
    <cellStyle name="Accent3 21" xfId="946"/>
    <cellStyle name="Accent3 22" xfId="947"/>
    <cellStyle name="Accent3 23" xfId="948"/>
    <cellStyle name="Accent3 24" xfId="949"/>
    <cellStyle name="Accent3 25" xfId="950"/>
    <cellStyle name="Accent3 26" xfId="951"/>
    <cellStyle name="Accent3 27" xfId="952"/>
    <cellStyle name="Accent3 28" xfId="953"/>
    <cellStyle name="Accent3 29" xfId="954"/>
    <cellStyle name="Accent3 3" xfId="955"/>
    <cellStyle name="Accent3 30" xfId="956"/>
    <cellStyle name="Accent3 31" xfId="957"/>
    <cellStyle name="Accent3 32" xfId="958"/>
    <cellStyle name="Accent3 33" xfId="959"/>
    <cellStyle name="Accent3 34" xfId="960"/>
    <cellStyle name="Accent3 35" xfId="961"/>
    <cellStyle name="Accent3 36" xfId="962"/>
    <cellStyle name="Accent3 37" xfId="963"/>
    <cellStyle name="Accent3 38" xfId="964"/>
    <cellStyle name="Accent3 39" xfId="965"/>
    <cellStyle name="Accent3 4" xfId="966"/>
    <cellStyle name="Accent3 40" xfId="967"/>
    <cellStyle name="Accent3 41" xfId="968"/>
    <cellStyle name="Accent3 42" xfId="969"/>
    <cellStyle name="Accent3 43" xfId="970"/>
    <cellStyle name="Accent3 44" xfId="971"/>
    <cellStyle name="Accent3 45" xfId="972"/>
    <cellStyle name="Accent3 46" xfId="973"/>
    <cellStyle name="Accent3 47" xfId="974"/>
    <cellStyle name="Accent3 48" xfId="975"/>
    <cellStyle name="Accent3 49" xfId="976"/>
    <cellStyle name="Accent3 5" xfId="977"/>
    <cellStyle name="Accent3 50" xfId="978"/>
    <cellStyle name="Accent3 51" xfId="979"/>
    <cellStyle name="Accent3 52" xfId="980"/>
    <cellStyle name="Accent3 53" xfId="981"/>
    <cellStyle name="Accent3 54" xfId="982"/>
    <cellStyle name="Accent3 55" xfId="983"/>
    <cellStyle name="Accent3 56" xfId="984"/>
    <cellStyle name="Accent3 57" xfId="985"/>
    <cellStyle name="Accent3 58" xfId="986"/>
    <cellStyle name="Accent3 59" xfId="987"/>
    <cellStyle name="Accent3 6" xfId="988"/>
    <cellStyle name="Accent3 60" xfId="989"/>
    <cellStyle name="Accent3 61" xfId="990"/>
    <cellStyle name="Accent3 62" xfId="991"/>
    <cellStyle name="Accent3 63" xfId="992"/>
    <cellStyle name="Accent3 64" xfId="993"/>
    <cellStyle name="Accent3 65" xfId="994"/>
    <cellStyle name="Accent3 66" xfId="995"/>
    <cellStyle name="Accent3 67" xfId="996"/>
    <cellStyle name="Accent3 68" xfId="997"/>
    <cellStyle name="Accent3 69" xfId="998"/>
    <cellStyle name="Accent3 7" xfId="999"/>
    <cellStyle name="Accent3 70" xfId="1000"/>
    <cellStyle name="Accent3 71" xfId="1001"/>
    <cellStyle name="Accent3 72" xfId="1002"/>
    <cellStyle name="Accent3 73" xfId="1003"/>
    <cellStyle name="Accent3 74" xfId="1004"/>
    <cellStyle name="Accent3 75" xfId="1005"/>
    <cellStyle name="Accent3 76" xfId="1006"/>
    <cellStyle name="Accent3 77" xfId="1007"/>
    <cellStyle name="Accent3 78" xfId="1008"/>
    <cellStyle name="Accent3 79" xfId="1009"/>
    <cellStyle name="Accent3 8" xfId="1010"/>
    <cellStyle name="Accent3 80" xfId="1011"/>
    <cellStyle name="Accent3 81" xfId="1012"/>
    <cellStyle name="Accent3 82" xfId="1013"/>
    <cellStyle name="Accent3 83" xfId="1014"/>
    <cellStyle name="Accent3 84" xfId="1015"/>
    <cellStyle name="Accent3 9" xfId="1016"/>
    <cellStyle name="Accent4 - 20%" xfId="14"/>
    <cellStyle name="Accent4 - 40%" xfId="15"/>
    <cellStyle name="Accent4 - 60%" xfId="16"/>
    <cellStyle name="Accent4 10" xfId="1017"/>
    <cellStyle name="Accent4 11" xfId="1018"/>
    <cellStyle name="Accent4 12" xfId="1019"/>
    <cellStyle name="Accent4 13" xfId="1020"/>
    <cellStyle name="Accent4 14" xfId="1021"/>
    <cellStyle name="Accent4 15" xfId="1022"/>
    <cellStyle name="Accent4 16" xfId="1023"/>
    <cellStyle name="Accent4 17" xfId="1024"/>
    <cellStyle name="Accent4 18" xfId="1025"/>
    <cellStyle name="Accent4 19" xfId="1026"/>
    <cellStyle name="Accent4 2" xfId="1027"/>
    <cellStyle name="Accent4 20" xfId="1028"/>
    <cellStyle name="Accent4 21" xfId="1029"/>
    <cellStyle name="Accent4 22" xfId="1030"/>
    <cellStyle name="Accent4 23" xfId="1031"/>
    <cellStyle name="Accent4 24" xfId="1032"/>
    <cellStyle name="Accent4 25" xfId="1033"/>
    <cellStyle name="Accent4 26" xfId="1034"/>
    <cellStyle name="Accent4 27" xfId="1035"/>
    <cellStyle name="Accent4 28" xfId="1036"/>
    <cellStyle name="Accent4 29" xfId="1037"/>
    <cellStyle name="Accent4 3" xfId="1038"/>
    <cellStyle name="Accent4 30" xfId="1039"/>
    <cellStyle name="Accent4 31" xfId="1040"/>
    <cellStyle name="Accent4 32" xfId="1041"/>
    <cellStyle name="Accent4 33" xfId="1042"/>
    <cellStyle name="Accent4 34" xfId="1043"/>
    <cellStyle name="Accent4 35" xfId="1044"/>
    <cellStyle name="Accent4 36" xfId="1045"/>
    <cellStyle name="Accent4 37" xfId="1046"/>
    <cellStyle name="Accent4 38" xfId="1047"/>
    <cellStyle name="Accent4 39" xfId="1048"/>
    <cellStyle name="Accent4 4" xfId="1049"/>
    <cellStyle name="Accent4 40" xfId="1050"/>
    <cellStyle name="Accent4 41" xfId="1051"/>
    <cellStyle name="Accent4 42" xfId="1052"/>
    <cellStyle name="Accent4 43" xfId="1053"/>
    <cellStyle name="Accent4 44" xfId="1054"/>
    <cellStyle name="Accent4 45" xfId="1055"/>
    <cellStyle name="Accent4 46" xfId="1056"/>
    <cellStyle name="Accent4 47" xfId="1057"/>
    <cellStyle name="Accent4 48" xfId="1058"/>
    <cellStyle name="Accent4 49" xfId="1059"/>
    <cellStyle name="Accent4 5" xfId="1060"/>
    <cellStyle name="Accent4 50" xfId="1061"/>
    <cellStyle name="Accent4 51" xfId="1062"/>
    <cellStyle name="Accent4 52" xfId="1063"/>
    <cellStyle name="Accent4 53" xfId="1064"/>
    <cellStyle name="Accent4 54" xfId="1065"/>
    <cellStyle name="Accent4 55" xfId="1066"/>
    <cellStyle name="Accent4 56" xfId="1067"/>
    <cellStyle name="Accent4 57" xfId="1068"/>
    <cellStyle name="Accent4 58" xfId="1069"/>
    <cellStyle name="Accent4 59" xfId="1070"/>
    <cellStyle name="Accent4 6" xfId="1071"/>
    <cellStyle name="Accent4 60" xfId="1072"/>
    <cellStyle name="Accent4 61" xfId="1073"/>
    <cellStyle name="Accent4 62" xfId="1074"/>
    <cellStyle name="Accent4 63" xfId="1075"/>
    <cellStyle name="Accent4 64" xfId="1076"/>
    <cellStyle name="Accent4 65" xfId="1077"/>
    <cellStyle name="Accent4 66" xfId="1078"/>
    <cellStyle name="Accent4 67" xfId="1079"/>
    <cellStyle name="Accent4 68" xfId="1080"/>
    <cellStyle name="Accent4 69" xfId="1081"/>
    <cellStyle name="Accent4 7" xfId="1082"/>
    <cellStyle name="Accent4 70" xfId="1083"/>
    <cellStyle name="Accent4 71" xfId="1084"/>
    <cellStyle name="Accent4 72" xfId="1085"/>
    <cellStyle name="Accent4 73" xfId="1086"/>
    <cellStyle name="Accent4 74" xfId="1087"/>
    <cellStyle name="Accent4 75" xfId="1088"/>
    <cellStyle name="Accent4 76" xfId="1089"/>
    <cellStyle name="Accent4 77" xfId="1090"/>
    <cellStyle name="Accent4 78" xfId="1091"/>
    <cellStyle name="Accent4 79" xfId="1092"/>
    <cellStyle name="Accent4 8" xfId="1093"/>
    <cellStyle name="Accent4 80" xfId="1094"/>
    <cellStyle name="Accent4 81" xfId="1095"/>
    <cellStyle name="Accent4 82" xfId="1096"/>
    <cellStyle name="Accent4 83" xfId="1097"/>
    <cellStyle name="Accent4 84" xfId="1098"/>
    <cellStyle name="Accent4 9" xfId="1099"/>
    <cellStyle name="Accent5 - 20%" xfId="17"/>
    <cellStyle name="Accent5 - 40%" xfId="18"/>
    <cellStyle name="Accent5 - 60%" xfId="19"/>
    <cellStyle name="Accent5 10" xfId="1100"/>
    <cellStyle name="Accent5 11" xfId="1101"/>
    <cellStyle name="Accent5 12" xfId="1102"/>
    <cellStyle name="Accent5 13" xfId="1103"/>
    <cellStyle name="Accent5 14" xfId="1104"/>
    <cellStyle name="Accent5 15" xfId="1105"/>
    <cellStyle name="Accent5 16" xfId="1106"/>
    <cellStyle name="Accent5 17" xfId="1107"/>
    <cellStyle name="Accent5 18" xfId="1108"/>
    <cellStyle name="Accent5 19" xfId="1109"/>
    <cellStyle name="Accent5 2" xfId="1110"/>
    <cellStyle name="Accent5 20" xfId="1111"/>
    <cellStyle name="Accent5 21" xfId="1112"/>
    <cellStyle name="Accent5 22" xfId="1113"/>
    <cellStyle name="Accent5 23" xfId="1114"/>
    <cellStyle name="Accent5 24" xfId="1115"/>
    <cellStyle name="Accent5 25" xfId="1116"/>
    <cellStyle name="Accent5 26" xfId="1117"/>
    <cellStyle name="Accent5 27" xfId="1118"/>
    <cellStyle name="Accent5 28" xfId="1119"/>
    <cellStyle name="Accent5 29" xfId="1120"/>
    <cellStyle name="Accent5 3" xfId="1121"/>
    <cellStyle name="Accent5 30" xfId="1122"/>
    <cellStyle name="Accent5 31" xfId="1123"/>
    <cellStyle name="Accent5 32" xfId="1124"/>
    <cellStyle name="Accent5 33" xfId="1125"/>
    <cellStyle name="Accent5 34" xfId="1126"/>
    <cellStyle name="Accent5 35" xfId="1127"/>
    <cellStyle name="Accent5 36" xfId="1128"/>
    <cellStyle name="Accent5 37" xfId="1129"/>
    <cellStyle name="Accent5 38" xfId="1130"/>
    <cellStyle name="Accent5 39" xfId="1131"/>
    <cellStyle name="Accent5 4" xfId="1132"/>
    <cellStyle name="Accent5 40" xfId="1133"/>
    <cellStyle name="Accent5 41" xfId="1134"/>
    <cellStyle name="Accent5 42" xfId="1135"/>
    <cellStyle name="Accent5 43" xfId="1136"/>
    <cellStyle name="Accent5 44" xfId="1137"/>
    <cellStyle name="Accent5 45" xfId="1138"/>
    <cellStyle name="Accent5 46" xfId="1139"/>
    <cellStyle name="Accent5 47" xfId="1140"/>
    <cellStyle name="Accent5 48" xfId="1141"/>
    <cellStyle name="Accent5 49" xfId="1142"/>
    <cellStyle name="Accent5 5" xfId="1143"/>
    <cellStyle name="Accent5 50" xfId="1144"/>
    <cellStyle name="Accent5 51" xfId="1145"/>
    <cellStyle name="Accent5 52" xfId="1146"/>
    <cellStyle name="Accent5 53" xfId="1147"/>
    <cellStyle name="Accent5 54" xfId="1148"/>
    <cellStyle name="Accent5 55" xfId="1149"/>
    <cellStyle name="Accent5 56" xfId="1150"/>
    <cellStyle name="Accent5 57" xfId="1151"/>
    <cellStyle name="Accent5 58" xfId="1152"/>
    <cellStyle name="Accent5 59" xfId="1153"/>
    <cellStyle name="Accent5 6" xfId="1154"/>
    <cellStyle name="Accent5 60" xfId="1155"/>
    <cellStyle name="Accent5 61" xfId="1156"/>
    <cellStyle name="Accent5 62" xfId="1157"/>
    <cellStyle name="Accent5 63" xfId="1158"/>
    <cellStyle name="Accent5 64" xfId="1159"/>
    <cellStyle name="Accent5 65" xfId="1160"/>
    <cellStyle name="Accent5 66" xfId="1161"/>
    <cellStyle name="Accent5 67" xfId="1162"/>
    <cellStyle name="Accent5 68" xfId="1163"/>
    <cellStyle name="Accent5 69" xfId="1164"/>
    <cellStyle name="Accent5 7" xfId="1165"/>
    <cellStyle name="Accent5 70" xfId="1166"/>
    <cellStyle name="Accent5 71" xfId="1167"/>
    <cellStyle name="Accent5 72" xfId="1168"/>
    <cellStyle name="Accent5 73" xfId="1169"/>
    <cellStyle name="Accent5 74" xfId="1170"/>
    <cellStyle name="Accent5 75" xfId="1171"/>
    <cellStyle name="Accent5 76" xfId="1172"/>
    <cellStyle name="Accent5 77" xfId="1173"/>
    <cellStyle name="Accent5 78" xfId="1174"/>
    <cellStyle name="Accent5 79" xfId="1175"/>
    <cellStyle name="Accent5 8" xfId="1176"/>
    <cellStyle name="Accent5 80" xfId="1177"/>
    <cellStyle name="Accent5 81" xfId="1178"/>
    <cellStyle name="Accent5 82" xfId="1179"/>
    <cellStyle name="Accent5 83" xfId="1180"/>
    <cellStyle name="Accent5 84" xfId="1181"/>
    <cellStyle name="Accent5 9" xfId="1182"/>
    <cellStyle name="Accent6 - 20%" xfId="20"/>
    <cellStyle name="Accent6 - 40%" xfId="21"/>
    <cellStyle name="Accent6 - 60%" xfId="2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0" xfId="1260"/>
    <cellStyle name="Accent6 81" xfId="1261"/>
    <cellStyle name="Accent6 82" xfId="1262"/>
    <cellStyle name="Accent6 83" xfId="1263"/>
    <cellStyle name="Accent6 84" xfId="1264"/>
    <cellStyle name="Accent6 9" xfId="1265"/>
    <cellStyle name="Bad 10" xfId="1266"/>
    <cellStyle name="Bad 11" xfId="1267"/>
    <cellStyle name="Bad 12" xfId="1268"/>
    <cellStyle name="Bad 13" xfId="1269"/>
    <cellStyle name="Bad 2" xfId="1270"/>
    <cellStyle name="Bad 3" xfId="1271"/>
    <cellStyle name="Bad 4" xfId="1272"/>
    <cellStyle name="Bad 5" xfId="1273"/>
    <cellStyle name="Bad 6" xfId="1274"/>
    <cellStyle name="Bad 7" xfId="1275"/>
    <cellStyle name="Bad 8" xfId="1276"/>
    <cellStyle name="Bad 9" xfId="1277"/>
    <cellStyle name="Calc Currency (0)" xfId="1278"/>
    <cellStyle name="Calculation 10" xfId="1279"/>
    <cellStyle name="Calculation 11" xfId="1280"/>
    <cellStyle name="Calculation 12" xfId="1281"/>
    <cellStyle name="Calculation 13" xfId="1282"/>
    <cellStyle name="Calculation 2" xfId="1283"/>
    <cellStyle name="Calculation 3" xfId="1284"/>
    <cellStyle name="Calculation 4" xfId="1285"/>
    <cellStyle name="Calculation 5" xfId="1286"/>
    <cellStyle name="Calculation 6" xfId="1287"/>
    <cellStyle name="Calculation 7" xfId="1288"/>
    <cellStyle name="Calculation 8" xfId="1289"/>
    <cellStyle name="Calculation 9" xfId="1290"/>
    <cellStyle name="Check Cell 10" xfId="1291"/>
    <cellStyle name="Check Cell 11" xfId="1292"/>
    <cellStyle name="Check Cell 12" xfId="1293"/>
    <cellStyle name="Check Cell 13" xfId="1294"/>
    <cellStyle name="Check Cell 2" xfId="1295"/>
    <cellStyle name="Check Cell 3" xfId="1296"/>
    <cellStyle name="Check Cell 4" xfId="1297"/>
    <cellStyle name="Check Cell 5" xfId="1298"/>
    <cellStyle name="Check Cell 6" xfId="1299"/>
    <cellStyle name="Check Cell 7" xfId="1300"/>
    <cellStyle name="Check Cell 8" xfId="1301"/>
    <cellStyle name="Check Cell 9" xfId="1302"/>
    <cellStyle name="CheckCell" xfId="1303"/>
    <cellStyle name="Comma" xfId="1" builtinId="3"/>
    <cellStyle name="Comma 10" xfId="1304"/>
    <cellStyle name="Comma 2" xfId="1305"/>
    <cellStyle name="Comma 2 2" xfId="1306"/>
    <cellStyle name="Comma 2 3" xfId="1307"/>
    <cellStyle name="Comma 3" xfId="1308"/>
    <cellStyle name="Comma 3 2" xfId="1309"/>
    <cellStyle name="Comma 4" xfId="1310"/>
    <cellStyle name="Comma 4 2" xfId="1311"/>
    <cellStyle name="Comma 5" xfId="1312"/>
    <cellStyle name="Comma 5 2" xfId="1313"/>
    <cellStyle name="Comma 6" xfId="1314"/>
    <cellStyle name="Comma 6 2" xfId="1315"/>
    <cellStyle name="Comma 7" xfId="1316"/>
    <cellStyle name="Comma 7 2" xfId="1317"/>
    <cellStyle name="Comma 8" xfId="1318"/>
    <cellStyle name="Comma 8 2" xfId="1319"/>
    <cellStyle name="Comma 9" xfId="1320"/>
    <cellStyle name="Comma0" xfId="1321"/>
    <cellStyle name="Comma0 - Style2" xfId="1322"/>
    <cellStyle name="Comma0 - Style4" xfId="1323"/>
    <cellStyle name="Comma0 - Style5" xfId="1324"/>
    <cellStyle name="Comma0_00COS Ind Allocators" xfId="1325"/>
    <cellStyle name="Comma1 - Style1" xfId="1326"/>
    <cellStyle name="Copied" xfId="1327"/>
    <cellStyle name="COST1" xfId="1328"/>
    <cellStyle name="Curren - Style1" xfId="1329"/>
    <cellStyle name="Curren - Style2" xfId="1330"/>
    <cellStyle name="Curren - Style5" xfId="1331"/>
    <cellStyle name="Curren - Style6" xfId="1332"/>
    <cellStyle name="Currency" xfId="2" builtinId="4"/>
    <cellStyle name="Currency 10" xfId="1333"/>
    <cellStyle name="Currency 2" xfId="1334"/>
    <cellStyle name="Currency 2 2" xfId="1335"/>
    <cellStyle name="Currency 3" xfId="1336"/>
    <cellStyle name="Currency 4" xfId="1337"/>
    <cellStyle name="Currency 5" xfId="1338"/>
    <cellStyle name="Currency 6" xfId="1339"/>
    <cellStyle name="Currency 7" xfId="1340"/>
    <cellStyle name="Currency 8" xfId="1341"/>
    <cellStyle name="Currency 9" xfId="1342"/>
    <cellStyle name="Currency0" xfId="1343"/>
    <cellStyle name="Date" xfId="1344"/>
    <cellStyle name="Emphasis 1" xfId="23"/>
    <cellStyle name="Emphasis 2" xfId="24"/>
    <cellStyle name="Emphasis 3" xfId="25"/>
    <cellStyle name="Entered" xfId="26"/>
    <cellStyle name="Explanatory Text 10" xfId="1345"/>
    <cellStyle name="Explanatory Text 11" xfId="1346"/>
    <cellStyle name="Explanatory Text 12" xfId="1347"/>
    <cellStyle name="Explanatory Text 13" xfId="1348"/>
    <cellStyle name="Explanatory Text 2" xfId="1349"/>
    <cellStyle name="Explanatory Text 3" xfId="1350"/>
    <cellStyle name="Explanatory Text 4" xfId="1351"/>
    <cellStyle name="Explanatory Text 5" xfId="1352"/>
    <cellStyle name="Explanatory Text 6" xfId="1353"/>
    <cellStyle name="Explanatory Text 7" xfId="1354"/>
    <cellStyle name="Explanatory Text 8" xfId="1355"/>
    <cellStyle name="Explanatory Text 9" xfId="1356"/>
    <cellStyle name="Fixed" xfId="1357"/>
    <cellStyle name="Fixed3 - Style3" xfId="1358"/>
    <cellStyle name="Good 10" xfId="1359"/>
    <cellStyle name="Good 11" xfId="1360"/>
    <cellStyle name="Good 12" xfId="1361"/>
    <cellStyle name="Good 13" xfId="1362"/>
    <cellStyle name="Good 2" xfId="1363"/>
    <cellStyle name="Good 3" xfId="1364"/>
    <cellStyle name="Good 4" xfId="1365"/>
    <cellStyle name="Good 5" xfId="1366"/>
    <cellStyle name="Good 6" xfId="1367"/>
    <cellStyle name="Good 7" xfId="1368"/>
    <cellStyle name="Good 8" xfId="1369"/>
    <cellStyle name="Good 9" xfId="1370"/>
    <cellStyle name="Grey" xfId="27"/>
    <cellStyle name="Header1" xfId="1371"/>
    <cellStyle name="Header2" xfId="1372"/>
    <cellStyle name="Heading 1 10" xfId="1373"/>
    <cellStyle name="Heading 1 11" xfId="1374"/>
    <cellStyle name="Heading 1 12" xfId="1375"/>
    <cellStyle name="Heading 1 13" xfId="1376"/>
    <cellStyle name="Heading 1 2" xfId="1377"/>
    <cellStyle name="Heading 1 3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2 10" xfId="1385"/>
    <cellStyle name="Heading 2 11" xfId="1386"/>
    <cellStyle name="Heading 2 12" xfId="1387"/>
    <cellStyle name="Heading 2 13" xfId="1388"/>
    <cellStyle name="Heading 2 2" xfId="1389"/>
    <cellStyle name="Heading 2 3" xfId="1390"/>
    <cellStyle name="Heading 2 4" xfId="1391"/>
    <cellStyle name="Heading 2 5" xfId="1392"/>
    <cellStyle name="Heading 2 6" xfId="1393"/>
    <cellStyle name="Heading 2 7" xfId="1394"/>
    <cellStyle name="Heading 2 8" xfId="1395"/>
    <cellStyle name="Heading 2 9" xfId="1396"/>
    <cellStyle name="Heading 3 10" xfId="1397"/>
    <cellStyle name="Heading 3 11" xfId="1398"/>
    <cellStyle name="Heading 3 12" xfId="1399"/>
    <cellStyle name="Heading 3 13" xfId="1400"/>
    <cellStyle name="Heading 3 2" xfId="1401"/>
    <cellStyle name="Heading 3 3" xfId="1402"/>
    <cellStyle name="Heading 3 4" xfId="1403"/>
    <cellStyle name="Heading 3 5" xfId="1404"/>
    <cellStyle name="Heading 3 6" xfId="1405"/>
    <cellStyle name="Heading 3 7" xfId="1406"/>
    <cellStyle name="Heading 3 8" xfId="1407"/>
    <cellStyle name="Heading 3 9" xfId="1408"/>
    <cellStyle name="Heading 4 10" xfId="1409"/>
    <cellStyle name="Heading 4 11" xfId="1410"/>
    <cellStyle name="Heading 4 12" xfId="1411"/>
    <cellStyle name="Heading 4 13" xfId="1412"/>
    <cellStyle name="Heading 4 2" xfId="1413"/>
    <cellStyle name="Heading 4 3" xfId="1414"/>
    <cellStyle name="Heading 4 4" xfId="1415"/>
    <cellStyle name="Heading 4 5" xfId="1416"/>
    <cellStyle name="Heading 4 6" xfId="1417"/>
    <cellStyle name="Heading 4 7" xfId="1418"/>
    <cellStyle name="Heading 4 8" xfId="1419"/>
    <cellStyle name="Heading 4 9" xfId="1420"/>
    <cellStyle name="Heading1" xfId="1421"/>
    <cellStyle name="Heading2" xfId="1422"/>
    <cellStyle name="Input [yellow]" xfId="28"/>
    <cellStyle name="Input 10" xfId="1423"/>
    <cellStyle name="Input 11" xfId="1424"/>
    <cellStyle name="Input 12" xfId="1425"/>
    <cellStyle name="Input 13" xfId="1426"/>
    <cellStyle name="Input 14" xfId="1427"/>
    <cellStyle name="Input 15" xfId="1428"/>
    <cellStyle name="Input 16" xfId="1429"/>
    <cellStyle name="Input 17" xfId="1430"/>
    <cellStyle name="Input 18" xfId="1431"/>
    <cellStyle name="Input 19" xfId="1432"/>
    <cellStyle name="Input 2" xfId="1433"/>
    <cellStyle name="Input 20" xfId="1434"/>
    <cellStyle name="Input 21" xfId="1435"/>
    <cellStyle name="Input 22" xfId="1436"/>
    <cellStyle name="Input 23" xfId="1437"/>
    <cellStyle name="Input 24" xfId="1438"/>
    <cellStyle name="Input 25" xfId="1439"/>
    <cellStyle name="Input 26" xfId="1440"/>
    <cellStyle name="Input 27" xfId="1441"/>
    <cellStyle name="Input 28" xfId="1442"/>
    <cellStyle name="Input 29" xfId="1443"/>
    <cellStyle name="Input 3" xfId="1444"/>
    <cellStyle name="Input 30" xfId="1445"/>
    <cellStyle name="Input 31" xfId="1446"/>
    <cellStyle name="Input 32" xfId="1447"/>
    <cellStyle name="Input 33" xfId="1448"/>
    <cellStyle name="Input 34" xfId="1449"/>
    <cellStyle name="Input 35" xfId="1450"/>
    <cellStyle name="Input 36" xfId="1451"/>
    <cellStyle name="Input 37" xfId="1452"/>
    <cellStyle name="Input 38" xfId="1453"/>
    <cellStyle name="Input 39" xfId="1454"/>
    <cellStyle name="Input 4" xfId="1455"/>
    <cellStyle name="Input 40" xfId="1456"/>
    <cellStyle name="Input 41" xfId="1457"/>
    <cellStyle name="Input 42" xfId="1458"/>
    <cellStyle name="Input 43" xfId="1459"/>
    <cellStyle name="Input 44" xfId="1460"/>
    <cellStyle name="Input 45" xfId="1461"/>
    <cellStyle name="Input 46" xfId="1462"/>
    <cellStyle name="Input 47" xfId="1463"/>
    <cellStyle name="Input 48" xfId="1464"/>
    <cellStyle name="Input 49" xfId="1465"/>
    <cellStyle name="Input 5" xfId="1466"/>
    <cellStyle name="Input 50" xfId="1467"/>
    <cellStyle name="Input 51" xfId="1468"/>
    <cellStyle name="Input 52" xfId="1469"/>
    <cellStyle name="Input 53" xfId="1470"/>
    <cellStyle name="Input 54" xfId="1471"/>
    <cellStyle name="Input 55" xfId="1472"/>
    <cellStyle name="Input 56" xfId="1473"/>
    <cellStyle name="Input 57" xfId="1474"/>
    <cellStyle name="Input 58" xfId="1475"/>
    <cellStyle name="Input 59" xfId="1476"/>
    <cellStyle name="Input 6" xfId="1477"/>
    <cellStyle name="Input 60" xfId="1478"/>
    <cellStyle name="Input 61" xfId="1479"/>
    <cellStyle name="Input 62" xfId="1480"/>
    <cellStyle name="Input 63" xfId="1481"/>
    <cellStyle name="Input 64" xfId="1482"/>
    <cellStyle name="Input 65" xfId="1483"/>
    <cellStyle name="Input 66" xfId="1484"/>
    <cellStyle name="Input 67" xfId="1485"/>
    <cellStyle name="Input 68" xfId="1486"/>
    <cellStyle name="Input 69" xfId="1487"/>
    <cellStyle name="Input 7" xfId="1488"/>
    <cellStyle name="Input 70" xfId="1489"/>
    <cellStyle name="Input 71" xfId="1490"/>
    <cellStyle name="Input 72" xfId="1491"/>
    <cellStyle name="Input 73" xfId="1492"/>
    <cellStyle name="Input 74" xfId="1493"/>
    <cellStyle name="Input 75" xfId="1494"/>
    <cellStyle name="Input 76" xfId="1495"/>
    <cellStyle name="Input 77" xfId="1496"/>
    <cellStyle name="Input 78" xfId="1497"/>
    <cellStyle name="Input 79" xfId="1498"/>
    <cellStyle name="Input 8" xfId="1499"/>
    <cellStyle name="Input 80" xfId="1500"/>
    <cellStyle name="Input 81" xfId="1501"/>
    <cellStyle name="Input 82" xfId="1502"/>
    <cellStyle name="Input 83" xfId="1503"/>
    <cellStyle name="Input 84" xfId="1504"/>
    <cellStyle name="Input 9" xfId="1505"/>
    <cellStyle name="Input Cells" xfId="1506"/>
    <cellStyle name="Input Cells Percent" xfId="1507"/>
    <cellStyle name="Lines" xfId="1508"/>
    <cellStyle name="LINKED" xfId="1509"/>
    <cellStyle name="Linked Cell 10" xfId="1510"/>
    <cellStyle name="Linked Cell 11" xfId="1511"/>
    <cellStyle name="Linked Cell 12" xfId="1512"/>
    <cellStyle name="Linked Cell 13" xfId="1513"/>
    <cellStyle name="Linked Cell 2" xfId="1514"/>
    <cellStyle name="Linked Cell 3" xfId="1515"/>
    <cellStyle name="Linked Cell 4" xfId="1516"/>
    <cellStyle name="Linked Cell 5" xfId="1517"/>
    <cellStyle name="Linked Cell 6" xfId="1518"/>
    <cellStyle name="Linked Cell 7" xfId="1519"/>
    <cellStyle name="Linked Cell 8" xfId="1520"/>
    <cellStyle name="Linked Cell 9" xfId="1521"/>
    <cellStyle name="modified border" xfId="1522"/>
    <cellStyle name="modified border1" xfId="1523"/>
    <cellStyle name="Neutral 10" xfId="1524"/>
    <cellStyle name="Neutral 11" xfId="1525"/>
    <cellStyle name="Neutral 12" xfId="1526"/>
    <cellStyle name="Neutral 13" xfId="1527"/>
    <cellStyle name="Neutral 2" xfId="1528"/>
    <cellStyle name="Neutral 3" xfId="1529"/>
    <cellStyle name="Neutral 4" xfId="1530"/>
    <cellStyle name="Neutral 5" xfId="1531"/>
    <cellStyle name="Neutral 6" xfId="1532"/>
    <cellStyle name="Neutral 7" xfId="1533"/>
    <cellStyle name="Neutral 8" xfId="1534"/>
    <cellStyle name="Neutral 9" xfId="1535"/>
    <cellStyle name="no dec" xfId="1536"/>
    <cellStyle name="Normal" xfId="0" builtinId="0"/>
    <cellStyle name="Normal - Style1" xfId="29"/>
    <cellStyle name="Normal 10" xfId="1537"/>
    <cellStyle name="Normal 10 2" xfId="1538"/>
    <cellStyle name="Normal 11" xfId="1539"/>
    <cellStyle name="Normal 11 2" xfId="1540"/>
    <cellStyle name="Normal 12" xfId="1541"/>
    <cellStyle name="Normal 12 2" xfId="1542"/>
    <cellStyle name="Normal 13" xfId="1543"/>
    <cellStyle name="Normal 13 2" xfId="1544"/>
    <cellStyle name="Normal 14" xfId="1545"/>
    <cellStyle name="Normal 14 2" xfId="1546"/>
    <cellStyle name="Normal 15" xfId="1547"/>
    <cellStyle name="Normal 15 2" xfId="1548"/>
    <cellStyle name="Normal 16" xfId="1549"/>
    <cellStyle name="Normal 16 2" xfId="1550"/>
    <cellStyle name="Normal 17" xfId="1551"/>
    <cellStyle name="Normal 17 2" xfId="1552"/>
    <cellStyle name="Normal 18" xfId="1553"/>
    <cellStyle name="Normal 18 2" xfId="1554"/>
    <cellStyle name="Normal 19" xfId="1555"/>
    <cellStyle name="Normal 19 2" xfId="1556"/>
    <cellStyle name="Normal 2" xfId="1557"/>
    <cellStyle name="Normal 2 2" xfId="1558"/>
    <cellStyle name="Normal 2 3" xfId="1559"/>
    <cellStyle name="Normal 2_Allocation Method - Working File" xfId="1560"/>
    <cellStyle name="Normal 20" xfId="1561"/>
    <cellStyle name="Normal 20 2" xfId="1562"/>
    <cellStyle name="Normal 21" xfId="1563"/>
    <cellStyle name="Normal 21 2" xfId="1564"/>
    <cellStyle name="Normal 22" xfId="1565"/>
    <cellStyle name="Normal 22 2" xfId="1566"/>
    <cellStyle name="Normal 23" xfId="1567"/>
    <cellStyle name="Normal 23 2" xfId="1568"/>
    <cellStyle name="Normal 24" xfId="1569"/>
    <cellStyle name="Normal 24 2" xfId="1570"/>
    <cellStyle name="Normal 25" xfId="1571"/>
    <cellStyle name="Normal 25 2" xfId="1572"/>
    <cellStyle name="Normal 26" xfId="1573"/>
    <cellStyle name="Normal 26 2" xfId="1574"/>
    <cellStyle name="Normal 27" xfId="1575"/>
    <cellStyle name="Normal 27 2" xfId="1576"/>
    <cellStyle name="Normal 28" xfId="1577"/>
    <cellStyle name="Normal 28 2" xfId="1578"/>
    <cellStyle name="Normal 29" xfId="1579"/>
    <cellStyle name="Normal 29 2" xfId="1580"/>
    <cellStyle name="Normal 3" xfId="1581"/>
    <cellStyle name="Normal 3 2" xfId="1582"/>
    <cellStyle name="Normal 3 3" xfId="1583"/>
    <cellStyle name="Normal 3 4" xfId="1584"/>
    <cellStyle name="Normal 30" xfId="1585"/>
    <cellStyle name="Normal 30 2" xfId="1586"/>
    <cellStyle name="Normal 31" xfId="1587"/>
    <cellStyle name="Normal 31 2" xfId="1588"/>
    <cellStyle name="Normal 32" xfId="1589"/>
    <cellStyle name="Normal 32 2" xfId="1590"/>
    <cellStyle name="Normal 33" xfId="1591"/>
    <cellStyle name="Normal 33 2" xfId="1592"/>
    <cellStyle name="Normal 34" xfId="1593"/>
    <cellStyle name="Normal 34 2" xfId="1594"/>
    <cellStyle name="Normal 35" xfId="1595"/>
    <cellStyle name="Normal 35 2" xfId="1596"/>
    <cellStyle name="Normal 36" xfId="1597"/>
    <cellStyle name="Normal 36 2" xfId="1598"/>
    <cellStyle name="Normal 37" xfId="1599"/>
    <cellStyle name="Normal 37 2" xfId="1600"/>
    <cellStyle name="Normal 38" xfId="1601"/>
    <cellStyle name="Normal 38 2" xfId="1602"/>
    <cellStyle name="Normal 39" xfId="1603"/>
    <cellStyle name="Normal 39 2" xfId="1604"/>
    <cellStyle name="Normal 4" xfId="1605"/>
    <cellStyle name="Normal 4 2" xfId="1606"/>
    <cellStyle name="Normal 40" xfId="1607"/>
    <cellStyle name="Normal 40 2" xfId="1608"/>
    <cellStyle name="Normal 41" xfId="1609"/>
    <cellStyle name="Normal 41 2" xfId="1610"/>
    <cellStyle name="Normal 42" xfId="1611"/>
    <cellStyle name="Normal 42 2" xfId="1612"/>
    <cellStyle name="Normal 43" xfId="1613"/>
    <cellStyle name="Normal 43 2" xfId="1614"/>
    <cellStyle name="Normal 44" xfId="1615"/>
    <cellStyle name="Normal 44 2" xfId="1616"/>
    <cellStyle name="Normal 45" xfId="1617"/>
    <cellStyle name="Normal 45 2" xfId="1618"/>
    <cellStyle name="Normal 46" xfId="1619"/>
    <cellStyle name="Normal 46 2" xfId="1620"/>
    <cellStyle name="Normal 47" xfId="1621"/>
    <cellStyle name="Normal 47 2" xfId="1622"/>
    <cellStyle name="Normal 48" xfId="1623"/>
    <cellStyle name="Normal 48 2" xfId="1624"/>
    <cellStyle name="Normal 49" xfId="1625"/>
    <cellStyle name="Normal 49 2" xfId="1626"/>
    <cellStyle name="Normal 5" xfId="1627"/>
    <cellStyle name="Normal 5 2" xfId="1628"/>
    <cellStyle name="Normal 50" xfId="1629"/>
    <cellStyle name="Normal 51" xfId="1630"/>
    <cellStyle name="Normal 52" xfId="1631"/>
    <cellStyle name="Normal 53" xfId="1632"/>
    <cellStyle name="Normal 54" xfId="1633"/>
    <cellStyle name="Normal 55" xfId="1634"/>
    <cellStyle name="Normal 56" xfId="1635"/>
    <cellStyle name="Normal 57" xfId="1636"/>
    <cellStyle name="Normal 58" xfId="1637"/>
    <cellStyle name="Normal 59" xfId="1638"/>
    <cellStyle name="Normal 6" xfId="1639"/>
    <cellStyle name="Normal 6 2" xfId="1640"/>
    <cellStyle name="Normal 60" xfId="1641"/>
    <cellStyle name="Normal 61" xfId="1642"/>
    <cellStyle name="Normal 62" xfId="1643"/>
    <cellStyle name="Normal 63" xfId="1644"/>
    <cellStyle name="Normal 64" xfId="1645"/>
    <cellStyle name="Normal 65" xfId="1646"/>
    <cellStyle name="Normal 66" xfId="1647"/>
    <cellStyle name="Normal 67" xfId="1648"/>
    <cellStyle name="Normal 68" xfId="1649"/>
    <cellStyle name="Normal 69" xfId="1650"/>
    <cellStyle name="Normal 7" xfId="1651"/>
    <cellStyle name="Normal 7 2" xfId="1652"/>
    <cellStyle name="Normal 70" xfId="1653"/>
    <cellStyle name="Normal 71" xfId="1654"/>
    <cellStyle name="Normal 72" xfId="1655"/>
    <cellStyle name="Normal 73" xfId="1656"/>
    <cellStyle name="Normal 74" xfId="1657"/>
    <cellStyle name="Normal 75" xfId="1658"/>
    <cellStyle name="Normal 76" xfId="1659"/>
    <cellStyle name="Normal 77" xfId="1660"/>
    <cellStyle name="Normal 8" xfId="1661"/>
    <cellStyle name="Normal 8 2" xfId="1662"/>
    <cellStyle name="Normal 9" xfId="1663"/>
    <cellStyle name="Normal 9 2" xfId="1664"/>
    <cellStyle name="Normal_Monthly" xfId="4"/>
    <cellStyle name="Note 10" xfId="1665"/>
    <cellStyle name="Note 10 2" xfId="1666"/>
    <cellStyle name="Note 11" xfId="1667"/>
    <cellStyle name="Note 11 2" xfId="1668"/>
    <cellStyle name="Note 12" xfId="1669"/>
    <cellStyle name="Note 12 2" xfId="1670"/>
    <cellStyle name="Note 13" xfId="1671"/>
    <cellStyle name="Note 13 2" xfId="1672"/>
    <cellStyle name="Note 14" xfId="1673"/>
    <cellStyle name="Note 14 2" xfId="1674"/>
    <cellStyle name="Note 15" xfId="1675"/>
    <cellStyle name="Note 15 2" xfId="1676"/>
    <cellStyle name="Note 16" xfId="1677"/>
    <cellStyle name="Note 16 2" xfId="1678"/>
    <cellStyle name="Note 17" xfId="1679"/>
    <cellStyle name="Note 17 2" xfId="1680"/>
    <cellStyle name="Note 18" xfId="1681"/>
    <cellStyle name="Note 18 2" xfId="1682"/>
    <cellStyle name="Note 19" xfId="1683"/>
    <cellStyle name="Note 19 2" xfId="1684"/>
    <cellStyle name="Note 2" xfId="1685"/>
    <cellStyle name="Note 2 2" xfId="1686"/>
    <cellStyle name="Note 2 3" xfId="1687"/>
    <cellStyle name="Note 2 4" xfId="1688"/>
    <cellStyle name="Note 20" xfId="1689"/>
    <cellStyle name="Note 20 2" xfId="1690"/>
    <cellStyle name="Note 21" xfId="1691"/>
    <cellStyle name="Note 22" xfId="1692"/>
    <cellStyle name="Note 23" xfId="1693"/>
    <cellStyle name="Note 24" xfId="1694"/>
    <cellStyle name="Note 25" xfId="1695"/>
    <cellStyle name="Note 26" xfId="1696"/>
    <cellStyle name="Note 27" xfId="1697"/>
    <cellStyle name="Note 28" xfId="1698"/>
    <cellStyle name="Note 3" xfId="1699"/>
    <cellStyle name="Note 3 2" xfId="1700"/>
    <cellStyle name="Note 4" xfId="1701"/>
    <cellStyle name="Note 4 2" xfId="1702"/>
    <cellStyle name="Note 5" xfId="1703"/>
    <cellStyle name="Note 5 2" xfId="1704"/>
    <cellStyle name="Note 6" xfId="1705"/>
    <cellStyle name="Note 6 2" xfId="1706"/>
    <cellStyle name="Note 7" xfId="1707"/>
    <cellStyle name="Note 7 2" xfId="1708"/>
    <cellStyle name="Note 8" xfId="1709"/>
    <cellStyle name="Note 8 2" xfId="1710"/>
    <cellStyle name="Note 9" xfId="1711"/>
    <cellStyle name="Note 9 2" xfId="1712"/>
    <cellStyle name="Output 10" xfId="1713"/>
    <cellStyle name="Output 11" xfId="1714"/>
    <cellStyle name="Output 12" xfId="1715"/>
    <cellStyle name="Output 13" xfId="1716"/>
    <cellStyle name="Output 2" xfId="1717"/>
    <cellStyle name="Output 3" xfId="1718"/>
    <cellStyle name="Output 4" xfId="1719"/>
    <cellStyle name="Output 5" xfId="1720"/>
    <cellStyle name="Output 6" xfId="1721"/>
    <cellStyle name="Output 7" xfId="1722"/>
    <cellStyle name="Output 8" xfId="1723"/>
    <cellStyle name="Output 9" xfId="1724"/>
    <cellStyle name="Percen - Style1" xfId="1725"/>
    <cellStyle name="Percen - Style2" xfId="1726"/>
    <cellStyle name="Percen - Style3" xfId="1727"/>
    <cellStyle name="Percent" xfId="3" builtinId="5"/>
    <cellStyle name="Percent [2]" xfId="30"/>
    <cellStyle name="Percent 2" xfId="1728"/>
    <cellStyle name="Percent 3" xfId="1729"/>
    <cellStyle name="Percent 4" xfId="1730"/>
    <cellStyle name="Percent 5" xfId="1731"/>
    <cellStyle name="Percent 6" xfId="1732"/>
    <cellStyle name="Percent 7" xfId="1733"/>
    <cellStyle name="Processing" xfId="1734"/>
    <cellStyle name="PSChar" xfId="1735"/>
    <cellStyle name="PSDate" xfId="1736"/>
    <cellStyle name="PSDec" xfId="1737"/>
    <cellStyle name="PSHeading" xfId="1738"/>
    <cellStyle name="PSInt" xfId="1739"/>
    <cellStyle name="PSSpacer" xfId="1740"/>
    <cellStyle name="purple - Style8" xfId="1741"/>
    <cellStyle name="RED" xfId="1742"/>
    <cellStyle name="Red - Style7" xfId="1743"/>
    <cellStyle name="Report" xfId="1744"/>
    <cellStyle name="Report Bar" xfId="1745"/>
    <cellStyle name="Report Heading" xfId="1746"/>
    <cellStyle name="Report Percent" xfId="1747"/>
    <cellStyle name="Report Unit Cost" xfId="1748"/>
    <cellStyle name="Reports" xfId="1749"/>
    <cellStyle name="Reports Total" xfId="1750"/>
    <cellStyle name="Reports Unit Cost Total" xfId="1751"/>
    <cellStyle name="RevList" xfId="1752"/>
    <cellStyle name="round100" xfId="1753"/>
    <cellStyle name="SAPBEXaggData" xfId="31"/>
    <cellStyle name="SAPBEXaggData 2" xfId="1754"/>
    <cellStyle name="SAPBEXaggDataEmph" xfId="32"/>
    <cellStyle name="SAPBEXaggDataEmph 2" xfId="1755"/>
    <cellStyle name="SAPBEXaggItem" xfId="33"/>
    <cellStyle name="SAPBEXaggItem 2" xfId="1756"/>
    <cellStyle name="SAPBEXaggItemX" xfId="34"/>
    <cellStyle name="SAPBEXaggItemX 2" xfId="1757"/>
    <cellStyle name="SAPBEXchaText" xfId="35"/>
    <cellStyle name="SAPBEXchaText 2" xfId="1758"/>
    <cellStyle name="SAPBEXexcBad7" xfId="36"/>
    <cellStyle name="SAPBEXexcBad7 2" xfId="1759"/>
    <cellStyle name="SAPBEXexcBad8" xfId="37"/>
    <cellStyle name="SAPBEXexcBad8 2" xfId="1760"/>
    <cellStyle name="SAPBEXexcBad9" xfId="38"/>
    <cellStyle name="SAPBEXexcBad9 2" xfId="1761"/>
    <cellStyle name="SAPBEXexcCritical4" xfId="39"/>
    <cellStyle name="SAPBEXexcCritical4 2" xfId="1762"/>
    <cellStyle name="SAPBEXexcCritical5" xfId="40"/>
    <cellStyle name="SAPBEXexcCritical5 2" xfId="1763"/>
    <cellStyle name="SAPBEXexcCritical6" xfId="41"/>
    <cellStyle name="SAPBEXexcCritical6 2" xfId="1764"/>
    <cellStyle name="SAPBEXexcGood1" xfId="42"/>
    <cellStyle name="SAPBEXexcGood1 2" xfId="1765"/>
    <cellStyle name="SAPBEXexcGood2" xfId="43"/>
    <cellStyle name="SAPBEXexcGood2 2" xfId="1766"/>
    <cellStyle name="SAPBEXexcGood3" xfId="44"/>
    <cellStyle name="SAPBEXexcGood3 2" xfId="1767"/>
    <cellStyle name="SAPBEXfilterDrill" xfId="45"/>
    <cellStyle name="SAPBEXfilterDrill 2" xfId="1768"/>
    <cellStyle name="SAPBEXfilterItem" xfId="46"/>
    <cellStyle name="SAPBEXfilterItem 2" xfId="1769"/>
    <cellStyle name="SAPBEXfilterText" xfId="47"/>
    <cellStyle name="SAPBEXfilterText 2" xfId="1770"/>
    <cellStyle name="SAPBEXformats" xfId="48"/>
    <cellStyle name="SAPBEXformats 2" xfId="1771"/>
    <cellStyle name="SAPBEXheaderItem" xfId="49"/>
    <cellStyle name="SAPBEXheaderItem 2" xfId="1772"/>
    <cellStyle name="SAPBEXheaderItem 3" xfId="1773"/>
    <cellStyle name="SAPBEXheaderText" xfId="50"/>
    <cellStyle name="SAPBEXheaderText 2" xfId="1774"/>
    <cellStyle name="SAPBEXheaderText 3" xfId="1775"/>
    <cellStyle name="SAPBEXHLevel0" xfId="51"/>
    <cellStyle name="SAPBEXHLevel0 2" xfId="1776"/>
    <cellStyle name="SAPBEXHLevel0X" xfId="52"/>
    <cellStyle name="SAPBEXHLevel0X 2" xfId="1777"/>
    <cellStyle name="SAPBEXHLevel1" xfId="53"/>
    <cellStyle name="SAPBEXHLevel1 2" xfId="1778"/>
    <cellStyle name="SAPBEXHLevel1X" xfId="54"/>
    <cellStyle name="SAPBEXHLevel1X 2" xfId="1779"/>
    <cellStyle name="SAPBEXHLevel2" xfId="55"/>
    <cellStyle name="SAPBEXHLevel2 2" xfId="1780"/>
    <cellStyle name="SAPBEXHLevel2X" xfId="56"/>
    <cellStyle name="SAPBEXHLevel2X 2" xfId="1781"/>
    <cellStyle name="SAPBEXHLevel3" xfId="57"/>
    <cellStyle name="SAPBEXHLevel3 2" xfId="1782"/>
    <cellStyle name="SAPBEXHLevel3X" xfId="58"/>
    <cellStyle name="SAPBEXHLevel3X 2" xfId="1783"/>
    <cellStyle name="SAPBEXinputData" xfId="59"/>
    <cellStyle name="SAPBEXinputData 2" xfId="1784"/>
    <cellStyle name="SAPBEXItemHeader" xfId="60"/>
    <cellStyle name="SAPBEXresData" xfId="61"/>
    <cellStyle name="SAPBEXresData 2" xfId="1785"/>
    <cellStyle name="SAPBEXresDataEmph" xfId="62"/>
    <cellStyle name="SAPBEXresDataEmph 2" xfId="1786"/>
    <cellStyle name="SAPBEXresItem" xfId="63"/>
    <cellStyle name="SAPBEXresItem 2" xfId="1787"/>
    <cellStyle name="SAPBEXresItemX" xfId="64"/>
    <cellStyle name="SAPBEXresItemX 2" xfId="1788"/>
    <cellStyle name="SAPBEXstdData" xfId="65"/>
    <cellStyle name="SAPBEXstdData 2" xfId="1789"/>
    <cellStyle name="SAPBEXstdDataEmph" xfId="66"/>
    <cellStyle name="SAPBEXstdDataEmph 2" xfId="1790"/>
    <cellStyle name="SAPBEXstdItem" xfId="67"/>
    <cellStyle name="SAPBEXstdItem 2" xfId="1791"/>
    <cellStyle name="SAPBEXstdItemX" xfId="68"/>
    <cellStyle name="SAPBEXstdItemX 2" xfId="1792"/>
    <cellStyle name="SAPBEXtitle" xfId="69"/>
    <cellStyle name="SAPBEXtitle 2" xfId="1793"/>
    <cellStyle name="SAPBEXunassignedItem" xfId="70"/>
    <cellStyle name="SAPBEXundefined" xfId="71"/>
    <cellStyle name="SAPBEXundefined 2" xfId="1794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ade" xfId="1795"/>
    <cellStyle name="Sheet Title" xfId="100"/>
    <cellStyle name="StmtTtl1" xfId="1796"/>
    <cellStyle name="StmtTtl2" xfId="1797"/>
    <cellStyle name="STYL1 - Style1" xfId="1798"/>
    <cellStyle name="Style 1" xfId="1799"/>
    <cellStyle name="Style 1 2" xfId="1800"/>
    <cellStyle name="Style 1 3" xfId="1801"/>
    <cellStyle name="Style 1 3 2" xfId="1802"/>
    <cellStyle name="Style 1 3 2 2" xfId="1803"/>
    <cellStyle name="Style 1 3 3" xfId="1804"/>
    <cellStyle name="Style 1 3 4" xfId="1805"/>
    <cellStyle name="Style 1 4" xfId="1806"/>
    <cellStyle name="Subtotal" xfId="1807"/>
    <cellStyle name="Sub-total" xfId="1808"/>
    <cellStyle name="Title 10" xfId="1809"/>
    <cellStyle name="Title 11" xfId="1810"/>
    <cellStyle name="Title 12" xfId="1811"/>
    <cellStyle name="Title 13" xfId="1812"/>
    <cellStyle name="Title 2" xfId="1813"/>
    <cellStyle name="Title 3" xfId="1814"/>
    <cellStyle name="Title 4" xfId="1815"/>
    <cellStyle name="Title 5" xfId="1816"/>
    <cellStyle name="Title 6" xfId="1817"/>
    <cellStyle name="Title 7" xfId="1818"/>
    <cellStyle name="Title 8" xfId="1819"/>
    <cellStyle name="Title 9" xfId="1820"/>
    <cellStyle name="Title: Major" xfId="1821"/>
    <cellStyle name="Title: Minor" xfId="1822"/>
    <cellStyle name="Title: Worksheet" xfId="1823"/>
    <cellStyle name="Total 10" xfId="1824"/>
    <cellStyle name="Total 11" xfId="1825"/>
    <cellStyle name="Total 12" xfId="1826"/>
    <cellStyle name="Total 13" xfId="1827"/>
    <cellStyle name="Total 2" xfId="1828"/>
    <cellStyle name="Total 3" xfId="1829"/>
    <cellStyle name="Total 4" xfId="1830"/>
    <cellStyle name="Total 5" xfId="1831"/>
    <cellStyle name="Total 6" xfId="1832"/>
    <cellStyle name="Total 7" xfId="1833"/>
    <cellStyle name="Total 8" xfId="1834"/>
    <cellStyle name="Total 9" xfId="1835"/>
    <cellStyle name="Total4 - Style4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1104900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1104900</xdr:colOff>
      <xdr:row>38</xdr:row>
      <xdr:rowOff>28575</xdr:rowOff>
    </xdr:to>
    <xdr:sp macro="" textlink="">
      <xdr:nvSpPr>
        <xdr:cNvPr id="3" name="TextBox 2"/>
        <xdr:cNvSpPr txBox="1"/>
      </xdr:nvSpPr>
      <xdr:spPr>
        <a:xfrm>
          <a:off x="2428875" y="50673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1571625</xdr:colOff>
      <xdr:row>47</xdr:row>
      <xdr:rowOff>9525</xdr:rowOff>
    </xdr:from>
    <xdr:to>
      <xdr:col>4</xdr:col>
      <xdr:colOff>1085850</xdr:colOff>
      <xdr:row>49</xdr:row>
      <xdr:rowOff>38100</xdr:rowOff>
    </xdr:to>
    <xdr:sp macro="" textlink="">
      <xdr:nvSpPr>
        <xdr:cNvPr id="4" name="TextBox 3"/>
        <xdr:cNvSpPr txBox="1"/>
      </xdr:nvSpPr>
      <xdr:spPr>
        <a:xfrm>
          <a:off x="2409825" y="677227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9524</xdr:colOff>
      <xdr:row>9</xdr:row>
      <xdr:rowOff>9525</xdr:rowOff>
    </xdr:from>
    <xdr:to>
      <xdr:col>13</xdr:col>
      <xdr:colOff>657224</xdr:colOff>
      <xdr:row>11</xdr:row>
      <xdr:rowOff>38100</xdr:rowOff>
    </xdr:to>
    <xdr:sp macro="" textlink="">
      <xdr:nvSpPr>
        <xdr:cNvPr id="5" name="TextBox 4"/>
        <xdr:cNvSpPr txBox="1"/>
      </xdr:nvSpPr>
      <xdr:spPr>
        <a:xfrm>
          <a:off x="4838699" y="1543050"/>
          <a:ext cx="23907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11</xdr:col>
      <xdr:colOff>504825</xdr:colOff>
      <xdr:row>49</xdr:row>
      <xdr:rowOff>28575</xdr:rowOff>
    </xdr:to>
    <xdr:sp macro="" textlink="">
      <xdr:nvSpPr>
        <xdr:cNvPr id="6" name="TextBox 5"/>
        <xdr:cNvSpPr txBox="1"/>
      </xdr:nvSpPr>
      <xdr:spPr>
        <a:xfrm>
          <a:off x="4829175" y="6762750"/>
          <a:ext cx="16764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1104900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14</xdr:col>
      <xdr:colOff>9525</xdr:colOff>
      <xdr:row>11</xdr:row>
      <xdr:rowOff>28575</xdr:rowOff>
    </xdr:to>
    <xdr:sp macro="" textlink="">
      <xdr:nvSpPr>
        <xdr:cNvPr id="3" name="TextBox 2"/>
        <xdr:cNvSpPr txBox="1"/>
      </xdr:nvSpPr>
      <xdr:spPr>
        <a:xfrm>
          <a:off x="4829175" y="1533525"/>
          <a:ext cx="22669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49</xdr:row>
      <xdr:rowOff>28575</xdr:rowOff>
    </xdr:to>
    <xdr:sp macro="" textlink="">
      <xdr:nvSpPr>
        <xdr:cNvPr id="4" name="TextBox 3"/>
        <xdr:cNvSpPr txBox="1"/>
      </xdr:nvSpPr>
      <xdr:spPr>
        <a:xfrm>
          <a:off x="4829175" y="6762750"/>
          <a:ext cx="1685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5" name="TextBox 4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3" name="TextBox 2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9525</xdr:colOff>
      <xdr:row>49</xdr:row>
      <xdr:rowOff>28575</xdr:rowOff>
    </xdr:to>
    <xdr:sp macro="" textlink="">
      <xdr:nvSpPr>
        <xdr:cNvPr id="4" name="TextBox 3"/>
        <xdr:cNvSpPr txBox="1"/>
      </xdr:nvSpPr>
      <xdr:spPr>
        <a:xfrm>
          <a:off x="4829175" y="6762750"/>
          <a:ext cx="16954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13</xdr:col>
      <xdr:colOff>485775</xdr:colOff>
      <xdr:row>11</xdr:row>
      <xdr:rowOff>28575</xdr:rowOff>
    </xdr:to>
    <xdr:sp macro="" textlink="">
      <xdr:nvSpPr>
        <xdr:cNvPr id="5" name="TextBox 4"/>
        <xdr:cNvSpPr txBox="1"/>
      </xdr:nvSpPr>
      <xdr:spPr>
        <a:xfrm>
          <a:off x="4829175" y="1533525"/>
          <a:ext cx="2228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2" name="TextBox 1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28575</xdr:rowOff>
    </xdr:to>
    <xdr:sp macro="" textlink="">
      <xdr:nvSpPr>
        <xdr:cNvPr id="3" name="TextBox 2"/>
        <xdr:cNvSpPr txBox="1"/>
      </xdr:nvSpPr>
      <xdr:spPr>
        <a:xfrm>
          <a:off x="2428875" y="1533525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18</xdr:col>
      <xdr:colOff>657225</xdr:colOff>
      <xdr:row>11</xdr:row>
      <xdr:rowOff>28575</xdr:rowOff>
    </xdr:to>
    <xdr:sp macro="" textlink="">
      <xdr:nvSpPr>
        <xdr:cNvPr id="4" name="TextBox 3"/>
        <xdr:cNvSpPr txBox="1"/>
      </xdr:nvSpPr>
      <xdr:spPr>
        <a:xfrm>
          <a:off x="4772025" y="1533525"/>
          <a:ext cx="2400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16</xdr:col>
      <xdr:colOff>457200</xdr:colOff>
      <xdr:row>49</xdr:row>
      <xdr:rowOff>28575</xdr:rowOff>
    </xdr:to>
    <xdr:sp macro="" textlink="">
      <xdr:nvSpPr>
        <xdr:cNvPr id="5" name="TextBox 4"/>
        <xdr:cNvSpPr txBox="1"/>
      </xdr:nvSpPr>
      <xdr:spPr>
        <a:xfrm>
          <a:off x="4772025" y="6762750"/>
          <a:ext cx="16287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22" sqref="G22"/>
    </sheetView>
  </sheetViews>
  <sheetFormatPr defaultColWidth="8.85546875" defaultRowHeight="12.75" x14ac:dyDescent="0.2"/>
  <cols>
    <col min="1" max="16384" width="8.85546875" style="121"/>
  </cols>
  <sheetData>
    <row r="1" spans="1:10" ht="15" x14ac:dyDescent="0.2">
      <c r="A1" s="119" t="s">
        <v>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</row>
    <row r="4" spans="1:10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0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spans="1:10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0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</row>
    <row r="8" spans="1:10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</row>
    <row r="10" spans="1:10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0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0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</row>
    <row r="14" spans="1:10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</row>
    <row r="15" spans="1:10" x14ac:dyDescent="0.2">
      <c r="A15" s="120"/>
      <c r="B15" s="120"/>
      <c r="C15" s="120"/>
      <c r="D15" s="120"/>
      <c r="E15" s="120"/>
      <c r="F15" s="120"/>
      <c r="G15" s="120"/>
      <c r="H15" s="120"/>
      <c r="I15" s="120"/>
      <c r="J15" s="120"/>
    </row>
    <row r="16" spans="1:10" x14ac:dyDescent="0.2">
      <c r="A16" s="120"/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x14ac:dyDescent="0.2">
      <c r="A17" s="120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x14ac:dyDescent="0.2">
      <c r="A18" s="120"/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x14ac:dyDescent="0.2">
      <c r="A19" s="120"/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120"/>
      <c r="B20" s="120"/>
      <c r="C20" s="120"/>
      <c r="D20" s="120"/>
      <c r="E20" s="120"/>
      <c r="F20" s="120"/>
      <c r="G20" s="120"/>
      <c r="H20" s="120"/>
      <c r="I20" s="120"/>
      <c r="J20" s="120"/>
    </row>
    <row r="21" spans="1:10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</row>
    <row r="22" spans="1:10" x14ac:dyDescent="0.2">
      <c r="A22" s="120"/>
      <c r="B22" s="120"/>
      <c r="C22" s="120"/>
      <c r="D22" s="120"/>
      <c r="E22" s="120"/>
      <c r="F22" s="120"/>
      <c r="G22" s="120"/>
      <c r="H22" s="120"/>
      <c r="I22" s="120"/>
      <c r="J22" s="120"/>
    </row>
    <row r="23" spans="1:10" x14ac:dyDescent="0.2">
      <c r="A23" s="120"/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0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0" x14ac:dyDescent="0.2">
      <c r="A26" s="120"/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0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</row>
    <row r="28" spans="1:10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0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</row>
    <row r="30" spans="1:10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</row>
    <row r="32" spans="1:10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</row>
    <row r="33" spans="1:10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</row>
    <row r="34" spans="1:10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</row>
    <row r="35" spans="1:10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0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</row>
    <row r="38" spans="1:10" x14ac:dyDescent="0.2">
      <c r="A38" s="120"/>
      <c r="B38" s="120"/>
      <c r="C38" s="120"/>
      <c r="D38" s="120"/>
      <c r="E38" s="120"/>
      <c r="F38" s="120"/>
      <c r="G38" s="120"/>
      <c r="H38" s="120"/>
      <c r="I38" s="120"/>
      <c r="J38" s="120"/>
    </row>
    <row r="39" spans="1:10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</row>
    <row r="41" spans="1:10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</row>
    <row r="42" spans="1:10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</row>
    <row r="46" spans="1:10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</row>
    <row r="47" spans="1:10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</row>
    <row r="48" spans="1:10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</row>
    <row r="49" spans="1:10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</row>
    <row r="50" spans="1:10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</row>
    <row r="51" spans="1:10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</row>
    <row r="52" spans="1:10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</row>
    <row r="53" spans="1:10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</row>
    <row r="54" spans="1:10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</row>
    <row r="55" spans="1:10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E20" sqref="E20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10.28515625" style="6" customWidth="1"/>
    <col min="15" max="16" width="0.85546875" style="6" customWidth="1"/>
    <col min="17" max="17" width="12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47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67"/>
      <c r="F10" s="66"/>
      <c r="H10" s="58">
        <v>39772478.149999999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1.3559307997451131</v>
      </c>
    </row>
    <row r="11" spans="1:17" x14ac:dyDescent="0.2">
      <c r="C11" s="5" t="s">
        <v>13</v>
      </c>
      <c r="E11" s="68"/>
      <c r="F11" s="53"/>
      <c r="H11" s="56">
        <v>16601939.880000001</v>
      </c>
      <c r="I11" s="53"/>
      <c r="J11" s="83"/>
      <c r="K11" s="84"/>
      <c r="L11" s="85"/>
      <c r="M11" s="84"/>
      <c r="N11" s="86"/>
      <c r="O11" s="19"/>
      <c r="P11" s="19"/>
      <c r="Q11" s="23">
        <f>IF(H49=0,"n/a",H11/H49)</f>
        <v>1.1282232071501965</v>
      </c>
    </row>
    <row r="12" spans="1:17" x14ac:dyDescent="0.2">
      <c r="C12" s="5" t="s">
        <v>14</v>
      </c>
      <c r="E12" s="68"/>
      <c r="F12" s="53"/>
      <c r="H12" s="62">
        <v>1587450.54</v>
      </c>
      <c r="I12" s="53"/>
      <c r="J12" s="87"/>
      <c r="K12" s="84"/>
      <c r="L12" s="77"/>
      <c r="M12" s="84"/>
      <c r="N12" s="88"/>
      <c r="O12" s="19"/>
      <c r="P12" s="19"/>
      <c r="Q12" s="27">
        <f>IF(H50=0,"n/a",H12/H50)</f>
        <v>0.93324272415425003</v>
      </c>
    </row>
    <row r="13" spans="1:17" ht="6.95" customHeight="1" x14ac:dyDescent="0.2">
      <c r="E13" s="69"/>
      <c r="F13" s="53"/>
      <c r="H13" s="56"/>
      <c r="I13" s="53"/>
      <c r="J13" s="83"/>
      <c r="K13" s="84"/>
      <c r="L13" s="78"/>
      <c r="M13" s="84"/>
      <c r="N13" s="89"/>
      <c r="O13" s="19"/>
      <c r="P13" s="19"/>
      <c r="Q13" s="19"/>
    </row>
    <row r="14" spans="1:17" x14ac:dyDescent="0.2">
      <c r="C14" s="5" t="s">
        <v>15</v>
      </c>
      <c r="E14" s="69"/>
      <c r="F14" s="53"/>
      <c r="H14" s="56">
        <f>SUM(H10:H12)</f>
        <v>57961868.57</v>
      </c>
      <c r="I14" s="53"/>
      <c r="J14" s="83"/>
      <c r="K14" s="84"/>
      <c r="L14" s="85"/>
      <c r="M14" s="84"/>
      <c r="N14" s="86"/>
      <c r="O14" s="19"/>
      <c r="P14" s="19"/>
      <c r="Q14" s="23">
        <f>IF(H52=0,"n/a",H14/H52)</f>
        <v>1.2669715614711243</v>
      </c>
    </row>
    <row r="15" spans="1:17" ht="6.95" customHeight="1" x14ac:dyDescent="0.2">
      <c r="E15" s="69"/>
      <c r="F15" s="53"/>
      <c r="H15" s="56"/>
      <c r="I15" s="53"/>
      <c r="J15" s="83"/>
      <c r="K15" s="84"/>
      <c r="L15" s="78"/>
      <c r="M15" s="84"/>
      <c r="N15" s="89"/>
      <c r="O15" s="19"/>
      <c r="P15" s="19"/>
      <c r="Q15" s="19"/>
    </row>
    <row r="16" spans="1:17" x14ac:dyDescent="0.2">
      <c r="B16" s="13" t="s">
        <v>16</v>
      </c>
      <c r="E16" s="69"/>
      <c r="F16" s="53"/>
      <c r="H16" s="56"/>
      <c r="I16" s="53"/>
      <c r="J16" s="83"/>
      <c r="K16" s="84"/>
      <c r="L16" s="78"/>
      <c r="M16" s="84"/>
      <c r="N16" s="89"/>
      <c r="O16" s="19"/>
      <c r="P16" s="19"/>
      <c r="Q16" s="19"/>
    </row>
    <row r="17" spans="2:17" x14ac:dyDescent="0.2">
      <c r="C17" s="5" t="s">
        <v>17</v>
      </c>
      <c r="E17" s="69"/>
      <c r="F17" s="53"/>
      <c r="H17" s="56">
        <v>1643052.15</v>
      </c>
      <c r="I17" s="53"/>
      <c r="J17" s="83"/>
      <c r="K17" s="84"/>
      <c r="L17" s="85"/>
      <c r="M17" s="84"/>
      <c r="N17" s="86"/>
      <c r="O17" s="19"/>
      <c r="P17" s="19"/>
      <c r="Q17" s="23">
        <f>IF(H55=0,"n/a",H17/H55)</f>
        <v>0.73094158124827335</v>
      </c>
    </row>
    <row r="18" spans="2:17" x14ac:dyDescent="0.2">
      <c r="C18" s="5" t="s">
        <v>18</v>
      </c>
      <c r="E18" s="70"/>
      <c r="F18" s="65"/>
      <c r="G18" s="64"/>
      <c r="H18" s="62">
        <v>91600.56</v>
      </c>
      <c r="I18" s="63"/>
      <c r="J18" s="87"/>
      <c r="K18" s="84"/>
      <c r="L18" s="77"/>
      <c r="M18" s="84"/>
      <c r="N18" s="88"/>
      <c r="O18" s="19"/>
      <c r="P18" s="19"/>
      <c r="Q18" s="27">
        <f>IF(H56=0,"n/a",H18/H56)</f>
        <v>0.67657313371101047</v>
      </c>
    </row>
    <row r="19" spans="2:17" ht="6.95" customHeight="1" x14ac:dyDescent="0.2">
      <c r="E19" s="69"/>
      <c r="F19" s="59"/>
      <c r="G19" s="35"/>
      <c r="H19" s="56"/>
      <c r="I19" s="59"/>
      <c r="J19" s="83"/>
      <c r="K19" s="84"/>
      <c r="L19" s="78"/>
      <c r="M19" s="84"/>
      <c r="N19" s="89"/>
      <c r="O19" s="19"/>
      <c r="P19" s="19"/>
      <c r="Q19" s="19"/>
    </row>
    <row r="20" spans="2:17" x14ac:dyDescent="0.2">
      <c r="C20" s="5" t="s">
        <v>19</v>
      </c>
      <c r="E20" s="70"/>
      <c r="F20" s="65"/>
      <c r="G20" s="64"/>
      <c r="H20" s="62">
        <f>SUM(H17:H18)</f>
        <v>1734652.71</v>
      </c>
      <c r="I20" s="63"/>
      <c r="J20" s="87"/>
      <c r="K20" s="84"/>
      <c r="L20" s="77"/>
      <c r="M20" s="84"/>
      <c r="N20" s="88"/>
      <c r="O20" s="19"/>
      <c r="P20" s="19"/>
      <c r="Q20" s="27">
        <f>IF(H58=0,"n/a",H20/H58)</f>
        <v>0.72785298286454692</v>
      </c>
    </row>
    <row r="21" spans="2:17" ht="6.95" customHeight="1" x14ac:dyDescent="0.2">
      <c r="E21" s="69"/>
      <c r="F21" s="59"/>
      <c r="G21" s="35"/>
      <c r="H21" s="56"/>
      <c r="I21" s="59"/>
      <c r="J21" s="83"/>
      <c r="K21" s="84"/>
      <c r="L21" s="78"/>
      <c r="M21" s="84"/>
      <c r="N21" s="89"/>
      <c r="O21" s="19"/>
      <c r="P21" s="19"/>
      <c r="Q21" s="19"/>
    </row>
    <row r="22" spans="2:17" x14ac:dyDescent="0.2">
      <c r="C22" s="5" t="s">
        <v>20</v>
      </c>
      <c r="E22" s="69"/>
      <c r="F22" s="59"/>
      <c r="G22" s="35"/>
      <c r="H22" s="56">
        <f>H14+H20</f>
        <v>59696521.280000001</v>
      </c>
      <c r="I22" s="59"/>
      <c r="J22" s="83"/>
      <c r="K22" s="84"/>
      <c r="L22" s="85"/>
      <c r="M22" s="84"/>
      <c r="N22" s="86"/>
      <c r="O22" s="19"/>
      <c r="P22" s="19"/>
      <c r="Q22" s="23">
        <f>IF(H60=0,"n/a",H22/H60)</f>
        <v>1.2402769972095673</v>
      </c>
    </row>
    <row r="23" spans="2:17" ht="6.95" customHeight="1" x14ac:dyDescent="0.2">
      <c r="E23" s="69"/>
      <c r="F23" s="59"/>
      <c r="G23" s="35"/>
      <c r="H23" s="56"/>
      <c r="I23" s="59"/>
      <c r="J23" s="83"/>
      <c r="K23" s="84"/>
      <c r="L23" s="78"/>
      <c r="M23" s="84"/>
      <c r="N23" s="89"/>
      <c r="O23" s="19"/>
      <c r="P23" s="19"/>
      <c r="Q23" s="19"/>
    </row>
    <row r="24" spans="2:17" x14ac:dyDescent="0.2">
      <c r="B24" s="13" t="s">
        <v>21</v>
      </c>
      <c r="E24" s="69"/>
      <c r="F24" s="59"/>
      <c r="G24" s="35"/>
      <c r="H24" s="56"/>
      <c r="I24" s="59"/>
      <c r="J24" s="83"/>
      <c r="K24" s="84"/>
      <c r="L24" s="78"/>
      <c r="M24" s="84"/>
      <c r="N24" s="89"/>
      <c r="O24" s="19"/>
      <c r="P24" s="19"/>
      <c r="Q24" s="19"/>
    </row>
    <row r="25" spans="2:17" x14ac:dyDescent="0.2">
      <c r="C25" s="5" t="s">
        <v>22</v>
      </c>
      <c r="E25" s="69"/>
      <c r="F25" s="59"/>
      <c r="G25" s="35"/>
      <c r="H25" s="56">
        <v>507815.07</v>
      </c>
      <c r="I25" s="59"/>
      <c r="J25" s="83"/>
      <c r="K25" s="84"/>
      <c r="L25" s="85"/>
      <c r="M25" s="84"/>
      <c r="N25" s="86"/>
      <c r="O25" s="19"/>
      <c r="P25" s="19"/>
      <c r="Q25" s="23">
        <f>IF(H63=0,"n/a",H25/H63)</f>
        <v>0.1228162418329502</v>
      </c>
    </row>
    <row r="26" spans="2:17" x14ac:dyDescent="0.2">
      <c r="C26" s="5" t="s">
        <v>23</v>
      </c>
      <c r="E26" s="70"/>
      <c r="F26" s="65"/>
      <c r="G26" s="64"/>
      <c r="H26" s="62">
        <v>1056636.33</v>
      </c>
      <c r="I26" s="63"/>
      <c r="J26" s="87"/>
      <c r="K26" s="84"/>
      <c r="L26" s="77"/>
      <c r="M26" s="84"/>
      <c r="N26" s="88"/>
      <c r="O26" s="19"/>
      <c r="P26" s="19"/>
      <c r="Q26" s="27">
        <f>IF(H64=0,"n/a",H26/H64)</f>
        <v>7.5136927114851162E-2</v>
      </c>
    </row>
    <row r="27" spans="2:17" ht="6.95" customHeight="1" x14ac:dyDescent="0.2">
      <c r="E27" s="69"/>
      <c r="F27" s="59"/>
      <c r="G27" s="35"/>
      <c r="H27" s="56"/>
      <c r="I27" s="59"/>
      <c r="J27" s="83"/>
      <c r="K27" s="84"/>
      <c r="L27" s="78"/>
      <c r="M27" s="84"/>
      <c r="N27" s="89"/>
      <c r="O27" s="19"/>
      <c r="P27" s="19"/>
      <c r="Q27" s="19"/>
    </row>
    <row r="28" spans="2:17" x14ac:dyDescent="0.2">
      <c r="C28" s="5" t="s">
        <v>24</v>
      </c>
      <c r="E28" s="70"/>
      <c r="F28" s="65"/>
      <c r="G28" s="64"/>
      <c r="H28" s="62">
        <f>SUM(H25:H26)</f>
        <v>1564451.4000000001</v>
      </c>
      <c r="I28" s="63"/>
      <c r="J28" s="87"/>
      <c r="K28" s="84"/>
      <c r="L28" s="77"/>
      <c r="M28" s="84"/>
      <c r="N28" s="88"/>
      <c r="O28" s="19"/>
      <c r="P28" s="19"/>
      <c r="Q28" s="27">
        <f>IF(H66=0,"n/a",H28/H66)</f>
        <v>8.5970370211618977E-2</v>
      </c>
    </row>
    <row r="29" spans="2:17" ht="6.95" customHeight="1" x14ac:dyDescent="0.2">
      <c r="E29" s="69"/>
      <c r="F29" s="59"/>
      <c r="G29" s="35"/>
      <c r="H29" s="56"/>
      <c r="I29" s="59"/>
      <c r="J29" s="83"/>
      <c r="K29" s="84"/>
      <c r="L29" s="78"/>
      <c r="M29" s="84"/>
      <c r="N29" s="89"/>
      <c r="O29" s="19"/>
      <c r="P29" s="19"/>
      <c r="Q29" s="19"/>
    </row>
    <row r="30" spans="2:17" x14ac:dyDescent="0.2">
      <c r="C30" s="5" t="s">
        <v>25</v>
      </c>
      <c r="E30" s="69"/>
      <c r="F30" s="59"/>
      <c r="G30" s="35"/>
      <c r="H30" s="56">
        <f>H22+H28</f>
        <v>61260972.68</v>
      </c>
      <c r="I30" s="59"/>
      <c r="J30" s="83"/>
      <c r="K30" s="84"/>
      <c r="L30" s="85"/>
      <c r="M30" s="84"/>
      <c r="N30" s="90"/>
      <c r="O30" s="19"/>
      <c r="P30" s="19"/>
      <c r="Q30" s="18">
        <f>IF(H68=0,"n/a",H30/H68)</f>
        <v>0.9235902334310867</v>
      </c>
    </row>
    <row r="31" spans="2:17" ht="6.95" customHeight="1" x14ac:dyDescent="0.2">
      <c r="E31" s="69"/>
      <c r="F31" s="59"/>
      <c r="G31" s="35"/>
      <c r="H31" s="56"/>
      <c r="I31" s="59"/>
      <c r="J31" s="83"/>
      <c r="K31" s="84"/>
      <c r="L31" s="78"/>
      <c r="M31" s="84"/>
      <c r="N31" s="91"/>
      <c r="O31" s="34"/>
      <c r="P31" s="34"/>
      <c r="Q31" s="34"/>
    </row>
    <row r="32" spans="2:17" x14ac:dyDescent="0.2">
      <c r="B32" s="5" t="s">
        <v>26</v>
      </c>
      <c r="E32" s="69"/>
      <c r="F32" s="59"/>
      <c r="G32" s="35"/>
      <c r="H32" s="56">
        <v>819320.88</v>
      </c>
      <c r="I32" s="59"/>
      <c r="J32" s="83"/>
      <c r="K32" s="84"/>
      <c r="L32" s="85"/>
      <c r="M32" s="84"/>
      <c r="N32" s="91"/>
      <c r="O32" s="34"/>
      <c r="P32" s="34"/>
      <c r="Q32" s="34"/>
    </row>
    <row r="33" spans="1:17" x14ac:dyDescent="0.2">
      <c r="B33" s="5" t="s">
        <v>27</v>
      </c>
      <c r="E33" s="70"/>
      <c r="F33" s="65"/>
      <c r="G33" s="64"/>
      <c r="H33" s="62">
        <v>1069367.04</v>
      </c>
      <c r="I33" s="63"/>
      <c r="J33" s="87"/>
      <c r="K33" s="84"/>
      <c r="L33" s="77"/>
      <c r="M33" s="84"/>
      <c r="N33" s="92"/>
    </row>
    <row r="34" spans="1:17" ht="6.95" customHeight="1" x14ac:dyDescent="0.2">
      <c r="E34" s="71"/>
      <c r="F34" s="59"/>
      <c r="G34" s="35"/>
      <c r="H34" s="54"/>
      <c r="I34" s="59"/>
      <c r="J34" s="93"/>
      <c r="K34" s="84"/>
      <c r="L34" s="78"/>
      <c r="M34" s="84"/>
      <c r="N34" s="91"/>
      <c r="O34" s="34"/>
      <c r="P34" s="34"/>
      <c r="Q34" s="34"/>
    </row>
    <row r="35" spans="1:17" ht="12.75" thickBot="1" x14ac:dyDescent="0.25">
      <c r="C35" s="5" t="s">
        <v>28</v>
      </c>
      <c r="E35" s="72"/>
      <c r="F35" s="61"/>
      <c r="G35" s="35"/>
      <c r="H35" s="60">
        <f>SUM(H30:H33)</f>
        <v>63149660.600000001</v>
      </c>
      <c r="I35" s="59"/>
      <c r="J35" s="94"/>
      <c r="K35" s="95"/>
      <c r="L35" s="96"/>
      <c r="M35" s="95"/>
      <c r="N35" s="97"/>
    </row>
    <row r="36" spans="1:17" ht="12.75" thickTop="1" x14ac:dyDescent="0.2">
      <c r="E36" s="71"/>
      <c r="F36" s="59"/>
      <c r="H36" s="54"/>
      <c r="I36" s="53"/>
      <c r="J36" s="54"/>
    </row>
    <row r="37" spans="1:17" x14ac:dyDescent="0.2">
      <c r="C37" s="5" t="s">
        <v>29</v>
      </c>
      <c r="E37" s="73"/>
      <c r="F37" s="58"/>
      <c r="G37" s="15"/>
      <c r="H37" s="58">
        <v>2500713.64</v>
      </c>
      <c r="I37" s="53"/>
      <c r="J37" s="54"/>
    </row>
    <row r="38" spans="1:17" x14ac:dyDescent="0.2">
      <c r="C38" s="5" t="s">
        <v>30</v>
      </c>
      <c r="E38" s="69"/>
      <c r="F38" s="54"/>
      <c r="H38" s="56">
        <v>720417.32</v>
      </c>
      <c r="I38" s="53"/>
      <c r="J38" s="54"/>
    </row>
    <row r="39" spans="1:17" x14ac:dyDescent="0.2">
      <c r="C39" s="5" t="s">
        <v>31</v>
      </c>
      <c r="E39" s="69"/>
      <c r="F39" s="53"/>
      <c r="H39" s="56">
        <v>343161.23</v>
      </c>
      <c r="I39" s="53"/>
      <c r="J39" s="54"/>
    </row>
    <row r="40" spans="1:17" x14ac:dyDescent="0.2">
      <c r="C40" s="5" t="s">
        <v>32</v>
      </c>
      <c r="E40" s="69"/>
      <c r="F40" s="53"/>
      <c r="H40" s="56">
        <v>-156175.51999999999</v>
      </c>
      <c r="I40" s="53"/>
      <c r="J40" s="54"/>
    </row>
    <row r="41" spans="1:17" x14ac:dyDescent="0.2">
      <c r="C41" s="5" t="s">
        <v>33</v>
      </c>
      <c r="E41" s="69"/>
      <c r="F41" s="53"/>
      <c r="H41" s="56">
        <v>1178557.8799999999</v>
      </c>
      <c r="I41" s="53"/>
      <c r="J41" s="54"/>
    </row>
    <row r="42" spans="1:17" x14ac:dyDescent="0.2">
      <c r="C42" s="5" t="s">
        <v>34</v>
      </c>
      <c r="E42" s="69"/>
      <c r="F42" s="53"/>
      <c r="H42" s="57">
        <v>-89079.89</v>
      </c>
      <c r="I42" s="53"/>
      <c r="J42" s="54"/>
    </row>
    <row r="43" spans="1:17" x14ac:dyDescent="0.2">
      <c r="C43" s="5" t="s">
        <v>35</v>
      </c>
      <c r="E43" s="69"/>
      <c r="F43" s="53"/>
      <c r="H43" s="57">
        <v>1723803.43</v>
      </c>
      <c r="I43" s="53"/>
      <c r="J43" s="54"/>
    </row>
    <row r="44" spans="1:17" x14ac:dyDescent="0.2">
      <c r="C44" s="5" t="s">
        <v>36</v>
      </c>
      <c r="E44" s="69"/>
      <c r="F44" s="53"/>
      <c r="H44" s="55">
        <v>123104.59</v>
      </c>
      <c r="I44" s="53"/>
      <c r="J44" s="54"/>
    </row>
    <row r="45" spans="1:17" x14ac:dyDescent="0.2">
      <c r="E45" s="74"/>
      <c r="F45" s="53"/>
      <c r="H45" s="53"/>
      <c r="I45" s="53"/>
      <c r="J45" s="53"/>
    </row>
    <row r="46" spans="1:17" ht="12.75" x14ac:dyDescent="0.2">
      <c r="A46" s="3" t="s">
        <v>37</v>
      </c>
      <c r="E46" s="74"/>
      <c r="F46" s="53"/>
      <c r="H46" s="53"/>
      <c r="I46" s="53"/>
      <c r="J46" s="53"/>
    </row>
    <row r="47" spans="1:17" ht="12.75" thickBot="1" x14ac:dyDescent="0.25">
      <c r="B47" s="13" t="s">
        <v>38</v>
      </c>
      <c r="E47" s="74"/>
      <c r="F47" s="53"/>
      <c r="H47" s="53"/>
      <c r="I47" s="53"/>
      <c r="J47" s="53"/>
    </row>
    <row r="48" spans="1:17" x14ac:dyDescent="0.2">
      <c r="C48" s="5" t="s">
        <v>12</v>
      </c>
      <c r="E48" s="74"/>
      <c r="F48" s="53"/>
      <c r="H48" s="48">
        <v>29332233</v>
      </c>
      <c r="I48" s="52"/>
      <c r="J48" s="98"/>
      <c r="K48" s="80"/>
      <c r="L48" s="99"/>
    </row>
    <row r="49" spans="2:17" x14ac:dyDescent="0.2">
      <c r="C49" s="5" t="s">
        <v>13</v>
      </c>
      <c r="E49" s="74"/>
      <c r="F49" s="53"/>
      <c r="H49" s="48">
        <v>14715120</v>
      </c>
      <c r="I49" s="52"/>
      <c r="J49" s="100"/>
      <c r="K49" s="84"/>
      <c r="L49" s="101"/>
    </row>
    <row r="50" spans="2:17" x14ac:dyDescent="0.2">
      <c r="C50" s="5" t="s">
        <v>14</v>
      </c>
      <c r="E50" s="75"/>
      <c r="F50" s="53"/>
      <c r="H50" s="50">
        <v>1701005</v>
      </c>
      <c r="I50" s="52"/>
      <c r="J50" s="102"/>
      <c r="K50" s="84"/>
      <c r="L50" s="103"/>
    </row>
    <row r="51" spans="2:17" ht="6.95" customHeight="1" x14ac:dyDescent="0.2">
      <c r="E51" s="74"/>
      <c r="F51" s="53"/>
      <c r="H51" s="48"/>
      <c r="I51" s="53"/>
      <c r="J51" s="100"/>
      <c r="K51" s="84"/>
      <c r="L51" s="104"/>
      <c r="N51" s="34"/>
      <c r="O51" s="34"/>
      <c r="P51" s="34"/>
      <c r="Q51" s="34"/>
    </row>
    <row r="52" spans="2:17" x14ac:dyDescent="0.2">
      <c r="C52" s="5" t="s">
        <v>15</v>
      </c>
      <c r="E52" s="74"/>
      <c r="F52" s="53"/>
      <c r="H52" s="48">
        <f>SUM(H48:H50)</f>
        <v>45748358</v>
      </c>
      <c r="I52" s="52"/>
      <c r="J52" s="100"/>
      <c r="K52" s="84"/>
      <c r="L52" s="101"/>
    </row>
    <row r="53" spans="2:17" ht="6.95" customHeight="1" x14ac:dyDescent="0.2">
      <c r="E53" s="74"/>
      <c r="F53" s="53"/>
      <c r="H53" s="48"/>
      <c r="I53" s="53"/>
      <c r="J53" s="100"/>
      <c r="K53" s="84"/>
      <c r="L53" s="104"/>
      <c r="N53" s="34"/>
      <c r="O53" s="34"/>
      <c r="P53" s="34"/>
      <c r="Q53" s="34"/>
    </row>
    <row r="54" spans="2:17" x14ac:dyDescent="0.2">
      <c r="B54" s="13" t="s">
        <v>39</v>
      </c>
      <c r="E54" s="74"/>
      <c r="F54" s="53"/>
      <c r="H54" s="48"/>
      <c r="I54" s="52"/>
      <c r="J54" s="100"/>
      <c r="K54" s="84"/>
      <c r="L54" s="104"/>
    </row>
    <row r="55" spans="2:17" x14ac:dyDescent="0.2">
      <c r="C55" s="5" t="s">
        <v>17</v>
      </c>
      <c r="E55" s="74"/>
      <c r="F55" s="53"/>
      <c r="H55" s="48">
        <v>2247857</v>
      </c>
      <c r="I55" s="52"/>
      <c r="J55" s="100"/>
      <c r="K55" s="84"/>
      <c r="L55" s="101"/>
    </row>
    <row r="56" spans="2:17" x14ac:dyDescent="0.2">
      <c r="C56" s="5" t="s">
        <v>18</v>
      </c>
      <c r="E56" s="75"/>
      <c r="F56" s="53"/>
      <c r="H56" s="50">
        <v>135389</v>
      </c>
      <c r="I56" s="52"/>
      <c r="J56" s="102"/>
      <c r="K56" s="84"/>
      <c r="L56" s="103"/>
    </row>
    <row r="57" spans="2:17" ht="6.95" customHeight="1" x14ac:dyDescent="0.2">
      <c r="E57" s="74"/>
      <c r="F57" s="53"/>
      <c r="H57" s="48"/>
      <c r="I57" s="53"/>
      <c r="J57" s="100"/>
      <c r="K57" s="84"/>
      <c r="L57" s="104"/>
      <c r="N57" s="34"/>
      <c r="O57" s="34"/>
      <c r="P57" s="34"/>
      <c r="Q57" s="34"/>
    </row>
    <row r="58" spans="2:17" x14ac:dyDescent="0.2">
      <c r="C58" s="5" t="s">
        <v>19</v>
      </c>
      <c r="E58" s="75"/>
      <c r="F58" s="53"/>
      <c r="H58" s="50">
        <f>SUM(H55:H56)</f>
        <v>2383246</v>
      </c>
      <c r="I58" s="52"/>
      <c r="J58" s="102"/>
      <c r="K58" s="84"/>
      <c r="L58" s="103"/>
    </row>
    <row r="59" spans="2:17" ht="6.95" customHeight="1" x14ac:dyDescent="0.2">
      <c r="E59" s="74"/>
      <c r="F59" s="53"/>
      <c r="H59" s="48"/>
      <c r="I59" s="53"/>
      <c r="J59" s="100"/>
      <c r="K59" s="84"/>
      <c r="L59" s="104"/>
      <c r="N59" s="34"/>
      <c r="O59" s="34"/>
      <c r="P59" s="34"/>
      <c r="Q59" s="34"/>
    </row>
    <row r="60" spans="2:17" x14ac:dyDescent="0.2">
      <c r="C60" s="5" t="s">
        <v>40</v>
      </c>
      <c r="E60" s="74"/>
      <c r="F60" s="53"/>
      <c r="H60" s="48">
        <f>H52+H58</f>
        <v>48131604</v>
      </c>
      <c r="I60" s="52"/>
      <c r="J60" s="100"/>
      <c r="K60" s="84"/>
      <c r="L60" s="101"/>
    </row>
    <row r="61" spans="2:17" ht="6.95" customHeight="1" x14ac:dyDescent="0.2">
      <c r="E61" s="74"/>
      <c r="F61" s="53"/>
      <c r="H61" s="48"/>
      <c r="I61" s="53"/>
      <c r="J61" s="100"/>
      <c r="K61" s="84"/>
      <c r="L61" s="104"/>
      <c r="N61" s="34"/>
      <c r="O61" s="34"/>
      <c r="P61" s="34"/>
      <c r="Q61" s="34"/>
    </row>
    <row r="62" spans="2:17" x14ac:dyDescent="0.2">
      <c r="B62" s="13" t="s">
        <v>41</v>
      </c>
      <c r="E62" s="74"/>
      <c r="F62" s="53"/>
      <c r="H62" s="48"/>
      <c r="I62" s="52"/>
      <c r="J62" s="100"/>
      <c r="K62" s="84"/>
      <c r="L62" s="104"/>
    </row>
    <row r="63" spans="2:17" x14ac:dyDescent="0.2">
      <c r="C63" s="5" t="s">
        <v>22</v>
      </c>
      <c r="E63" s="74"/>
      <c r="F63" s="53"/>
      <c r="H63" s="48">
        <v>4134755</v>
      </c>
      <c r="I63" s="52"/>
      <c r="J63" s="100"/>
      <c r="K63" s="84"/>
      <c r="L63" s="101"/>
    </row>
    <row r="64" spans="2:17" x14ac:dyDescent="0.2">
      <c r="C64" s="5" t="s">
        <v>23</v>
      </c>
      <c r="E64" s="75"/>
      <c r="F64" s="53"/>
      <c r="H64" s="50">
        <v>14062810</v>
      </c>
      <c r="I64" s="52"/>
      <c r="J64" s="102"/>
      <c r="K64" s="84"/>
      <c r="L64" s="103"/>
    </row>
    <row r="65" spans="1:17" ht="6.95" customHeight="1" x14ac:dyDescent="0.2">
      <c r="E65" s="74"/>
      <c r="F65" s="53"/>
      <c r="H65" s="48"/>
      <c r="I65" s="53"/>
      <c r="J65" s="100"/>
      <c r="K65" s="84"/>
      <c r="L65" s="104"/>
      <c r="N65" s="34"/>
      <c r="O65" s="34"/>
      <c r="P65" s="34"/>
      <c r="Q65" s="34"/>
    </row>
    <row r="66" spans="1:17" x14ac:dyDescent="0.2">
      <c r="C66" s="5" t="s">
        <v>24</v>
      </c>
      <c r="E66" s="75"/>
      <c r="F66" s="53"/>
      <c r="H66" s="50">
        <f>SUM(H63:H64)</f>
        <v>18197565</v>
      </c>
      <c r="I66" s="52"/>
      <c r="J66" s="102"/>
      <c r="K66" s="84"/>
      <c r="L66" s="103"/>
    </row>
    <row r="67" spans="1:17" ht="6.95" customHeight="1" x14ac:dyDescent="0.2">
      <c r="E67" s="74"/>
      <c r="F67" s="53"/>
      <c r="H67" s="48"/>
      <c r="I67" s="53"/>
      <c r="J67" s="100"/>
      <c r="K67" s="84"/>
      <c r="L67" s="104"/>
      <c r="N67" s="34"/>
      <c r="O67" s="34"/>
      <c r="P67" s="34"/>
      <c r="Q67" s="34"/>
    </row>
    <row r="68" spans="1:17" ht="12.75" thickBot="1" x14ac:dyDescent="0.25">
      <c r="C68" s="5" t="s">
        <v>42</v>
      </c>
      <c r="E68" s="76"/>
      <c r="F68" s="53"/>
      <c r="H68" s="51">
        <f>H60+H66</f>
        <v>66329169</v>
      </c>
      <c r="I68" s="52"/>
      <c r="J68" s="105"/>
      <c r="K68" s="95"/>
      <c r="L68" s="106"/>
    </row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 xml:space="preserve">&amp;RREDACTED VERSION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T61" sqref="T61"/>
      <selection pane="topRight" activeCell="T61" sqref="T61"/>
      <selection pane="bottomLeft" activeCell="T61" sqref="T61"/>
      <selection pane="bottomRight" activeCell="S56" sqref="S5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7.7109375" style="6" customWidth="1"/>
    <col min="15" max="16" width="0.85546875" style="6" customWidth="1"/>
    <col min="17" max="17" width="11.85546875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46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107"/>
      <c r="F10" s="66"/>
      <c r="H10" s="58">
        <v>73429149.980000004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1.0129526034086838</v>
      </c>
    </row>
    <row r="11" spans="1:17" x14ac:dyDescent="0.2">
      <c r="C11" s="5" t="s">
        <v>13</v>
      </c>
      <c r="E11" s="69"/>
      <c r="F11" s="53"/>
      <c r="H11" s="56">
        <v>23764008.829999998</v>
      </c>
      <c r="I11" s="53"/>
      <c r="J11" s="83"/>
      <c r="K11" s="84"/>
      <c r="L11" s="85"/>
      <c r="M11" s="84"/>
      <c r="N11" s="86"/>
      <c r="O11" s="19"/>
      <c r="P11" s="19"/>
      <c r="Q11" s="23">
        <f>IF(H49=0,"n/a",H11/H49)</f>
        <v>0.87591866395693707</v>
      </c>
    </row>
    <row r="12" spans="1:17" x14ac:dyDescent="0.2">
      <c r="C12" s="5" t="s">
        <v>14</v>
      </c>
      <c r="E12" s="70"/>
      <c r="F12" s="53"/>
      <c r="H12" s="62">
        <v>1957159.01</v>
      </c>
      <c r="I12" s="53"/>
      <c r="J12" s="87"/>
      <c r="K12" s="84"/>
      <c r="L12" s="77"/>
      <c r="M12" s="84"/>
      <c r="N12" s="88"/>
      <c r="O12" s="19"/>
      <c r="P12" s="19"/>
      <c r="Q12" s="27">
        <f>IF(H50=0,"n/a",H12/H50)</f>
        <v>0.82108373828309689</v>
      </c>
    </row>
    <row r="13" spans="1:17" ht="6.95" customHeight="1" x14ac:dyDescent="0.2">
      <c r="E13" s="69"/>
      <c r="F13" s="53"/>
      <c r="H13" s="56"/>
      <c r="I13" s="53"/>
      <c r="J13" s="83"/>
      <c r="K13" s="84"/>
      <c r="L13" s="78"/>
      <c r="M13" s="84"/>
      <c r="N13" s="89"/>
      <c r="O13" s="19"/>
      <c r="P13" s="19"/>
      <c r="Q13" s="19"/>
    </row>
    <row r="14" spans="1:17" x14ac:dyDescent="0.2">
      <c r="C14" s="5" t="s">
        <v>15</v>
      </c>
      <c r="E14" s="69"/>
      <c r="F14" s="53"/>
      <c r="H14" s="56">
        <f>SUM(H10:H12)</f>
        <v>99150317.820000008</v>
      </c>
      <c r="I14" s="53"/>
      <c r="J14" s="83"/>
      <c r="K14" s="84"/>
      <c r="L14" s="85"/>
      <c r="M14" s="84"/>
      <c r="N14" s="86"/>
      <c r="O14" s="19"/>
      <c r="P14" s="19"/>
      <c r="Q14" s="23">
        <f>IF(H52=0,"n/a",H14/H52)</f>
        <v>0.97202167674917395</v>
      </c>
    </row>
    <row r="15" spans="1:17" ht="6.95" customHeight="1" x14ac:dyDescent="0.2">
      <c r="E15" s="69"/>
      <c r="F15" s="53"/>
      <c r="H15" s="56"/>
      <c r="I15" s="53"/>
      <c r="J15" s="83"/>
      <c r="K15" s="84"/>
      <c r="L15" s="78"/>
      <c r="M15" s="84"/>
      <c r="N15" s="89"/>
      <c r="O15" s="19"/>
      <c r="P15" s="19"/>
      <c r="Q15" s="19"/>
    </row>
    <row r="16" spans="1:17" x14ac:dyDescent="0.2">
      <c r="B16" s="13" t="s">
        <v>16</v>
      </c>
      <c r="E16" s="69"/>
      <c r="F16" s="53"/>
      <c r="H16" s="56"/>
      <c r="I16" s="53"/>
      <c r="J16" s="83"/>
      <c r="K16" s="84"/>
      <c r="L16" s="78"/>
      <c r="M16" s="84"/>
      <c r="N16" s="89"/>
      <c r="O16" s="19"/>
      <c r="P16" s="19"/>
      <c r="Q16" s="19"/>
    </row>
    <row r="17" spans="2:17" x14ac:dyDescent="0.2">
      <c r="C17" s="5" t="s">
        <v>17</v>
      </c>
      <c r="E17" s="69"/>
      <c r="F17" s="53"/>
      <c r="H17" s="56">
        <v>2172621.38</v>
      </c>
      <c r="I17" s="53"/>
      <c r="J17" s="83"/>
      <c r="K17" s="84"/>
      <c r="L17" s="85"/>
      <c r="M17" s="84"/>
      <c r="N17" s="86"/>
      <c r="O17" s="19"/>
      <c r="P17" s="19"/>
      <c r="Q17" s="23">
        <f>IF(H55=0,"n/a",H17/H55)</f>
        <v>0.56220262953809319</v>
      </c>
    </row>
    <row r="18" spans="2:17" x14ac:dyDescent="0.2">
      <c r="C18" s="5" t="s">
        <v>18</v>
      </c>
      <c r="E18" s="70"/>
      <c r="F18" s="65"/>
      <c r="G18" s="64"/>
      <c r="H18" s="62">
        <v>11233.57</v>
      </c>
      <c r="I18" s="63"/>
      <c r="J18" s="87"/>
      <c r="K18" s="84"/>
      <c r="L18" s="77"/>
      <c r="M18" s="84"/>
      <c r="N18" s="88"/>
      <c r="O18" s="19"/>
      <c r="P18" s="19"/>
      <c r="Q18" s="27">
        <f>IF(H56=0,"n/a",H18/H56)</f>
        <v>0.43473568111455108</v>
      </c>
    </row>
    <row r="19" spans="2:17" ht="6.95" customHeight="1" x14ac:dyDescent="0.2">
      <c r="E19" s="69"/>
      <c r="F19" s="59"/>
      <c r="G19" s="35"/>
      <c r="H19" s="56"/>
      <c r="I19" s="59"/>
      <c r="J19" s="83"/>
      <c r="K19" s="84"/>
      <c r="L19" s="78"/>
      <c r="M19" s="84"/>
      <c r="N19" s="89"/>
      <c r="O19" s="19"/>
      <c r="P19" s="19"/>
      <c r="Q19" s="19"/>
    </row>
    <row r="20" spans="2:17" x14ac:dyDescent="0.2">
      <c r="C20" s="5" t="s">
        <v>19</v>
      </c>
      <c r="E20" s="70"/>
      <c r="F20" s="65"/>
      <c r="G20" s="64"/>
      <c r="H20" s="62">
        <f>SUM(H17:H18)</f>
        <v>2183854.9499999997</v>
      </c>
      <c r="I20" s="63"/>
      <c r="J20" s="87"/>
      <c r="K20" s="84"/>
      <c r="L20" s="77"/>
      <c r="M20" s="84"/>
      <c r="N20" s="88"/>
      <c r="O20" s="19"/>
      <c r="P20" s="19"/>
      <c r="Q20" s="27">
        <f>IF(H58=0,"n/a",H20/H58)</f>
        <v>0.56135597807995785</v>
      </c>
    </row>
    <row r="21" spans="2:17" ht="6.95" customHeight="1" x14ac:dyDescent="0.2">
      <c r="E21" s="69"/>
      <c r="F21" s="59"/>
      <c r="G21" s="35"/>
      <c r="H21" s="56"/>
      <c r="I21" s="59"/>
      <c r="J21" s="83"/>
      <c r="K21" s="84"/>
      <c r="L21" s="78"/>
      <c r="M21" s="84"/>
      <c r="N21" s="89"/>
      <c r="O21" s="19"/>
      <c r="P21" s="19"/>
      <c r="Q21" s="19"/>
    </row>
    <row r="22" spans="2:17" x14ac:dyDescent="0.2">
      <c r="C22" s="5" t="s">
        <v>20</v>
      </c>
      <c r="E22" s="69"/>
      <c r="F22" s="59"/>
      <c r="G22" s="35"/>
      <c r="H22" s="56">
        <f>H14+H20</f>
        <v>101334172.77000001</v>
      </c>
      <c r="I22" s="59"/>
      <c r="J22" s="83"/>
      <c r="K22" s="84"/>
      <c r="L22" s="85"/>
      <c r="M22" s="84"/>
      <c r="N22" s="86"/>
      <c r="O22" s="19"/>
      <c r="P22" s="19"/>
      <c r="Q22" s="23">
        <f>IF(H60=0,"n/a",H22/H60)</f>
        <v>0.95693476763194218</v>
      </c>
    </row>
    <row r="23" spans="2:17" ht="6.95" customHeight="1" x14ac:dyDescent="0.2">
      <c r="E23" s="69"/>
      <c r="F23" s="59"/>
      <c r="G23" s="35"/>
      <c r="H23" s="56"/>
      <c r="I23" s="59"/>
      <c r="J23" s="83"/>
      <c r="K23" s="84"/>
      <c r="L23" s="78"/>
      <c r="M23" s="84"/>
      <c r="N23" s="89"/>
      <c r="O23" s="19"/>
      <c r="P23" s="19"/>
      <c r="Q23" s="19"/>
    </row>
    <row r="24" spans="2:17" x14ac:dyDescent="0.2">
      <c r="B24" s="13" t="s">
        <v>21</v>
      </c>
      <c r="E24" s="69"/>
      <c r="F24" s="59"/>
      <c r="G24" s="35"/>
      <c r="H24" s="56"/>
      <c r="I24" s="59"/>
      <c r="J24" s="83"/>
      <c r="K24" s="84"/>
      <c r="L24" s="78"/>
      <c r="M24" s="84"/>
      <c r="N24" s="89"/>
      <c r="O24" s="19"/>
      <c r="P24" s="19"/>
      <c r="Q24" s="19"/>
    </row>
    <row r="25" spans="2:17" x14ac:dyDescent="0.2">
      <c r="C25" s="5" t="s">
        <v>22</v>
      </c>
      <c r="E25" s="69"/>
      <c r="F25" s="59"/>
      <c r="G25" s="35"/>
      <c r="H25" s="56">
        <v>550928.06999999995</v>
      </c>
      <c r="I25" s="59"/>
      <c r="J25" s="83"/>
      <c r="K25" s="84"/>
      <c r="L25" s="85"/>
      <c r="M25" s="84"/>
      <c r="N25" s="86"/>
      <c r="O25" s="19"/>
      <c r="P25" s="19"/>
      <c r="Q25" s="23">
        <f>IF(H63=0,"n/a",H25/H63)</f>
        <v>0.10885626133655794</v>
      </c>
    </row>
    <row r="26" spans="2:17" x14ac:dyDescent="0.2">
      <c r="C26" s="5" t="s">
        <v>23</v>
      </c>
      <c r="E26" s="70"/>
      <c r="F26" s="65"/>
      <c r="G26" s="64"/>
      <c r="H26" s="62">
        <v>1099900.93</v>
      </c>
      <c r="I26" s="63"/>
      <c r="J26" s="87"/>
      <c r="K26" s="84"/>
      <c r="L26" s="77"/>
      <c r="M26" s="84"/>
      <c r="N26" s="88"/>
      <c r="O26" s="19"/>
      <c r="P26" s="19"/>
      <c r="Q26" s="27">
        <f>IF(H64=0,"n/a",H26/H64)</f>
        <v>7.3982862949401457E-2</v>
      </c>
    </row>
    <row r="27" spans="2:17" ht="6.95" customHeight="1" x14ac:dyDescent="0.2">
      <c r="E27" s="69"/>
      <c r="F27" s="59"/>
      <c r="G27" s="35"/>
      <c r="H27" s="56"/>
      <c r="I27" s="59"/>
      <c r="J27" s="83"/>
      <c r="K27" s="84"/>
      <c r="L27" s="78"/>
      <c r="M27" s="84"/>
      <c r="N27" s="89"/>
      <c r="O27" s="19"/>
      <c r="P27" s="19"/>
      <c r="Q27" s="19"/>
    </row>
    <row r="28" spans="2:17" x14ac:dyDescent="0.2">
      <c r="C28" s="5" t="s">
        <v>24</v>
      </c>
      <c r="E28" s="70"/>
      <c r="F28" s="65"/>
      <c r="G28" s="64"/>
      <c r="H28" s="62">
        <f>SUM(H25:H26)</f>
        <v>1650829</v>
      </c>
      <c r="I28" s="63"/>
      <c r="J28" s="87"/>
      <c r="K28" s="84"/>
      <c r="L28" s="77"/>
      <c r="M28" s="84"/>
      <c r="N28" s="88"/>
      <c r="O28" s="19"/>
      <c r="P28" s="19"/>
      <c r="Q28" s="27">
        <f>IF(H66=0,"n/a",H28/H66)</f>
        <v>8.2839552270824179E-2</v>
      </c>
    </row>
    <row r="29" spans="2:17" ht="6.95" customHeight="1" x14ac:dyDescent="0.2">
      <c r="E29" s="69"/>
      <c r="F29" s="59"/>
      <c r="G29" s="35"/>
      <c r="H29" s="56"/>
      <c r="I29" s="59"/>
      <c r="J29" s="83"/>
      <c r="K29" s="84"/>
      <c r="L29" s="78"/>
      <c r="M29" s="84"/>
      <c r="N29" s="89"/>
      <c r="O29" s="19"/>
      <c r="P29" s="19"/>
      <c r="Q29" s="19"/>
    </row>
    <row r="30" spans="2:17" x14ac:dyDescent="0.2">
      <c r="C30" s="5" t="s">
        <v>25</v>
      </c>
      <c r="E30" s="69"/>
      <c r="F30" s="59"/>
      <c r="G30" s="35"/>
      <c r="H30" s="56">
        <f>H22+H28</f>
        <v>102985001.77000001</v>
      </c>
      <c r="I30" s="59"/>
      <c r="J30" s="83"/>
      <c r="K30" s="84"/>
      <c r="L30" s="85"/>
      <c r="M30" s="84"/>
      <c r="N30" s="90"/>
      <c r="O30" s="19"/>
      <c r="P30" s="19"/>
      <c r="Q30" s="18">
        <f>IF(H68=0,"n/a",H30/H68)</f>
        <v>0.81849383363835948</v>
      </c>
    </row>
    <row r="31" spans="2:17" ht="6.95" customHeight="1" x14ac:dyDescent="0.2">
      <c r="E31" s="69"/>
      <c r="F31" s="59"/>
      <c r="G31" s="35"/>
      <c r="H31" s="56"/>
      <c r="I31" s="59"/>
      <c r="J31" s="83"/>
      <c r="K31" s="84"/>
      <c r="L31" s="78"/>
      <c r="M31" s="84"/>
      <c r="N31" s="91"/>
      <c r="O31" s="34"/>
      <c r="P31" s="34"/>
      <c r="Q31" s="34"/>
    </row>
    <row r="32" spans="2:17" x14ac:dyDescent="0.2">
      <c r="B32" s="5" t="s">
        <v>26</v>
      </c>
      <c r="E32" s="69"/>
      <c r="F32" s="59"/>
      <c r="G32" s="35"/>
      <c r="H32" s="56">
        <v>1017288.32</v>
      </c>
      <c r="I32" s="59"/>
      <c r="J32" s="83"/>
      <c r="K32" s="84"/>
      <c r="L32" s="85"/>
      <c r="M32" s="84"/>
      <c r="N32" s="91"/>
      <c r="O32" s="34"/>
      <c r="P32" s="34"/>
      <c r="Q32" s="34"/>
    </row>
    <row r="33" spans="1:17" x14ac:dyDescent="0.2">
      <c r="B33" s="5" t="s">
        <v>27</v>
      </c>
      <c r="E33" s="70"/>
      <c r="F33" s="65"/>
      <c r="G33" s="64"/>
      <c r="H33" s="62">
        <v>933712.04</v>
      </c>
      <c r="I33" s="63"/>
      <c r="J33" s="87"/>
      <c r="K33" s="84"/>
      <c r="L33" s="77"/>
      <c r="M33" s="84"/>
      <c r="N33" s="92"/>
    </row>
    <row r="34" spans="1:17" ht="6.95" customHeight="1" x14ac:dyDescent="0.2">
      <c r="E34" s="71"/>
      <c r="F34" s="59"/>
      <c r="G34" s="35"/>
      <c r="H34" s="54"/>
      <c r="I34" s="59"/>
      <c r="J34" s="93"/>
      <c r="K34" s="84"/>
      <c r="L34" s="78"/>
      <c r="M34" s="84"/>
      <c r="N34" s="91"/>
      <c r="O34" s="34"/>
      <c r="P34" s="34"/>
      <c r="Q34" s="34"/>
    </row>
    <row r="35" spans="1:17" ht="12.75" thickBot="1" x14ac:dyDescent="0.25">
      <c r="C35" s="5" t="s">
        <v>28</v>
      </c>
      <c r="E35" s="72"/>
      <c r="F35" s="61"/>
      <c r="G35" s="35"/>
      <c r="H35" s="60">
        <f>SUM(H30:H33)</f>
        <v>104936002.13000001</v>
      </c>
      <c r="I35" s="59"/>
      <c r="J35" s="94"/>
      <c r="K35" s="95"/>
      <c r="L35" s="96"/>
      <c r="M35" s="95"/>
      <c r="N35" s="97"/>
    </row>
    <row r="36" spans="1:17" ht="12.75" thickTop="1" x14ac:dyDescent="0.2">
      <c r="E36" s="71"/>
      <c r="F36" s="59"/>
      <c r="H36" s="54"/>
      <c r="I36" s="53"/>
      <c r="J36" s="54"/>
    </row>
    <row r="37" spans="1:17" x14ac:dyDescent="0.2">
      <c r="C37" s="5" t="s">
        <v>29</v>
      </c>
      <c r="E37" s="73"/>
      <c r="F37" s="58"/>
      <c r="G37" s="15"/>
      <c r="H37" s="58">
        <v>3773768.64</v>
      </c>
      <c r="I37" s="53"/>
      <c r="J37" s="54"/>
    </row>
    <row r="38" spans="1:17" x14ac:dyDescent="0.2">
      <c r="C38" s="5" t="s">
        <v>30</v>
      </c>
      <c r="E38" s="69"/>
      <c r="F38" s="54"/>
      <c r="H38" s="56">
        <v>1586970.56</v>
      </c>
      <c r="I38" s="53"/>
      <c r="J38" s="54"/>
    </row>
    <row r="39" spans="1:17" x14ac:dyDescent="0.2">
      <c r="C39" s="5" t="s">
        <v>31</v>
      </c>
      <c r="E39" s="69"/>
      <c r="F39" s="53"/>
      <c r="H39" s="56">
        <v>790295</v>
      </c>
      <c r="I39" s="53"/>
      <c r="J39" s="54"/>
    </row>
    <row r="40" spans="1:17" x14ac:dyDescent="0.2">
      <c r="C40" s="5" t="s">
        <v>32</v>
      </c>
      <c r="E40" s="69"/>
      <c r="F40" s="53"/>
      <c r="H40" s="56">
        <v>-352942.62</v>
      </c>
      <c r="I40" s="53"/>
      <c r="J40" s="54"/>
    </row>
    <row r="41" spans="1:17" x14ac:dyDescent="0.2">
      <c r="C41" s="5" t="s">
        <v>33</v>
      </c>
      <c r="E41" s="69"/>
      <c r="F41" s="53"/>
      <c r="H41" s="56">
        <v>2636766.2400000002</v>
      </c>
      <c r="I41" s="53"/>
      <c r="J41" s="54"/>
    </row>
    <row r="42" spans="1:17" x14ac:dyDescent="0.2">
      <c r="C42" s="5" t="s">
        <v>34</v>
      </c>
      <c r="E42" s="69"/>
      <c r="F42" s="53"/>
      <c r="H42" s="57">
        <v>-205115.17</v>
      </c>
      <c r="I42" s="53"/>
      <c r="J42" s="54"/>
    </row>
    <row r="43" spans="1:17" x14ac:dyDescent="0.2">
      <c r="C43" s="5" t="s">
        <v>35</v>
      </c>
      <c r="E43" s="69"/>
      <c r="F43" s="53"/>
      <c r="H43" s="57">
        <v>3862470.01</v>
      </c>
      <c r="I43" s="53"/>
      <c r="J43" s="54"/>
    </row>
    <row r="44" spans="1:17" x14ac:dyDescent="0.2">
      <c r="C44" s="5" t="s">
        <v>36</v>
      </c>
      <c r="E44" s="69"/>
      <c r="F44" s="53"/>
      <c r="H44" s="55">
        <v>840855.67</v>
      </c>
      <c r="I44" s="53"/>
      <c r="J44" s="54"/>
    </row>
    <row r="45" spans="1:17" x14ac:dyDescent="0.2">
      <c r="E45" s="74"/>
      <c r="F45" s="53"/>
      <c r="H45" s="53"/>
      <c r="I45" s="53"/>
      <c r="J45" s="53"/>
    </row>
    <row r="46" spans="1:17" ht="12.75" x14ac:dyDescent="0.2">
      <c r="A46" s="3" t="s">
        <v>37</v>
      </c>
      <c r="E46" s="74"/>
      <c r="F46" s="53"/>
      <c r="H46" s="53"/>
      <c r="I46" s="53"/>
      <c r="J46" s="53"/>
    </row>
    <row r="47" spans="1:17" ht="12.75" thickBot="1" x14ac:dyDescent="0.25">
      <c r="B47" s="13" t="s">
        <v>38</v>
      </c>
      <c r="E47" s="74"/>
      <c r="F47" s="53"/>
      <c r="H47" s="53"/>
      <c r="I47" s="53"/>
      <c r="J47" s="53"/>
    </row>
    <row r="48" spans="1:17" x14ac:dyDescent="0.2">
      <c r="C48" s="5" t="s">
        <v>12</v>
      </c>
      <c r="E48" s="74"/>
      <c r="F48" s="53"/>
      <c r="H48" s="48">
        <v>72490213</v>
      </c>
      <c r="I48" s="52"/>
      <c r="J48" s="98"/>
      <c r="K48" s="80"/>
      <c r="L48" s="99"/>
    </row>
    <row r="49" spans="2:17" x14ac:dyDescent="0.2">
      <c r="C49" s="5" t="s">
        <v>13</v>
      </c>
      <c r="E49" s="74"/>
      <c r="F49" s="53"/>
      <c r="H49" s="48">
        <v>27130383</v>
      </c>
      <c r="I49" s="52"/>
      <c r="J49" s="100"/>
      <c r="K49" s="84"/>
      <c r="L49" s="101"/>
    </row>
    <row r="50" spans="2:17" x14ac:dyDescent="0.2">
      <c r="C50" s="5" t="s">
        <v>14</v>
      </c>
      <c r="E50" s="75"/>
      <c r="F50" s="53"/>
      <c r="H50" s="50">
        <v>2383629</v>
      </c>
      <c r="I50" s="52"/>
      <c r="J50" s="102"/>
      <c r="K50" s="84"/>
      <c r="L50" s="103"/>
    </row>
    <row r="51" spans="2:17" ht="6.95" customHeight="1" x14ac:dyDescent="0.2">
      <c r="E51" s="74"/>
      <c r="F51" s="53"/>
      <c r="H51" s="48"/>
      <c r="I51" s="53"/>
      <c r="J51" s="100"/>
      <c r="K51" s="84"/>
      <c r="L51" s="104"/>
      <c r="N51" s="34"/>
      <c r="O51" s="34"/>
      <c r="P51" s="34"/>
      <c r="Q51" s="34"/>
    </row>
    <row r="52" spans="2:17" x14ac:dyDescent="0.2">
      <c r="C52" s="5" t="s">
        <v>15</v>
      </c>
      <c r="E52" s="74"/>
      <c r="F52" s="53"/>
      <c r="H52" s="48">
        <f>SUM(H48:H50)</f>
        <v>102004225</v>
      </c>
      <c r="I52" s="52"/>
      <c r="J52" s="100"/>
      <c r="K52" s="84"/>
      <c r="L52" s="101"/>
    </row>
    <row r="53" spans="2:17" ht="6.95" customHeight="1" x14ac:dyDescent="0.2">
      <c r="E53" s="74"/>
      <c r="F53" s="53"/>
      <c r="H53" s="48"/>
      <c r="I53" s="53"/>
      <c r="J53" s="100"/>
      <c r="K53" s="84"/>
      <c r="L53" s="104"/>
      <c r="N53" s="34"/>
      <c r="O53" s="34"/>
      <c r="P53" s="34"/>
      <c r="Q53" s="34"/>
    </row>
    <row r="54" spans="2:17" x14ac:dyDescent="0.2">
      <c r="B54" s="13" t="s">
        <v>39</v>
      </c>
      <c r="E54" s="74"/>
      <c r="F54" s="53"/>
      <c r="H54" s="48"/>
      <c r="I54" s="52"/>
      <c r="J54" s="100"/>
      <c r="K54" s="84"/>
      <c r="L54" s="104"/>
    </row>
    <row r="55" spans="2:17" x14ac:dyDescent="0.2">
      <c r="C55" s="5" t="s">
        <v>17</v>
      </c>
      <c r="E55" s="74"/>
      <c r="F55" s="53"/>
      <c r="H55" s="48">
        <v>3864481</v>
      </c>
      <c r="I55" s="52"/>
      <c r="J55" s="100"/>
      <c r="K55" s="84"/>
      <c r="L55" s="101"/>
    </row>
    <row r="56" spans="2:17" x14ac:dyDescent="0.2">
      <c r="C56" s="5" t="s">
        <v>18</v>
      </c>
      <c r="E56" s="75"/>
      <c r="F56" s="53"/>
      <c r="H56" s="50">
        <v>25840</v>
      </c>
      <c r="I56" s="52"/>
      <c r="J56" s="102"/>
      <c r="K56" s="84"/>
      <c r="L56" s="103"/>
    </row>
    <row r="57" spans="2:17" ht="6.95" customHeight="1" x14ac:dyDescent="0.2">
      <c r="E57" s="74"/>
      <c r="F57" s="53"/>
      <c r="H57" s="48"/>
      <c r="I57" s="53"/>
      <c r="J57" s="100"/>
      <c r="K57" s="84"/>
      <c r="L57" s="104"/>
      <c r="N57" s="34"/>
      <c r="O57" s="34"/>
      <c r="P57" s="34"/>
      <c r="Q57" s="34"/>
    </row>
    <row r="58" spans="2:17" x14ac:dyDescent="0.2">
      <c r="C58" s="5" t="s">
        <v>19</v>
      </c>
      <c r="E58" s="75"/>
      <c r="F58" s="53"/>
      <c r="H58" s="50">
        <f>SUM(H55:H56)</f>
        <v>3890321</v>
      </c>
      <c r="I58" s="52"/>
      <c r="J58" s="102"/>
      <c r="K58" s="84"/>
      <c r="L58" s="103"/>
    </row>
    <row r="59" spans="2:17" ht="6.95" customHeight="1" x14ac:dyDescent="0.2">
      <c r="E59" s="74"/>
      <c r="F59" s="53"/>
      <c r="H59" s="48"/>
      <c r="I59" s="53"/>
      <c r="J59" s="100"/>
      <c r="K59" s="84"/>
      <c r="L59" s="104"/>
      <c r="N59" s="34"/>
      <c r="O59" s="34"/>
      <c r="P59" s="34"/>
      <c r="Q59" s="34"/>
    </row>
    <row r="60" spans="2:17" x14ac:dyDescent="0.2">
      <c r="C60" s="5" t="s">
        <v>40</v>
      </c>
      <c r="E60" s="74"/>
      <c r="F60" s="53"/>
      <c r="H60" s="48">
        <f>H52+H58</f>
        <v>105894546</v>
      </c>
      <c r="I60" s="52"/>
      <c r="J60" s="100"/>
      <c r="K60" s="84"/>
      <c r="L60" s="101"/>
    </row>
    <row r="61" spans="2:17" ht="6.95" customHeight="1" x14ac:dyDescent="0.2">
      <c r="E61" s="74"/>
      <c r="F61" s="53"/>
      <c r="H61" s="48"/>
      <c r="I61" s="53"/>
      <c r="J61" s="100"/>
      <c r="K61" s="84"/>
      <c r="L61" s="104"/>
      <c r="N61" s="34"/>
      <c r="O61" s="34"/>
      <c r="P61" s="34"/>
      <c r="Q61" s="34"/>
    </row>
    <row r="62" spans="2:17" x14ac:dyDescent="0.2">
      <c r="B62" s="13" t="s">
        <v>41</v>
      </c>
      <c r="E62" s="74"/>
      <c r="F62" s="53"/>
      <c r="H62" s="48"/>
      <c r="I62" s="52"/>
      <c r="J62" s="100"/>
      <c r="K62" s="84"/>
      <c r="L62" s="104"/>
    </row>
    <row r="63" spans="2:17" x14ac:dyDescent="0.2">
      <c r="C63" s="5" t="s">
        <v>22</v>
      </c>
      <c r="E63" s="74"/>
      <c r="F63" s="53"/>
      <c r="H63" s="48">
        <v>5061060</v>
      </c>
      <c r="I63" s="52"/>
      <c r="J63" s="100"/>
      <c r="K63" s="84"/>
      <c r="L63" s="101"/>
    </row>
    <row r="64" spans="2:17" x14ac:dyDescent="0.2">
      <c r="C64" s="5" t="s">
        <v>23</v>
      </c>
      <c r="E64" s="75"/>
      <c r="F64" s="53"/>
      <c r="H64" s="50">
        <v>14866969</v>
      </c>
      <c r="I64" s="52"/>
      <c r="J64" s="102"/>
      <c r="K64" s="84"/>
      <c r="L64" s="103"/>
    </row>
    <row r="65" spans="1:17" ht="6.95" customHeight="1" x14ac:dyDescent="0.2">
      <c r="E65" s="74"/>
      <c r="F65" s="53"/>
      <c r="H65" s="48"/>
      <c r="I65" s="53"/>
      <c r="J65" s="100"/>
      <c r="K65" s="84"/>
      <c r="L65" s="104"/>
      <c r="N65" s="34"/>
      <c r="O65" s="34"/>
      <c r="P65" s="34"/>
      <c r="Q65" s="34"/>
    </row>
    <row r="66" spans="1:17" x14ac:dyDescent="0.2">
      <c r="C66" s="5" t="s">
        <v>24</v>
      </c>
      <c r="E66" s="75"/>
      <c r="F66" s="53"/>
      <c r="H66" s="50">
        <f>SUM(H63:H64)</f>
        <v>19928029</v>
      </c>
      <c r="I66" s="52"/>
      <c r="J66" s="102"/>
      <c r="K66" s="84"/>
      <c r="L66" s="103"/>
    </row>
    <row r="67" spans="1:17" ht="6.95" customHeight="1" x14ac:dyDescent="0.2">
      <c r="E67" s="74"/>
      <c r="F67" s="53"/>
      <c r="H67" s="48"/>
      <c r="I67" s="53"/>
      <c r="J67" s="100"/>
      <c r="K67" s="84"/>
      <c r="L67" s="104"/>
      <c r="N67" s="34"/>
      <c r="O67" s="34"/>
      <c r="P67" s="34"/>
      <c r="Q67" s="34"/>
    </row>
    <row r="68" spans="1:17" ht="12.75" thickBot="1" x14ac:dyDescent="0.25">
      <c r="C68" s="5" t="s">
        <v>42</v>
      </c>
      <c r="E68" s="76"/>
      <c r="F68" s="53"/>
      <c r="H68" s="51">
        <f>H60+H66</f>
        <v>125822575</v>
      </c>
      <c r="I68" s="52"/>
      <c r="J68" s="105"/>
      <c r="K68" s="95"/>
      <c r="L68" s="106"/>
    </row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D80" sqref="D80"/>
      <selection pane="topRight" activeCell="D80" sqref="D80"/>
      <selection pane="bottomLeft" activeCell="D80" sqref="D80"/>
      <selection pane="bottomRight" activeCell="W26" sqref="W2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7.7109375" style="6" customWidth="1"/>
    <col min="15" max="16" width="0.85546875" style="6" customWidth="1"/>
    <col min="17" max="17" width="12.28515625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45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107"/>
      <c r="F10" s="66"/>
      <c r="H10" s="58">
        <v>86281215.439999998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0.99228004168023487</v>
      </c>
    </row>
    <row r="11" spans="1:17" x14ac:dyDescent="0.2">
      <c r="C11" s="5" t="s">
        <v>13</v>
      </c>
      <c r="E11" s="69"/>
      <c r="F11" s="53"/>
      <c r="H11" s="56">
        <v>32376286.18</v>
      </c>
      <c r="I11" s="53"/>
      <c r="J11" s="122"/>
      <c r="K11" s="84"/>
      <c r="L11" s="85"/>
      <c r="M11" s="84"/>
      <c r="N11" s="126"/>
      <c r="O11" s="19"/>
      <c r="P11" s="19"/>
      <c r="Q11" s="23">
        <f>IF(H49=0,"n/a",H11/H49)</f>
        <v>0.83211094807096331</v>
      </c>
    </row>
    <row r="12" spans="1:17" x14ac:dyDescent="0.2">
      <c r="C12" s="5" t="s">
        <v>14</v>
      </c>
      <c r="E12" s="122"/>
      <c r="F12" s="53"/>
      <c r="H12" s="62">
        <v>2687510.08</v>
      </c>
      <c r="I12" s="53"/>
      <c r="J12" s="122"/>
      <c r="K12" s="84"/>
      <c r="L12" s="85"/>
      <c r="M12" s="84"/>
      <c r="N12" s="126"/>
      <c r="O12" s="19"/>
      <c r="P12" s="19"/>
      <c r="Q12" s="27">
        <f>IF(H50=0,"n/a",H12/H50)</f>
        <v>0.74466581047737401</v>
      </c>
    </row>
    <row r="13" spans="1:17" ht="6.95" customHeight="1" x14ac:dyDescent="0.2">
      <c r="E13" s="122"/>
      <c r="F13" s="53"/>
      <c r="H13" s="56"/>
      <c r="I13" s="53"/>
      <c r="J13" s="122"/>
      <c r="K13" s="84"/>
      <c r="L13" s="78"/>
      <c r="M13" s="84"/>
      <c r="N13" s="127"/>
      <c r="O13" s="19"/>
      <c r="P13" s="19"/>
      <c r="Q13" s="19"/>
    </row>
    <row r="14" spans="1:17" x14ac:dyDescent="0.2">
      <c r="C14" s="5" t="s">
        <v>15</v>
      </c>
      <c r="E14" s="122"/>
      <c r="F14" s="53"/>
      <c r="H14" s="56">
        <f>SUM(H10:H12)</f>
        <v>121345011.7</v>
      </c>
      <c r="I14" s="53"/>
      <c r="J14" s="122"/>
      <c r="K14" s="84"/>
      <c r="L14" s="85"/>
      <c r="M14" s="84"/>
      <c r="N14" s="126"/>
      <c r="O14" s="19"/>
      <c r="P14" s="19"/>
      <c r="Q14" s="23">
        <f>IF(H52=0,"n/a",H14/H52)</f>
        <v>0.93724339262009015</v>
      </c>
    </row>
    <row r="15" spans="1:17" ht="6.95" customHeight="1" x14ac:dyDescent="0.2">
      <c r="E15" s="122"/>
      <c r="F15" s="53"/>
      <c r="H15" s="56"/>
      <c r="I15" s="53"/>
      <c r="J15" s="122"/>
      <c r="K15" s="84"/>
      <c r="L15" s="78"/>
      <c r="M15" s="84"/>
      <c r="N15" s="127"/>
      <c r="O15" s="19"/>
      <c r="P15" s="19"/>
      <c r="Q15" s="19"/>
    </row>
    <row r="16" spans="1:17" x14ac:dyDescent="0.2">
      <c r="B16" s="13" t="s">
        <v>16</v>
      </c>
      <c r="E16" s="122"/>
      <c r="F16" s="53"/>
      <c r="H16" s="56"/>
      <c r="I16" s="53"/>
      <c r="J16" s="122"/>
      <c r="K16" s="84"/>
      <c r="L16" s="78"/>
      <c r="M16" s="84"/>
      <c r="N16" s="127"/>
      <c r="O16" s="19"/>
      <c r="P16" s="19"/>
      <c r="Q16" s="19"/>
    </row>
    <row r="17" spans="2:17" x14ac:dyDescent="0.2">
      <c r="C17" s="5" t="s">
        <v>17</v>
      </c>
      <c r="E17" s="122"/>
      <c r="F17" s="53"/>
      <c r="H17" s="56">
        <v>2757862.96</v>
      </c>
      <c r="I17" s="53"/>
      <c r="J17" s="122"/>
      <c r="K17" s="84"/>
      <c r="L17" s="85"/>
      <c r="M17" s="84"/>
      <c r="N17" s="126"/>
      <c r="O17" s="19"/>
      <c r="P17" s="19"/>
      <c r="Q17" s="23">
        <f>IF(H55=0,"n/a",H17/H55)</f>
        <v>0.4853015582860648</v>
      </c>
    </row>
    <row r="18" spans="2:17" x14ac:dyDescent="0.2">
      <c r="C18" s="5" t="s">
        <v>18</v>
      </c>
      <c r="E18" s="122"/>
      <c r="F18" s="65"/>
      <c r="G18" s="64"/>
      <c r="H18" s="62">
        <v>227477.04</v>
      </c>
      <c r="I18" s="63"/>
      <c r="J18" s="122"/>
      <c r="K18" s="84"/>
      <c r="L18" s="85"/>
      <c r="M18" s="84"/>
      <c r="N18" s="126"/>
      <c r="O18" s="19"/>
      <c r="P18" s="19"/>
      <c r="Q18" s="27">
        <f>IF(H56=0,"n/a",H18/H56)</f>
        <v>0.51994633155124215</v>
      </c>
    </row>
    <row r="19" spans="2:17" ht="6.95" customHeight="1" x14ac:dyDescent="0.2">
      <c r="E19" s="122"/>
      <c r="F19" s="59"/>
      <c r="G19" s="35"/>
      <c r="H19" s="56"/>
      <c r="I19" s="59"/>
      <c r="J19" s="122"/>
      <c r="K19" s="84"/>
      <c r="L19" s="78"/>
      <c r="M19" s="84"/>
      <c r="N19" s="127"/>
      <c r="O19" s="19"/>
      <c r="P19" s="19"/>
      <c r="Q19" s="19"/>
    </row>
    <row r="20" spans="2:17" x14ac:dyDescent="0.2">
      <c r="C20" s="5" t="s">
        <v>19</v>
      </c>
      <c r="E20" s="122"/>
      <c r="F20" s="65"/>
      <c r="G20" s="64"/>
      <c r="H20" s="62">
        <f>SUM(H17:H18)</f>
        <v>2985340</v>
      </c>
      <c r="I20" s="63"/>
      <c r="J20" s="122"/>
      <c r="K20" s="84"/>
      <c r="L20" s="85"/>
      <c r="M20" s="84"/>
      <c r="N20" s="126"/>
      <c r="O20" s="19"/>
      <c r="P20" s="19"/>
      <c r="Q20" s="27">
        <f>IF(H58=0,"n/a",H20/H58)</f>
        <v>0.48777809784286119</v>
      </c>
    </row>
    <row r="21" spans="2:17" ht="6.95" customHeight="1" x14ac:dyDescent="0.2">
      <c r="E21" s="122"/>
      <c r="F21" s="59"/>
      <c r="G21" s="35"/>
      <c r="H21" s="56"/>
      <c r="I21" s="59"/>
      <c r="J21" s="122"/>
      <c r="K21" s="84"/>
      <c r="L21" s="78"/>
      <c r="M21" s="84"/>
      <c r="N21" s="127"/>
      <c r="O21" s="19"/>
      <c r="P21" s="19"/>
      <c r="Q21" s="19"/>
    </row>
    <row r="22" spans="2:17" x14ac:dyDescent="0.2">
      <c r="C22" s="5" t="s">
        <v>20</v>
      </c>
      <c r="E22" s="122"/>
      <c r="F22" s="59"/>
      <c r="G22" s="35"/>
      <c r="H22" s="56">
        <f>H14+H20</f>
        <v>124330351.7</v>
      </c>
      <c r="I22" s="59"/>
      <c r="J22" s="122"/>
      <c r="K22" s="84"/>
      <c r="L22" s="85"/>
      <c r="M22" s="84"/>
      <c r="N22" s="126"/>
      <c r="O22" s="19"/>
      <c r="P22" s="19"/>
      <c r="Q22" s="23">
        <f>IF(H60=0,"n/a",H22/H60)</f>
        <v>0.91695541646016243</v>
      </c>
    </row>
    <row r="23" spans="2:17" ht="6.95" customHeight="1" x14ac:dyDescent="0.2">
      <c r="E23" s="122"/>
      <c r="F23" s="59"/>
      <c r="G23" s="35"/>
      <c r="H23" s="56"/>
      <c r="I23" s="59"/>
      <c r="J23" s="122"/>
      <c r="K23" s="84"/>
      <c r="L23" s="78"/>
      <c r="M23" s="84"/>
      <c r="N23" s="127"/>
      <c r="O23" s="19"/>
      <c r="P23" s="19"/>
      <c r="Q23" s="19"/>
    </row>
    <row r="24" spans="2:17" x14ac:dyDescent="0.2">
      <c r="B24" s="13" t="s">
        <v>21</v>
      </c>
      <c r="E24" s="122"/>
      <c r="F24" s="59"/>
      <c r="G24" s="35"/>
      <c r="H24" s="56"/>
      <c r="I24" s="59"/>
      <c r="J24" s="122"/>
      <c r="K24" s="84"/>
      <c r="L24" s="78"/>
      <c r="M24" s="84"/>
      <c r="N24" s="127"/>
      <c r="O24" s="19"/>
      <c r="P24" s="19"/>
      <c r="Q24" s="19"/>
    </row>
    <row r="25" spans="2:17" x14ac:dyDescent="0.2">
      <c r="C25" s="5" t="s">
        <v>22</v>
      </c>
      <c r="E25" s="122"/>
      <c r="F25" s="59"/>
      <c r="G25" s="35"/>
      <c r="H25" s="56">
        <v>613058.68000000005</v>
      </c>
      <c r="I25" s="59"/>
      <c r="J25" s="122"/>
      <c r="K25" s="84"/>
      <c r="L25" s="85"/>
      <c r="M25" s="84"/>
      <c r="N25" s="126"/>
      <c r="O25" s="19"/>
      <c r="P25" s="19"/>
      <c r="Q25" s="23">
        <f>IF(H63=0,"n/a",H25/H63)</f>
        <v>0.11069671767798211</v>
      </c>
    </row>
    <row r="26" spans="2:17" x14ac:dyDescent="0.2">
      <c r="C26" s="5" t="s">
        <v>23</v>
      </c>
      <c r="E26" s="122"/>
      <c r="F26" s="65"/>
      <c r="G26" s="64"/>
      <c r="H26" s="62">
        <v>1109001.03</v>
      </c>
      <c r="I26" s="63"/>
      <c r="J26" s="122"/>
      <c r="K26" s="84"/>
      <c r="L26" s="85"/>
      <c r="M26" s="84"/>
      <c r="N26" s="126"/>
      <c r="O26" s="19"/>
      <c r="P26" s="19"/>
      <c r="Q26" s="27">
        <f>IF(H64=0,"n/a",H26/H64)</f>
        <v>7.1013824822824201E-2</v>
      </c>
    </row>
    <row r="27" spans="2:17" ht="6.95" customHeight="1" x14ac:dyDescent="0.2">
      <c r="E27" s="122"/>
      <c r="F27" s="59"/>
      <c r="G27" s="35"/>
      <c r="H27" s="56"/>
      <c r="I27" s="59"/>
      <c r="J27" s="122"/>
      <c r="K27" s="84"/>
      <c r="L27" s="78"/>
      <c r="M27" s="84"/>
      <c r="N27" s="127"/>
      <c r="O27" s="19"/>
      <c r="P27" s="19"/>
      <c r="Q27" s="19"/>
    </row>
    <row r="28" spans="2:17" x14ac:dyDescent="0.2">
      <c r="C28" s="5" t="s">
        <v>24</v>
      </c>
      <c r="E28" s="122"/>
      <c r="F28" s="65"/>
      <c r="G28" s="64"/>
      <c r="H28" s="62">
        <f>SUM(H25:H26)</f>
        <v>1722059.71</v>
      </c>
      <c r="I28" s="63"/>
      <c r="J28" s="122"/>
      <c r="K28" s="84"/>
      <c r="L28" s="85"/>
      <c r="M28" s="84"/>
      <c r="N28" s="126"/>
      <c r="O28" s="19"/>
      <c r="P28" s="19"/>
      <c r="Q28" s="27">
        <f>IF(H66=0,"n/a",H28/H66)</f>
        <v>8.140249989659594E-2</v>
      </c>
    </row>
    <row r="29" spans="2:17" ht="6.95" customHeight="1" x14ac:dyDescent="0.2">
      <c r="E29" s="122"/>
      <c r="F29" s="59"/>
      <c r="G29" s="35"/>
      <c r="H29" s="56"/>
      <c r="I29" s="59"/>
      <c r="J29" s="122"/>
      <c r="K29" s="84"/>
      <c r="L29" s="78"/>
      <c r="M29" s="84"/>
      <c r="N29" s="127"/>
      <c r="O29" s="19"/>
      <c r="P29" s="19"/>
      <c r="Q29" s="19"/>
    </row>
    <row r="30" spans="2:17" x14ac:dyDescent="0.2">
      <c r="C30" s="5" t="s">
        <v>25</v>
      </c>
      <c r="E30" s="122"/>
      <c r="F30" s="59"/>
      <c r="G30" s="35"/>
      <c r="H30" s="56">
        <f>H22+H28</f>
        <v>126052411.41</v>
      </c>
      <c r="I30" s="59"/>
      <c r="J30" s="122"/>
      <c r="K30" s="84"/>
      <c r="L30" s="85"/>
      <c r="M30" s="84"/>
      <c r="N30" s="128"/>
      <c r="O30" s="19"/>
      <c r="P30" s="19"/>
      <c r="Q30" s="18">
        <f>IF(H68=0,"n/a",H30/H68)</f>
        <v>0.80418635528247984</v>
      </c>
    </row>
    <row r="31" spans="2:17" ht="6.95" customHeight="1" x14ac:dyDescent="0.2">
      <c r="E31" s="122"/>
      <c r="F31" s="59"/>
      <c r="G31" s="35"/>
      <c r="H31" s="56"/>
      <c r="I31" s="59"/>
      <c r="J31" s="122"/>
      <c r="K31" s="84"/>
      <c r="L31" s="78"/>
      <c r="M31" s="84"/>
      <c r="N31" s="129"/>
      <c r="O31" s="34"/>
      <c r="P31" s="34"/>
      <c r="Q31" s="34"/>
    </row>
    <row r="32" spans="2:17" x14ac:dyDescent="0.2">
      <c r="B32" s="5" t="s">
        <v>26</v>
      </c>
      <c r="E32" s="122"/>
      <c r="F32" s="59"/>
      <c r="G32" s="35"/>
      <c r="H32" s="56">
        <v>-2981265.41</v>
      </c>
      <c r="I32" s="59"/>
      <c r="J32" s="122"/>
      <c r="K32" s="84"/>
      <c r="L32" s="85"/>
      <c r="M32" s="84"/>
      <c r="N32" s="129"/>
      <c r="O32" s="34"/>
      <c r="P32" s="34"/>
      <c r="Q32" s="34"/>
    </row>
    <row r="33" spans="1:17" x14ac:dyDescent="0.2">
      <c r="B33" s="5" t="s">
        <v>27</v>
      </c>
      <c r="E33" s="122"/>
      <c r="F33" s="65"/>
      <c r="G33" s="64"/>
      <c r="H33" s="62">
        <v>3007121.25</v>
      </c>
      <c r="I33" s="63"/>
      <c r="J33" s="122"/>
      <c r="K33" s="84"/>
      <c r="L33" s="85"/>
      <c r="M33" s="84"/>
      <c r="N33" s="84"/>
    </row>
    <row r="34" spans="1:17" ht="6.95" customHeight="1" x14ac:dyDescent="0.2">
      <c r="E34" s="123"/>
      <c r="F34" s="59"/>
      <c r="G34" s="35"/>
      <c r="H34" s="54"/>
      <c r="I34" s="59"/>
      <c r="J34" s="123"/>
      <c r="K34" s="84"/>
      <c r="L34" s="78"/>
      <c r="M34" s="84"/>
      <c r="N34" s="129"/>
      <c r="O34" s="34"/>
      <c r="P34" s="34"/>
      <c r="Q34" s="34"/>
    </row>
    <row r="35" spans="1:17" ht="12.75" thickBot="1" x14ac:dyDescent="0.25">
      <c r="C35" s="5" t="s">
        <v>28</v>
      </c>
      <c r="E35" s="124"/>
      <c r="F35" s="61"/>
      <c r="G35" s="35"/>
      <c r="H35" s="60">
        <f>SUM(H30:H33)</f>
        <v>126078267.25</v>
      </c>
      <c r="I35" s="59"/>
      <c r="J35" s="124"/>
      <c r="K35" s="84"/>
      <c r="L35" s="85"/>
      <c r="M35" s="84"/>
      <c r="N35" s="84"/>
    </row>
    <row r="36" spans="1:17" ht="12.75" thickTop="1" x14ac:dyDescent="0.2">
      <c r="E36" s="123"/>
      <c r="F36" s="59"/>
      <c r="H36" s="54"/>
      <c r="I36" s="53"/>
      <c r="J36" s="65"/>
      <c r="K36" s="35"/>
      <c r="L36" s="130"/>
      <c r="M36" s="35"/>
      <c r="N36" s="130"/>
    </row>
    <row r="37" spans="1:17" x14ac:dyDescent="0.2">
      <c r="C37" s="5" t="s">
        <v>29</v>
      </c>
      <c r="E37" s="124"/>
      <c r="F37" s="58"/>
      <c r="G37" s="15"/>
      <c r="H37" s="58">
        <v>5406773.5700000003</v>
      </c>
      <c r="I37" s="53"/>
      <c r="J37" s="65"/>
      <c r="K37" s="35"/>
      <c r="L37" s="130"/>
      <c r="M37" s="35"/>
      <c r="N37" s="130"/>
    </row>
    <row r="38" spans="1:17" x14ac:dyDescent="0.2">
      <c r="C38" s="5" t="s">
        <v>30</v>
      </c>
      <c r="E38" s="122"/>
      <c r="F38" s="54"/>
      <c r="H38" s="56">
        <v>2102509.62</v>
      </c>
      <c r="I38" s="53"/>
      <c r="J38" s="65"/>
      <c r="K38" s="35"/>
      <c r="L38" s="130"/>
      <c r="M38" s="35"/>
      <c r="N38" s="130"/>
    </row>
    <row r="39" spans="1:17" x14ac:dyDescent="0.2">
      <c r="C39" s="5" t="s">
        <v>31</v>
      </c>
      <c r="E39" s="122"/>
      <c r="F39" s="53"/>
      <c r="H39" s="56">
        <v>954253.37</v>
      </c>
      <c r="I39" s="53"/>
      <c r="J39" s="65"/>
      <c r="K39" s="35"/>
      <c r="L39" s="130"/>
      <c r="M39" s="35"/>
      <c r="N39" s="130"/>
    </row>
    <row r="40" spans="1:17" x14ac:dyDescent="0.2">
      <c r="C40" s="5" t="s">
        <v>32</v>
      </c>
      <c r="E40" s="122"/>
      <c r="F40" s="53"/>
      <c r="H40" s="56">
        <v>-427285.68</v>
      </c>
      <c r="I40" s="53"/>
      <c r="J40" s="65"/>
      <c r="K40" s="35"/>
      <c r="L40" s="130"/>
      <c r="M40" s="35"/>
      <c r="N40" s="130"/>
    </row>
    <row r="41" spans="1:17" x14ac:dyDescent="0.2">
      <c r="C41" s="5" t="s">
        <v>33</v>
      </c>
      <c r="E41" s="122"/>
      <c r="F41" s="53"/>
      <c r="H41" s="56">
        <v>3139833.49</v>
      </c>
      <c r="I41" s="53"/>
      <c r="J41" s="65"/>
      <c r="K41" s="35"/>
      <c r="L41" s="130"/>
      <c r="M41" s="35"/>
      <c r="N41" s="130"/>
    </row>
    <row r="42" spans="1:17" x14ac:dyDescent="0.2">
      <c r="C42" s="5" t="s">
        <v>34</v>
      </c>
      <c r="E42" s="122"/>
      <c r="F42" s="53"/>
      <c r="H42" s="57">
        <v>-216333.04</v>
      </c>
      <c r="I42" s="53"/>
      <c r="J42" s="65"/>
      <c r="K42" s="35"/>
      <c r="L42" s="130"/>
      <c r="M42" s="35"/>
      <c r="N42" s="130"/>
    </row>
    <row r="43" spans="1:17" x14ac:dyDescent="0.2">
      <c r="C43" s="5" t="s">
        <v>35</v>
      </c>
      <c r="E43" s="122"/>
      <c r="F43" s="53"/>
      <c r="H43" s="57">
        <v>4668423.2300000004</v>
      </c>
      <c r="I43" s="53"/>
      <c r="J43" s="65"/>
      <c r="K43" s="35"/>
      <c r="L43" s="130"/>
      <c r="M43" s="35"/>
      <c r="N43" s="130"/>
    </row>
    <row r="44" spans="1:17" x14ac:dyDescent="0.2">
      <c r="C44" s="5" t="s">
        <v>36</v>
      </c>
      <c r="E44" s="122"/>
      <c r="F44" s="53"/>
      <c r="H44" s="55">
        <v>1030823.73</v>
      </c>
      <c r="I44" s="53"/>
      <c r="J44" s="65"/>
      <c r="K44" s="35"/>
      <c r="L44" s="130"/>
      <c r="M44" s="35"/>
      <c r="N44" s="130"/>
    </row>
    <row r="45" spans="1:17" x14ac:dyDescent="0.2">
      <c r="E45" s="125"/>
      <c r="F45" s="53"/>
      <c r="H45" s="53"/>
      <c r="I45" s="53"/>
      <c r="J45" s="59"/>
      <c r="K45" s="35"/>
      <c r="L45" s="130"/>
      <c r="M45" s="35"/>
      <c r="N45" s="130"/>
    </row>
    <row r="46" spans="1:17" ht="12.75" x14ac:dyDescent="0.2">
      <c r="A46" s="3" t="s">
        <v>37</v>
      </c>
      <c r="E46" s="125"/>
      <c r="F46" s="53"/>
      <c r="H46" s="53"/>
      <c r="I46" s="53"/>
      <c r="J46" s="59"/>
      <c r="K46" s="35"/>
      <c r="L46" s="130"/>
      <c r="M46" s="35"/>
      <c r="N46" s="130"/>
    </row>
    <row r="47" spans="1:17" x14ac:dyDescent="0.2">
      <c r="B47" s="13" t="s">
        <v>38</v>
      </c>
      <c r="E47" s="125"/>
      <c r="F47" s="53"/>
      <c r="H47" s="53"/>
      <c r="I47" s="53"/>
      <c r="J47" s="59"/>
      <c r="K47" s="35"/>
      <c r="L47" s="130"/>
      <c r="M47" s="35"/>
      <c r="N47" s="130"/>
    </row>
    <row r="48" spans="1:17" x14ac:dyDescent="0.2">
      <c r="C48" s="5" t="s">
        <v>12</v>
      </c>
      <c r="E48" s="125"/>
      <c r="F48" s="53"/>
      <c r="H48" s="48">
        <v>86952485</v>
      </c>
      <c r="I48" s="52"/>
      <c r="J48" s="125"/>
      <c r="K48" s="84"/>
      <c r="L48" s="85"/>
      <c r="M48" s="35"/>
      <c r="N48" s="130"/>
    </row>
    <row r="49" spans="2:17" x14ac:dyDescent="0.2">
      <c r="C49" s="5" t="s">
        <v>13</v>
      </c>
      <c r="E49" s="125"/>
      <c r="F49" s="53"/>
      <c r="H49" s="48">
        <v>38908617</v>
      </c>
      <c r="I49" s="52"/>
      <c r="J49" s="125"/>
      <c r="K49" s="84"/>
      <c r="L49" s="85"/>
      <c r="M49" s="35"/>
      <c r="N49" s="130"/>
    </row>
    <row r="50" spans="2:17" x14ac:dyDescent="0.2">
      <c r="C50" s="5" t="s">
        <v>14</v>
      </c>
      <c r="E50" s="125"/>
      <c r="F50" s="53"/>
      <c r="H50" s="50">
        <v>3609015</v>
      </c>
      <c r="I50" s="52"/>
      <c r="J50" s="125"/>
      <c r="K50" s="84"/>
      <c r="L50" s="85"/>
      <c r="M50" s="35"/>
      <c r="N50" s="130"/>
    </row>
    <row r="51" spans="2:17" ht="6.95" customHeight="1" x14ac:dyDescent="0.2">
      <c r="E51" s="125"/>
      <c r="F51" s="53"/>
      <c r="H51" s="48"/>
      <c r="I51" s="53"/>
      <c r="J51" s="125"/>
      <c r="K51" s="84"/>
      <c r="L51" s="78"/>
      <c r="M51" s="35"/>
      <c r="N51" s="131"/>
      <c r="O51" s="34"/>
      <c r="P51" s="34"/>
      <c r="Q51" s="34"/>
    </row>
    <row r="52" spans="2:17" x14ac:dyDescent="0.2">
      <c r="C52" s="5" t="s">
        <v>15</v>
      </c>
      <c r="E52" s="125"/>
      <c r="F52" s="53"/>
      <c r="H52" s="48">
        <f>SUM(H48:H50)</f>
        <v>129470117</v>
      </c>
      <c r="I52" s="52"/>
      <c r="J52" s="125"/>
      <c r="K52" s="84"/>
      <c r="L52" s="85"/>
      <c r="M52" s="35"/>
      <c r="N52" s="130"/>
    </row>
    <row r="53" spans="2:17" ht="6.95" customHeight="1" x14ac:dyDescent="0.2">
      <c r="E53" s="125"/>
      <c r="F53" s="53"/>
      <c r="H53" s="48"/>
      <c r="I53" s="53"/>
      <c r="J53" s="125"/>
      <c r="K53" s="84"/>
      <c r="L53" s="78"/>
      <c r="M53" s="35"/>
      <c r="N53" s="131"/>
      <c r="O53" s="34"/>
      <c r="P53" s="34"/>
      <c r="Q53" s="34"/>
    </row>
    <row r="54" spans="2:17" x14ac:dyDescent="0.2">
      <c r="B54" s="13" t="s">
        <v>39</v>
      </c>
      <c r="E54" s="125"/>
      <c r="F54" s="53"/>
      <c r="H54" s="48"/>
      <c r="I54" s="52"/>
      <c r="J54" s="125"/>
      <c r="K54" s="84"/>
      <c r="L54" s="78"/>
      <c r="M54" s="35"/>
      <c r="N54" s="130"/>
    </row>
    <row r="55" spans="2:17" x14ac:dyDescent="0.2">
      <c r="C55" s="5" t="s">
        <v>17</v>
      </c>
      <c r="E55" s="125"/>
      <c r="F55" s="53"/>
      <c r="H55" s="48">
        <v>5682782</v>
      </c>
      <c r="I55" s="52"/>
      <c r="J55" s="125"/>
      <c r="K55" s="84"/>
      <c r="L55" s="85"/>
      <c r="M55" s="35"/>
      <c r="N55" s="130"/>
    </row>
    <row r="56" spans="2:17" x14ac:dyDescent="0.2">
      <c r="C56" s="5" t="s">
        <v>18</v>
      </c>
      <c r="E56" s="125"/>
      <c r="F56" s="53"/>
      <c r="H56" s="50">
        <v>437501</v>
      </c>
      <c r="I56" s="52"/>
      <c r="J56" s="125"/>
      <c r="K56" s="84"/>
      <c r="L56" s="85"/>
      <c r="M56" s="35"/>
      <c r="N56" s="130"/>
    </row>
    <row r="57" spans="2:17" ht="6.95" customHeight="1" x14ac:dyDescent="0.2">
      <c r="E57" s="125"/>
      <c r="F57" s="53"/>
      <c r="H57" s="48"/>
      <c r="I57" s="53"/>
      <c r="J57" s="125"/>
      <c r="K57" s="84"/>
      <c r="L57" s="78"/>
      <c r="M57" s="35"/>
      <c r="N57" s="131"/>
      <c r="O57" s="34"/>
      <c r="P57" s="34"/>
      <c r="Q57" s="34"/>
    </row>
    <row r="58" spans="2:17" x14ac:dyDescent="0.2">
      <c r="C58" s="5" t="s">
        <v>19</v>
      </c>
      <c r="E58" s="125"/>
      <c r="F58" s="53"/>
      <c r="H58" s="50">
        <f>SUM(H55:H56)</f>
        <v>6120283</v>
      </c>
      <c r="I58" s="52"/>
      <c r="J58" s="125"/>
      <c r="K58" s="84"/>
      <c r="L58" s="85"/>
      <c r="M58" s="35"/>
      <c r="N58" s="130"/>
    </row>
    <row r="59" spans="2:17" ht="6.95" customHeight="1" x14ac:dyDescent="0.2">
      <c r="E59" s="125"/>
      <c r="F59" s="53"/>
      <c r="H59" s="48"/>
      <c r="I59" s="53"/>
      <c r="J59" s="125"/>
      <c r="K59" s="84"/>
      <c r="L59" s="78"/>
      <c r="M59" s="35"/>
      <c r="N59" s="131"/>
      <c r="O59" s="34"/>
      <c r="P59" s="34"/>
      <c r="Q59" s="34"/>
    </row>
    <row r="60" spans="2:17" x14ac:dyDescent="0.2">
      <c r="C60" s="5" t="s">
        <v>40</v>
      </c>
      <c r="E60" s="125"/>
      <c r="F60" s="53"/>
      <c r="H60" s="48">
        <f>H52+H58</f>
        <v>135590400</v>
      </c>
      <c r="I60" s="52"/>
      <c r="J60" s="125"/>
      <c r="K60" s="84"/>
      <c r="L60" s="85"/>
      <c r="M60" s="35"/>
      <c r="N60" s="130"/>
    </row>
    <row r="61" spans="2:17" ht="6.95" customHeight="1" x14ac:dyDescent="0.2">
      <c r="E61" s="125"/>
      <c r="F61" s="53"/>
      <c r="H61" s="48"/>
      <c r="I61" s="53"/>
      <c r="J61" s="125"/>
      <c r="K61" s="84"/>
      <c r="L61" s="78"/>
      <c r="M61" s="35"/>
      <c r="N61" s="131"/>
      <c r="O61" s="34"/>
      <c r="P61" s="34"/>
      <c r="Q61" s="34"/>
    </row>
    <row r="62" spans="2:17" x14ac:dyDescent="0.2">
      <c r="B62" s="13" t="s">
        <v>41</v>
      </c>
      <c r="E62" s="125"/>
      <c r="F62" s="53"/>
      <c r="H62" s="48"/>
      <c r="I62" s="52"/>
      <c r="J62" s="125"/>
      <c r="K62" s="84"/>
      <c r="L62" s="78"/>
      <c r="M62" s="35"/>
      <c r="N62" s="130"/>
    </row>
    <row r="63" spans="2:17" x14ac:dyDescent="0.2">
      <c r="C63" s="5" t="s">
        <v>22</v>
      </c>
      <c r="E63" s="125"/>
      <c r="F63" s="53"/>
      <c r="H63" s="48">
        <v>5538183</v>
      </c>
      <c r="I63" s="52"/>
      <c r="J63" s="125"/>
      <c r="K63" s="84"/>
      <c r="L63" s="85"/>
      <c r="M63" s="35"/>
      <c r="N63" s="130"/>
    </row>
    <row r="64" spans="2:17" x14ac:dyDescent="0.2">
      <c r="C64" s="5" t="s">
        <v>23</v>
      </c>
      <c r="E64" s="125"/>
      <c r="F64" s="53"/>
      <c r="H64" s="50">
        <v>15616692</v>
      </c>
      <c r="I64" s="52"/>
      <c r="J64" s="125"/>
      <c r="K64" s="84"/>
      <c r="L64" s="85"/>
      <c r="M64" s="35"/>
      <c r="N64" s="130"/>
    </row>
    <row r="65" spans="1:17" ht="6.95" customHeight="1" x14ac:dyDescent="0.2">
      <c r="E65" s="125"/>
      <c r="F65" s="53"/>
      <c r="H65" s="48"/>
      <c r="I65" s="53"/>
      <c r="J65" s="125"/>
      <c r="K65" s="84"/>
      <c r="L65" s="78"/>
      <c r="M65" s="35"/>
      <c r="N65" s="131"/>
      <c r="O65" s="34"/>
      <c r="P65" s="34"/>
      <c r="Q65" s="34"/>
    </row>
    <row r="66" spans="1:17" x14ac:dyDescent="0.2">
      <c r="C66" s="5" t="s">
        <v>24</v>
      </c>
      <c r="E66" s="125"/>
      <c r="F66" s="53"/>
      <c r="H66" s="50">
        <f>SUM(H63:H64)</f>
        <v>21154875</v>
      </c>
      <c r="I66" s="52"/>
      <c r="J66" s="125"/>
      <c r="K66" s="84"/>
      <c r="L66" s="85"/>
      <c r="M66" s="35"/>
      <c r="N66" s="130"/>
    </row>
    <row r="67" spans="1:17" ht="6.95" customHeight="1" x14ac:dyDescent="0.2">
      <c r="E67" s="125"/>
      <c r="F67" s="53"/>
      <c r="H67" s="48"/>
      <c r="I67" s="53"/>
      <c r="J67" s="125"/>
      <c r="K67" s="84"/>
      <c r="L67" s="78"/>
      <c r="M67" s="35"/>
      <c r="N67" s="131"/>
      <c r="O67" s="34"/>
      <c r="P67" s="34"/>
      <c r="Q67" s="34"/>
    </row>
    <row r="68" spans="1:17" ht="12.75" thickBot="1" x14ac:dyDescent="0.25">
      <c r="C68" s="5" t="s">
        <v>42</v>
      </c>
      <c r="E68" s="125"/>
      <c r="F68" s="53"/>
      <c r="H68" s="51">
        <f>H60+H66</f>
        <v>156745275</v>
      </c>
      <c r="I68" s="52"/>
      <c r="J68" s="125"/>
      <c r="K68" s="84"/>
      <c r="L68" s="85"/>
      <c r="M68" s="35"/>
      <c r="N68" s="130"/>
    </row>
    <row r="69" spans="1:17" ht="12.75" thickTop="1" x14ac:dyDescent="0.2"/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D80" sqref="D80"/>
      <selection pane="topRight" activeCell="D80" sqref="D80"/>
      <selection pane="bottomLeft" activeCell="D80" sqref="D80"/>
      <selection pane="bottomRight" activeCell="W16" sqref="W1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hidden="1" customWidth="1"/>
    <col min="8" max="8" width="0.85546875" style="5" hidden="1" customWidth="1"/>
    <col min="9" max="9" width="16.7109375" style="5" hidden="1" customWidth="1"/>
    <col min="10" max="10" width="0.85546875" style="5" hidden="1" customWidth="1"/>
    <col min="11" max="11" width="7.7109375" style="6" hidden="1" customWidth="1"/>
    <col min="12" max="12" width="0.85546875" style="5" hidden="1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10.7109375" style="6" customWidth="1"/>
    <col min="20" max="20" width="0.85546875" style="6" customWidth="1"/>
    <col min="21" max="21" width="7.7109375" style="6" hidden="1" customWidth="1"/>
    <col min="22" max="22" width="0.85546875" style="6" hidden="1" customWidth="1"/>
    <col min="23" max="23" width="10.7109375" style="6" customWidth="1"/>
    <col min="24" max="16384" width="9.140625" style="5"/>
  </cols>
  <sheetData>
    <row r="1" spans="1:23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2"/>
      <c r="T1" s="2"/>
      <c r="U1" s="2"/>
      <c r="V1" s="2"/>
      <c r="W1" s="2"/>
    </row>
    <row r="2" spans="1:23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2"/>
      <c r="T2" s="2"/>
      <c r="U2" s="2"/>
      <c r="V2" s="2"/>
      <c r="W2" s="2"/>
    </row>
    <row r="3" spans="1:23" s="1" customFormat="1" ht="15" x14ac:dyDescent="0.25">
      <c r="E3" s="135" t="s">
        <v>43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S3" s="2"/>
      <c r="T3" s="2"/>
      <c r="U3" s="2"/>
      <c r="V3" s="2"/>
      <c r="W3" s="2"/>
    </row>
    <row r="4" spans="1:23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137" t="s">
        <v>4</v>
      </c>
      <c r="J6" s="137"/>
      <c r="K6" s="137"/>
      <c r="O6" s="137" t="s">
        <v>44</v>
      </c>
      <c r="P6" s="137"/>
      <c r="Q6" s="137"/>
      <c r="S6" s="132" t="s">
        <v>5</v>
      </c>
      <c r="T6" s="132"/>
      <c r="U6" s="132"/>
      <c r="V6" s="132"/>
      <c r="W6" s="132"/>
    </row>
    <row r="7" spans="1:23" s="7" customFormat="1" ht="12.75" x14ac:dyDescent="0.2">
      <c r="E7" s="8" t="s">
        <v>6</v>
      </c>
      <c r="G7" s="8"/>
      <c r="I7" s="8"/>
      <c r="K7" s="9"/>
      <c r="M7" s="8" t="s">
        <v>6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7</v>
      </c>
      <c r="E8" s="11">
        <v>2016</v>
      </c>
      <c r="G8" s="11" t="s">
        <v>8</v>
      </c>
      <c r="I8" s="11" t="s">
        <v>9</v>
      </c>
      <c r="K8" s="12" t="s">
        <v>10</v>
      </c>
      <c r="M8" s="11">
        <v>2015</v>
      </c>
      <c r="O8" s="11" t="s">
        <v>9</v>
      </c>
      <c r="Q8" s="12" t="s">
        <v>10</v>
      </c>
      <c r="S8" s="11">
        <v>2016</v>
      </c>
      <c r="T8" s="10"/>
      <c r="U8" s="12" t="s">
        <v>8</v>
      </c>
      <c r="V8" s="10"/>
      <c r="W8" s="11">
        <v>2015</v>
      </c>
    </row>
    <row r="9" spans="1:23" ht="12.75" thickBot="1" x14ac:dyDescent="0.25">
      <c r="B9" s="13" t="s">
        <v>11</v>
      </c>
    </row>
    <row r="10" spans="1:23" x14ac:dyDescent="0.2">
      <c r="C10" s="5" t="s">
        <v>12</v>
      </c>
      <c r="E10" s="108"/>
      <c r="F10" s="15"/>
      <c r="G10" s="14">
        <v>717977000</v>
      </c>
      <c r="H10" s="15"/>
      <c r="I10" s="14">
        <f>E10-G10</f>
        <v>-717977000</v>
      </c>
      <c r="J10" s="15"/>
      <c r="K10" s="16" t="str">
        <f>IF(G10=0,"n/a",IF(AND(I10/G10&lt;1,I10/G10&gt;-1),I10/G10,"n/a"))</f>
        <v>n/a</v>
      </c>
      <c r="L10" s="15"/>
      <c r="M10" s="14">
        <v>597572434.80999994</v>
      </c>
      <c r="N10" s="15"/>
      <c r="O10" s="115"/>
      <c r="P10" s="80"/>
      <c r="Q10" s="81"/>
      <c r="R10" s="80"/>
      <c r="S10" s="82"/>
      <c r="T10" s="19"/>
      <c r="U10" s="18" t="str">
        <f>IF(G48=0,"n/a",G10/G48)</f>
        <v>n/a</v>
      </c>
      <c r="V10" s="19"/>
      <c r="W10" s="18">
        <f>IF(M48=0,"n/a",M10/M48)</f>
        <v>1.2121226276283079</v>
      </c>
    </row>
    <row r="11" spans="1:23" x14ac:dyDescent="0.2">
      <c r="C11" s="5" t="s">
        <v>13</v>
      </c>
      <c r="E11" s="109"/>
      <c r="F11" s="21"/>
      <c r="G11" s="20">
        <v>255055000</v>
      </c>
      <c r="H11" s="21"/>
      <c r="I11" s="20">
        <f>E11-G11</f>
        <v>-255055000</v>
      </c>
      <c r="J11" s="21"/>
      <c r="K11" s="22" t="str">
        <f>IF(G11=0,"n/a",IF(AND(I11/G11&lt;1,I11/G11&gt;-1),I11/G11,"n/a"))</f>
        <v>n/a</v>
      </c>
      <c r="L11" s="21"/>
      <c r="M11" s="20">
        <v>239848880.66</v>
      </c>
      <c r="N11" s="21"/>
      <c r="O11" s="116"/>
      <c r="P11" s="84"/>
      <c r="Q11" s="85"/>
      <c r="R11" s="84"/>
      <c r="S11" s="86"/>
      <c r="T11" s="19"/>
      <c r="U11" s="23" t="str">
        <f>IF(G49=0,"n/a",G11/G49)</f>
        <v>n/a</v>
      </c>
      <c r="V11" s="19"/>
      <c r="W11" s="23">
        <f>IF(M49=0,"n/a",M11/M49)</f>
        <v>1.0405253282681848</v>
      </c>
    </row>
    <row r="12" spans="1:23" x14ac:dyDescent="0.2">
      <c r="C12" s="5" t="s">
        <v>14</v>
      </c>
      <c r="E12" s="110"/>
      <c r="F12" s="21"/>
      <c r="G12" s="24">
        <v>22972000</v>
      </c>
      <c r="H12" s="21"/>
      <c r="I12" s="24">
        <f>E12-G12</f>
        <v>-22972000</v>
      </c>
      <c r="J12" s="21"/>
      <c r="K12" s="25" t="str">
        <f>IF(G12=0,"n/a",IF(AND(I12/G12&lt;1,I12/G12&gt;-1),I12/G12,"n/a"))</f>
        <v>n/a</v>
      </c>
      <c r="L12" s="21"/>
      <c r="M12" s="24">
        <v>21532992.719999999</v>
      </c>
      <c r="N12" s="21"/>
      <c r="O12" s="117"/>
      <c r="P12" s="84"/>
      <c r="Q12" s="77"/>
      <c r="R12" s="84"/>
      <c r="S12" s="88"/>
      <c r="T12" s="19"/>
      <c r="U12" s="27" t="str">
        <f>IF(G50=0,"n/a",G12/G50)</f>
        <v>n/a</v>
      </c>
      <c r="V12" s="19"/>
      <c r="W12" s="27">
        <f>IF(M50=0,"n/a",M12/M50)</f>
        <v>0.90562452701048246</v>
      </c>
    </row>
    <row r="13" spans="1:23" ht="6.95" customHeight="1" x14ac:dyDescent="0.2">
      <c r="E13" s="109"/>
      <c r="F13" s="21"/>
      <c r="G13" s="20"/>
      <c r="H13" s="21"/>
      <c r="I13" s="20"/>
      <c r="J13" s="21"/>
      <c r="K13" s="28"/>
      <c r="L13" s="21"/>
      <c r="M13" s="20"/>
      <c r="N13" s="21"/>
      <c r="O13" s="116"/>
      <c r="P13" s="84"/>
      <c r="Q13" s="78"/>
      <c r="R13" s="84"/>
      <c r="S13" s="89"/>
      <c r="T13" s="19"/>
      <c r="U13" s="19"/>
      <c r="V13" s="19"/>
      <c r="W13" s="19"/>
    </row>
    <row r="14" spans="1:23" x14ac:dyDescent="0.2">
      <c r="C14" s="5" t="s">
        <v>15</v>
      </c>
      <c r="E14" s="109"/>
      <c r="F14" s="21"/>
      <c r="G14" s="20">
        <f>SUM(G10:G12)</f>
        <v>996004000</v>
      </c>
      <c r="H14" s="21"/>
      <c r="I14" s="20">
        <f>E14-G14</f>
        <v>-996004000</v>
      </c>
      <c r="J14" s="21"/>
      <c r="K14" s="22" t="str">
        <f>IF(G14=0,"n/a",IF(AND(I14/G14&lt;1,I14/G14&gt;-1),I14/G14,"n/a"))</f>
        <v>n/a</v>
      </c>
      <c r="L14" s="21"/>
      <c r="M14" s="20">
        <f>SUM(M10:M12)</f>
        <v>858954308.18999994</v>
      </c>
      <c r="N14" s="21"/>
      <c r="O14" s="116"/>
      <c r="P14" s="84"/>
      <c r="Q14" s="85"/>
      <c r="R14" s="84"/>
      <c r="S14" s="86"/>
      <c r="T14" s="19"/>
      <c r="U14" s="23" t="str">
        <f>IF(G52=0,"n/a",G14/G52)</f>
        <v>n/a</v>
      </c>
      <c r="V14" s="19"/>
      <c r="W14" s="23">
        <f>IF(M52=0,"n/a",M14/M52)</f>
        <v>1.1494393184901608</v>
      </c>
    </row>
    <row r="15" spans="1:23" ht="6.95" customHeight="1" x14ac:dyDescent="0.2">
      <c r="E15" s="109"/>
      <c r="F15" s="21"/>
      <c r="G15" s="20"/>
      <c r="H15" s="21"/>
      <c r="I15" s="20"/>
      <c r="J15" s="21"/>
      <c r="K15" s="28"/>
      <c r="L15" s="21"/>
      <c r="M15" s="20"/>
      <c r="N15" s="21"/>
      <c r="O15" s="116"/>
      <c r="P15" s="84"/>
      <c r="Q15" s="78"/>
      <c r="R15" s="84"/>
      <c r="S15" s="89"/>
      <c r="T15" s="19"/>
      <c r="U15" s="19"/>
      <c r="V15" s="19"/>
      <c r="W15" s="19"/>
    </row>
    <row r="16" spans="1:23" x14ac:dyDescent="0.2">
      <c r="B16" s="13" t="s">
        <v>16</v>
      </c>
      <c r="E16" s="109"/>
      <c r="F16" s="21"/>
      <c r="G16" s="20"/>
      <c r="H16" s="21"/>
      <c r="I16" s="20"/>
      <c r="J16" s="21"/>
      <c r="K16" s="28"/>
      <c r="L16" s="21"/>
      <c r="M16" s="20"/>
      <c r="N16" s="21"/>
      <c r="O16" s="116"/>
      <c r="P16" s="84"/>
      <c r="Q16" s="78"/>
      <c r="R16" s="84"/>
      <c r="S16" s="89"/>
      <c r="T16" s="19"/>
      <c r="U16" s="19"/>
      <c r="V16" s="19"/>
      <c r="W16" s="19"/>
    </row>
    <row r="17" spans="2:23" x14ac:dyDescent="0.2">
      <c r="C17" s="5" t="s">
        <v>17</v>
      </c>
      <c r="E17" s="109"/>
      <c r="F17" s="21"/>
      <c r="G17" s="20">
        <v>22362000</v>
      </c>
      <c r="H17" s="21"/>
      <c r="I17" s="20">
        <f>E17-G17</f>
        <v>-22362000</v>
      </c>
      <c r="J17" s="21"/>
      <c r="K17" s="22" t="str">
        <f>IF(G17=0,"n/a",IF(AND(I17/G17&lt;1,I17/G17&gt;-1),I17/G17,"n/a"))</f>
        <v>n/a</v>
      </c>
      <c r="L17" s="21"/>
      <c r="M17" s="20">
        <v>28195123.32</v>
      </c>
      <c r="N17" s="21"/>
      <c r="O17" s="116"/>
      <c r="P17" s="84"/>
      <c r="Q17" s="85"/>
      <c r="R17" s="84"/>
      <c r="S17" s="86"/>
      <c r="T17" s="19"/>
      <c r="U17" s="23">
        <f>IF(G55=0,"n/a",G17/G55)</f>
        <v>2.670006662479732E-2</v>
      </c>
      <c r="V17" s="19"/>
      <c r="W17" s="23">
        <f>IF(M55=0,"n/a",M17/M55)</f>
        <v>0.66096014032782313</v>
      </c>
    </row>
    <row r="18" spans="2:23" x14ac:dyDescent="0.2">
      <c r="C18" s="5" t="s">
        <v>18</v>
      </c>
      <c r="E18" s="110"/>
      <c r="F18" s="30"/>
      <c r="G18" s="24">
        <v>1452000</v>
      </c>
      <c r="H18" s="31"/>
      <c r="I18" s="24">
        <f>E18-G18</f>
        <v>-1452000</v>
      </c>
      <c r="J18" s="30"/>
      <c r="K18" s="25" t="str">
        <f>IF(G18=0,"n/a",IF(AND(I18/G18&lt;1,I18/G18&gt;-1),I18/G18,"n/a"))</f>
        <v>n/a</v>
      </c>
      <c r="L18" s="32"/>
      <c r="M18" s="24">
        <v>887127.85</v>
      </c>
      <c r="N18" s="32"/>
      <c r="O18" s="117"/>
      <c r="P18" s="84"/>
      <c r="Q18" s="77"/>
      <c r="R18" s="84"/>
      <c r="S18" s="88"/>
      <c r="T18" s="19"/>
      <c r="U18" s="27" t="str">
        <f>IF(G56=0,"n/a",G18/G56)</f>
        <v>n/a</v>
      </c>
      <c r="V18" s="19"/>
      <c r="W18" s="27">
        <f>IF(M56=0,"n/a",M18/M56)</f>
        <v>0.69682057610194892</v>
      </c>
    </row>
    <row r="19" spans="2:23" ht="6.95" customHeight="1" x14ac:dyDescent="0.2">
      <c r="E19" s="109"/>
      <c r="F19" s="33"/>
      <c r="G19" s="20"/>
      <c r="H19" s="33"/>
      <c r="I19" s="20"/>
      <c r="J19" s="33"/>
      <c r="K19" s="28"/>
      <c r="L19" s="33"/>
      <c r="M19" s="20"/>
      <c r="N19" s="33"/>
      <c r="O19" s="116"/>
      <c r="P19" s="84"/>
      <c r="Q19" s="78"/>
      <c r="R19" s="84"/>
      <c r="S19" s="89"/>
      <c r="T19" s="19"/>
      <c r="U19" s="19"/>
      <c r="V19" s="19"/>
      <c r="W19" s="19"/>
    </row>
    <row r="20" spans="2:23" x14ac:dyDescent="0.2">
      <c r="C20" s="5" t="s">
        <v>19</v>
      </c>
      <c r="E20" s="110"/>
      <c r="F20" s="30"/>
      <c r="G20" s="24">
        <f>SUM(G17:G18)</f>
        <v>23814000</v>
      </c>
      <c r="H20" s="31"/>
      <c r="I20" s="24">
        <f>E20-G20</f>
        <v>-23814000</v>
      </c>
      <c r="J20" s="30"/>
      <c r="K20" s="25" t="str">
        <f>IF(G20=0,"n/a",IF(AND(I20/G20&lt;1,I20/G20&gt;-1),I20/G20,"n/a"))</f>
        <v>n/a</v>
      </c>
      <c r="L20" s="32"/>
      <c r="M20" s="24">
        <f>SUM(M17:M18)</f>
        <v>29082251.170000002</v>
      </c>
      <c r="N20" s="32"/>
      <c r="O20" s="117"/>
      <c r="P20" s="84"/>
      <c r="Q20" s="77"/>
      <c r="R20" s="84"/>
      <c r="S20" s="88"/>
      <c r="T20" s="19"/>
      <c r="U20" s="27">
        <f>IF(G58=0,"n/a",G20/G58)</f>
        <v>2.843374414645038E-2</v>
      </c>
      <c r="V20" s="19"/>
      <c r="W20" s="27">
        <f>IF(M58=0,"n/a",M20/M58)</f>
        <v>0.66199936718851993</v>
      </c>
    </row>
    <row r="21" spans="2:23" ht="6.95" customHeight="1" x14ac:dyDescent="0.2">
      <c r="E21" s="109"/>
      <c r="F21" s="33"/>
      <c r="G21" s="20"/>
      <c r="H21" s="33"/>
      <c r="I21" s="20"/>
      <c r="J21" s="33"/>
      <c r="K21" s="28"/>
      <c r="L21" s="33"/>
      <c r="M21" s="20"/>
      <c r="N21" s="33"/>
      <c r="O21" s="116"/>
      <c r="P21" s="84"/>
      <c r="Q21" s="78"/>
      <c r="R21" s="84"/>
      <c r="S21" s="89"/>
      <c r="T21" s="19"/>
      <c r="U21" s="19"/>
      <c r="V21" s="19"/>
      <c r="W21" s="19"/>
    </row>
    <row r="22" spans="2:23" x14ac:dyDescent="0.2">
      <c r="C22" s="5" t="s">
        <v>20</v>
      </c>
      <c r="E22" s="109"/>
      <c r="F22" s="33"/>
      <c r="G22" s="20">
        <f>G14+G20</f>
        <v>1019818000</v>
      </c>
      <c r="H22" s="33"/>
      <c r="I22" s="20">
        <f>E22-G22</f>
        <v>-1019818000</v>
      </c>
      <c r="J22" s="33"/>
      <c r="K22" s="22" t="str">
        <f>IF(G22=0,"n/a",IF(AND(I22/G22&lt;1,I22/G22&gt;-1),I22/G22,"n/a"))</f>
        <v>n/a</v>
      </c>
      <c r="L22" s="33"/>
      <c r="M22" s="20">
        <f>M14+M20</f>
        <v>888036559.3599999</v>
      </c>
      <c r="N22" s="33"/>
      <c r="O22" s="116"/>
      <c r="P22" s="84"/>
      <c r="Q22" s="85"/>
      <c r="R22" s="84"/>
      <c r="S22" s="86"/>
      <c r="T22" s="19"/>
      <c r="U22" s="23">
        <f>IF(G60=0,"n/a",G22/G60)</f>
        <v>1.2176553324911705</v>
      </c>
      <c r="V22" s="19"/>
      <c r="W22" s="23">
        <f>IF(M60=0,"n/a",M22/M60)</f>
        <v>1.1223749019164659</v>
      </c>
    </row>
    <row r="23" spans="2:23" ht="6.95" customHeight="1" x14ac:dyDescent="0.2">
      <c r="E23" s="109"/>
      <c r="F23" s="33"/>
      <c r="G23" s="20"/>
      <c r="H23" s="33"/>
      <c r="I23" s="20"/>
      <c r="J23" s="33"/>
      <c r="K23" s="28"/>
      <c r="L23" s="33"/>
      <c r="M23" s="20"/>
      <c r="N23" s="33"/>
      <c r="O23" s="116"/>
      <c r="P23" s="84"/>
      <c r="Q23" s="78"/>
      <c r="R23" s="84"/>
      <c r="S23" s="89"/>
      <c r="T23" s="19"/>
      <c r="U23" s="19"/>
      <c r="V23" s="19"/>
      <c r="W23" s="19"/>
    </row>
    <row r="24" spans="2:23" x14ac:dyDescent="0.2">
      <c r="B24" s="13" t="s">
        <v>21</v>
      </c>
      <c r="E24" s="109"/>
      <c r="F24" s="33"/>
      <c r="G24" s="20"/>
      <c r="H24" s="33"/>
      <c r="I24" s="20"/>
      <c r="J24" s="33"/>
      <c r="K24" s="28"/>
      <c r="L24" s="33"/>
      <c r="M24" s="20"/>
      <c r="N24" s="33"/>
      <c r="O24" s="116"/>
      <c r="P24" s="84"/>
      <c r="Q24" s="78"/>
      <c r="R24" s="84"/>
      <c r="S24" s="89"/>
      <c r="T24" s="19"/>
      <c r="U24" s="19"/>
      <c r="V24" s="19"/>
      <c r="W24" s="19"/>
    </row>
    <row r="25" spans="2:23" x14ac:dyDescent="0.2">
      <c r="C25" s="5" t="s">
        <v>22</v>
      </c>
      <c r="E25" s="109"/>
      <c r="F25" s="33"/>
      <c r="G25" s="20">
        <v>6126000</v>
      </c>
      <c r="H25" s="33"/>
      <c r="I25" s="20">
        <f>E25-G25</f>
        <v>-6126000</v>
      </c>
      <c r="J25" s="33"/>
      <c r="K25" s="22" t="str">
        <f>IF(G25=0,"n/a",IF(AND(I25/G25&lt;1,I25/G25&gt;-1),I25/G25,"n/a"))</f>
        <v>n/a</v>
      </c>
      <c r="L25" s="33"/>
      <c r="M25" s="20">
        <v>6028019.7300000004</v>
      </c>
      <c r="N25" s="33"/>
      <c r="O25" s="116"/>
      <c r="P25" s="84"/>
      <c r="Q25" s="85"/>
      <c r="R25" s="84"/>
      <c r="S25" s="86"/>
      <c r="T25" s="19"/>
      <c r="U25" s="23">
        <f>IF(G63=0,"n/a",G25/G63)</f>
        <v>6.9425477540982676E-3</v>
      </c>
      <c r="V25" s="19"/>
      <c r="W25" s="23">
        <f>IF(M63=0,"n/a",M25/M63)</f>
        <v>0.11940590192045582</v>
      </c>
    </row>
    <row r="26" spans="2:23" x14ac:dyDescent="0.2">
      <c r="C26" s="5" t="s">
        <v>23</v>
      </c>
      <c r="E26" s="110"/>
      <c r="F26" s="30"/>
      <c r="G26" s="24">
        <v>12010000</v>
      </c>
      <c r="H26" s="31"/>
      <c r="I26" s="24">
        <f>E26-G26</f>
        <v>-12010000</v>
      </c>
      <c r="J26" s="30"/>
      <c r="K26" s="25" t="str">
        <f>IF(G26=0,"n/a",IF(AND(I26/G26&lt;1,I26/G26&gt;-1),I26/G26,"n/a"))</f>
        <v>n/a</v>
      </c>
      <c r="L26" s="32"/>
      <c r="M26" s="24">
        <v>12637552.560000001</v>
      </c>
      <c r="N26" s="32"/>
      <c r="O26" s="117"/>
      <c r="P26" s="84"/>
      <c r="Q26" s="77"/>
      <c r="R26" s="84"/>
      <c r="S26" s="88"/>
      <c r="T26" s="19"/>
      <c r="U26" s="27" t="str">
        <f>IF(G64=0,"n/a",G26/G64)</f>
        <v>n/a</v>
      </c>
      <c r="V26" s="19"/>
      <c r="W26" s="27">
        <f>IF(M64=0,"n/a",M26/M64)</f>
        <v>7.4378582461527273E-2</v>
      </c>
    </row>
    <row r="27" spans="2:23" ht="6.95" customHeight="1" x14ac:dyDescent="0.2">
      <c r="E27" s="109"/>
      <c r="F27" s="33"/>
      <c r="G27" s="20"/>
      <c r="H27" s="33"/>
      <c r="I27" s="20"/>
      <c r="J27" s="33"/>
      <c r="K27" s="28"/>
      <c r="L27" s="33"/>
      <c r="M27" s="20"/>
      <c r="N27" s="33"/>
      <c r="O27" s="116"/>
      <c r="P27" s="84"/>
      <c r="Q27" s="78"/>
      <c r="R27" s="84"/>
      <c r="S27" s="89"/>
      <c r="T27" s="19"/>
      <c r="U27" s="19"/>
      <c r="V27" s="19"/>
      <c r="W27" s="19"/>
    </row>
    <row r="28" spans="2:23" x14ac:dyDescent="0.2">
      <c r="C28" s="5" t="s">
        <v>24</v>
      </c>
      <c r="E28" s="110"/>
      <c r="F28" s="30"/>
      <c r="G28" s="24">
        <f>SUM(G25:G26)</f>
        <v>18136000</v>
      </c>
      <c r="H28" s="31"/>
      <c r="I28" s="24">
        <f>E28-G28</f>
        <v>-18136000</v>
      </c>
      <c r="J28" s="30"/>
      <c r="K28" s="25" t="str">
        <f>IF(G28=0,"n/a",IF(AND(I28/G28&lt;1,I28/G28&gt;-1),I28/G28,"n/a"))</f>
        <v>n/a</v>
      </c>
      <c r="L28" s="32"/>
      <c r="M28" s="24">
        <f>SUM(M25:M26)</f>
        <v>18665572.289999999</v>
      </c>
      <c r="N28" s="32"/>
      <c r="O28" s="117"/>
      <c r="P28" s="84"/>
      <c r="Q28" s="77"/>
      <c r="R28" s="84"/>
      <c r="S28" s="88"/>
      <c r="T28" s="19"/>
      <c r="U28" s="27">
        <f>IF(G66=0,"n/a",G28/G66)</f>
        <v>2.0553386560288309E-2</v>
      </c>
      <c r="V28" s="19"/>
      <c r="W28" s="27">
        <f>IF(M66=0,"n/a",M28/M66)</f>
        <v>8.4692633946414034E-2</v>
      </c>
    </row>
    <row r="29" spans="2:23" ht="6.95" customHeight="1" x14ac:dyDescent="0.2">
      <c r="E29" s="109"/>
      <c r="F29" s="33"/>
      <c r="G29" s="20"/>
      <c r="H29" s="33"/>
      <c r="I29" s="20"/>
      <c r="J29" s="33"/>
      <c r="K29" s="28"/>
      <c r="L29" s="33"/>
      <c r="M29" s="20"/>
      <c r="N29" s="33"/>
      <c r="O29" s="116"/>
      <c r="P29" s="84"/>
      <c r="Q29" s="78"/>
      <c r="R29" s="84"/>
      <c r="S29" s="89"/>
      <c r="T29" s="19"/>
      <c r="U29" s="19"/>
      <c r="V29" s="19"/>
      <c r="W29" s="19"/>
    </row>
    <row r="30" spans="2:23" x14ac:dyDescent="0.2">
      <c r="C30" s="5" t="s">
        <v>25</v>
      </c>
      <c r="E30" s="109"/>
      <c r="F30" s="33"/>
      <c r="G30" s="20">
        <f>G22+G28</f>
        <v>1037954000</v>
      </c>
      <c r="H30" s="33"/>
      <c r="I30" s="20">
        <f>E30-G30</f>
        <v>-1037954000</v>
      </c>
      <c r="J30" s="33"/>
      <c r="K30" s="22" t="str">
        <f>IF(G30=0,"n/a",IF(AND(I30/G30&lt;1,I30/G30&gt;-1),I30/G30,"n/a"))</f>
        <v>n/a</v>
      </c>
      <c r="L30" s="33"/>
      <c r="M30" s="20">
        <f>M22+M28</f>
        <v>906702131.64999986</v>
      </c>
      <c r="N30" s="33"/>
      <c r="O30" s="116"/>
      <c r="P30" s="84"/>
      <c r="Q30" s="85"/>
      <c r="R30" s="84"/>
      <c r="S30" s="90"/>
      <c r="T30" s="19"/>
      <c r="U30" s="18">
        <f>IF(G68=0,"n/a",G30/G68)</f>
        <v>0.60349285515355156</v>
      </c>
      <c r="V30" s="19"/>
      <c r="W30" s="18">
        <f>IF(M68=0,"n/a",M30/M68)</f>
        <v>0.89630146557687218</v>
      </c>
    </row>
    <row r="31" spans="2:23" ht="6.95" customHeight="1" x14ac:dyDescent="0.2">
      <c r="E31" s="109"/>
      <c r="F31" s="33"/>
      <c r="G31" s="20"/>
      <c r="H31" s="33"/>
      <c r="I31" s="20"/>
      <c r="J31" s="33"/>
      <c r="K31" s="28"/>
      <c r="L31" s="33"/>
      <c r="M31" s="20"/>
      <c r="N31" s="33"/>
      <c r="O31" s="116"/>
      <c r="P31" s="84"/>
      <c r="Q31" s="78"/>
      <c r="R31" s="84"/>
      <c r="S31" s="91"/>
      <c r="T31" s="34"/>
      <c r="U31" s="34"/>
      <c r="V31" s="34"/>
      <c r="W31" s="34"/>
    </row>
    <row r="32" spans="2:23" x14ac:dyDescent="0.2">
      <c r="B32" s="5" t="s">
        <v>26</v>
      </c>
      <c r="E32" s="109"/>
      <c r="F32" s="33"/>
      <c r="G32" s="20">
        <v>-24301000</v>
      </c>
      <c r="H32" s="33"/>
      <c r="I32" s="20">
        <f>E32-G32</f>
        <v>24301000</v>
      </c>
      <c r="J32" s="33"/>
      <c r="K32" s="22" t="str">
        <f>IF(G32=0,"n/a",IF(AND(I32/G32&lt;1,I32/G32&gt;-1),I32/G32,"n/a"))</f>
        <v>n/a</v>
      </c>
      <c r="L32" s="33"/>
      <c r="M32" s="20">
        <v>25942756.530000001</v>
      </c>
      <c r="N32" s="33"/>
      <c r="O32" s="116"/>
      <c r="P32" s="84"/>
      <c r="Q32" s="85"/>
      <c r="R32" s="84"/>
      <c r="S32" s="91"/>
      <c r="T32" s="34"/>
      <c r="U32" s="34"/>
      <c r="V32" s="34"/>
      <c r="W32" s="34"/>
    </row>
    <row r="33" spans="1:23" x14ac:dyDescent="0.2">
      <c r="B33" s="5" t="s">
        <v>27</v>
      </c>
      <c r="E33" s="110"/>
      <c r="F33" s="30"/>
      <c r="G33" s="24">
        <v>8562000</v>
      </c>
      <c r="H33" s="31"/>
      <c r="I33" s="24">
        <f>E33-G33</f>
        <v>-8562000</v>
      </c>
      <c r="J33" s="30"/>
      <c r="K33" s="25" t="str">
        <f>IF(G33=0,"n/a",IF(AND(I33/G33&lt;1,I33/G33&gt;-1),I33/G33,"n/a"))</f>
        <v>n/a</v>
      </c>
      <c r="L33" s="32"/>
      <c r="M33" s="24">
        <v>14903675.710000001</v>
      </c>
      <c r="N33" s="32"/>
      <c r="O33" s="117"/>
      <c r="P33" s="84"/>
      <c r="Q33" s="77"/>
      <c r="R33" s="84"/>
      <c r="S33" s="92"/>
    </row>
    <row r="34" spans="1:23" ht="6.95" customHeight="1" x14ac:dyDescent="0.2">
      <c r="E34" s="109"/>
      <c r="F34" s="35"/>
      <c r="G34" s="20"/>
      <c r="H34" s="35"/>
      <c r="I34" s="20"/>
      <c r="J34" s="35"/>
      <c r="K34" s="36"/>
      <c r="L34" s="35"/>
      <c r="M34" s="20"/>
      <c r="N34" s="35"/>
      <c r="O34" s="116"/>
      <c r="P34" s="84"/>
      <c r="Q34" s="78"/>
      <c r="R34" s="84"/>
      <c r="S34" s="91"/>
      <c r="T34" s="34"/>
      <c r="U34" s="34"/>
      <c r="V34" s="34"/>
      <c r="W34" s="34"/>
    </row>
    <row r="35" spans="1:23" ht="12.75" thickBot="1" x14ac:dyDescent="0.25">
      <c r="C35" s="5" t="s">
        <v>28</v>
      </c>
      <c r="E35" s="111"/>
      <c r="F35" s="38"/>
      <c r="G35" s="37">
        <f>SUM(G30:G33)</f>
        <v>1022215000</v>
      </c>
      <c r="H35" s="38"/>
      <c r="I35" s="37">
        <f>E35-G35</f>
        <v>-1022215000</v>
      </c>
      <c r="J35" s="38"/>
      <c r="K35" s="39" t="str">
        <f>IF(G35=0,"n/a",IF(AND(I35/G35&lt;1,I35/G35&gt;-1),I35/G35,"n/a"))</f>
        <v>n/a</v>
      </c>
      <c r="L35" s="38"/>
      <c r="M35" s="37">
        <f>SUM(M30:M33)</f>
        <v>947548563.88999987</v>
      </c>
      <c r="N35" s="38"/>
      <c r="O35" s="118"/>
      <c r="P35" s="95"/>
      <c r="Q35" s="96"/>
      <c r="R35" s="95"/>
      <c r="S35" s="97"/>
    </row>
    <row r="36" spans="1:23" ht="12.75" thickTop="1" x14ac:dyDescent="0.2">
      <c r="E36" s="112"/>
      <c r="F36" s="42"/>
      <c r="G36" s="41"/>
      <c r="H36" s="43"/>
      <c r="I36" s="41"/>
      <c r="J36" s="43"/>
      <c r="K36" s="44"/>
      <c r="L36" s="43"/>
      <c r="M36" s="41"/>
      <c r="N36" s="43"/>
      <c r="O36" s="41"/>
    </row>
    <row r="37" spans="1:23" x14ac:dyDescent="0.2">
      <c r="C37" s="5" t="s">
        <v>29</v>
      </c>
      <c r="E37" s="113"/>
      <c r="F37" s="41"/>
      <c r="G37" s="41">
        <v>40948751.901000001</v>
      </c>
      <c r="H37" s="43"/>
      <c r="I37" s="41"/>
      <c r="J37" s="43"/>
      <c r="K37" s="44"/>
      <c r="L37" s="43"/>
      <c r="M37" s="41">
        <v>41899356.57</v>
      </c>
      <c r="N37" s="43"/>
      <c r="O37" s="41"/>
    </row>
    <row r="38" spans="1:23" x14ac:dyDescent="0.2">
      <c r="C38" s="5" t="s">
        <v>30</v>
      </c>
      <c r="E38" s="109"/>
      <c r="F38" s="21"/>
      <c r="G38" s="20">
        <v>-14922.235000000001</v>
      </c>
      <c r="H38" s="21"/>
      <c r="I38" s="20"/>
      <c r="J38" s="21"/>
      <c r="K38" s="45"/>
      <c r="L38" s="21"/>
      <c r="M38" s="20">
        <v>11008322.689999999</v>
      </c>
      <c r="O38" s="46"/>
    </row>
    <row r="39" spans="1:23" x14ac:dyDescent="0.2">
      <c r="C39" s="5" t="s">
        <v>31</v>
      </c>
      <c r="E39" s="109"/>
      <c r="F39" s="21"/>
      <c r="G39" s="20">
        <v>4830302.6449999996</v>
      </c>
      <c r="H39" s="21"/>
      <c r="I39" s="20"/>
      <c r="J39" s="21"/>
      <c r="K39" s="45"/>
      <c r="L39" s="21"/>
      <c r="M39" s="20">
        <v>5043092.6500000004</v>
      </c>
      <c r="O39" s="46"/>
    </row>
    <row r="40" spans="1:23" x14ac:dyDescent="0.2">
      <c r="C40" s="5" t="s">
        <v>32</v>
      </c>
      <c r="E40" s="109"/>
      <c r="F40" s="21"/>
      <c r="G40" s="20">
        <v>-2719699.642</v>
      </c>
      <c r="H40" s="21"/>
      <c r="I40" s="20"/>
      <c r="J40" s="21"/>
      <c r="K40" s="45"/>
      <c r="L40" s="21"/>
      <c r="M40" s="20">
        <v>-2537032.83</v>
      </c>
      <c r="O40" s="46"/>
    </row>
    <row r="41" spans="1:23" x14ac:dyDescent="0.2">
      <c r="C41" s="5" t="s">
        <v>33</v>
      </c>
      <c r="E41" s="109"/>
      <c r="F41" s="21"/>
      <c r="G41" s="20"/>
      <c r="H41" s="21"/>
      <c r="I41" s="20"/>
      <c r="J41" s="21"/>
      <c r="K41" s="45"/>
      <c r="L41" s="21"/>
      <c r="M41" s="20">
        <v>20320622.613000002</v>
      </c>
      <c r="O41" s="46"/>
    </row>
    <row r="42" spans="1:23" x14ac:dyDescent="0.2">
      <c r="C42" s="5" t="s">
        <v>34</v>
      </c>
      <c r="E42" s="109"/>
      <c r="F42" s="21"/>
      <c r="G42" s="20"/>
      <c r="H42" s="21"/>
      <c r="I42" s="20"/>
      <c r="J42" s="21"/>
      <c r="K42" s="45"/>
      <c r="L42" s="21"/>
      <c r="M42" s="20">
        <v>-569301.26</v>
      </c>
      <c r="O42" s="46"/>
    </row>
    <row r="43" spans="1:23" x14ac:dyDescent="0.2">
      <c r="C43" s="5" t="s">
        <v>35</v>
      </c>
      <c r="E43" s="109"/>
      <c r="F43" s="21"/>
      <c r="G43" s="20"/>
      <c r="H43" s="21"/>
      <c r="I43" s="20"/>
      <c r="J43" s="21"/>
      <c r="K43" s="45"/>
      <c r="L43" s="21"/>
      <c r="M43" s="20">
        <v>13141899.76</v>
      </c>
      <c r="O43" s="46"/>
    </row>
    <row r="44" spans="1:23" x14ac:dyDescent="0.2">
      <c r="C44" s="5" t="s">
        <v>36</v>
      </c>
      <c r="E44" s="109"/>
      <c r="F44" s="21"/>
      <c r="G44" s="20"/>
      <c r="H44" s="21"/>
      <c r="I44" s="20"/>
      <c r="J44" s="21"/>
      <c r="K44" s="45"/>
      <c r="L44" s="21"/>
      <c r="M44" s="20">
        <v>3240795.82</v>
      </c>
      <c r="O44" s="46"/>
    </row>
    <row r="45" spans="1:23" x14ac:dyDescent="0.2">
      <c r="E45" s="114"/>
    </row>
    <row r="46" spans="1:23" ht="12.75" x14ac:dyDescent="0.2">
      <c r="A46" s="3" t="s">
        <v>37</v>
      </c>
      <c r="E46" s="114"/>
    </row>
    <row r="47" spans="1:23" ht="12.75" thickBot="1" x14ac:dyDescent="0.25">
      <c r="B47" s="13" t="s">
        <v>38</v>
      </c>
      <c r="E47" s="114"/>
    </row>
    <row r="48" spans="1:23" x14ac:dyDescent="0.2">
      <c r="C48" s="5" t="s">
        <v>12</v>
      </c>
      <c r="E48" s="74"/>
      <c r="G48" s="48">
        <v>0</v>
      </c>
      <c r="H48" s="49"/>
      <c r="I48" s="48">
        <f>E48-G48</f>
        <v>0</v>
      </c>
      <c r="K48" s="17" t="str">
        <f>IF(G48=0,"n/a",IF(AND(I48/G48&lt;1,I48/G48&gt;-1),I48/G48,"n/a"))</f>
        <v>n/a</v>
      </c>
      <c r="M48" s="47">
        <v>492996683</v>
      </c>
      <c r="N48" s="49"/>
      <c r="O48" s="98"/>
      <c r="P48" s="80"/>
      <c r="Q48" s="99"/>
    </row>
    <row r="49" spans="2:23" x14ac:dyDescent="0.2">
      <c r="C49" s="5" t="s">
        <v>13</v>
      </c>
      <c r="E49" s="74"/>
      <c r="G49" s="48">
        <v>0</v>
      </c>
      <c r="H49" s="49"/>
      <c r="I49" s="48">
        <f>E49-G49</f>
        <v>0</v>
      </c>
      <c r="K49" s="17" t="str">
        <f>IF(G49=0,"n/a",IF(AND(I49/G49&lt;1,I49/G49&gt;-1),I49/G49,"n/a"))</f>
        <v>n/a</v>
      </c>
      <c r="M49" s="47">
        <v>230507489</v>
      </c>
      <c r="N49" s="49"/>
      <c r="O49" s="100"/>
      <c r="P49" s="84"/>
      <c r="Q49" s="101"/>
    </row>
    <row r="50" spans="2:23" x14ac:dyDescent="0.2">
      <c r="C50" s="5" t="s">
        <v>14</v>
      </c>
      <c r="E50" s="75"/>
      <c r="G50" s="50">
        <v>0</v>
      </c>
      <c r="H50" s="49"/>
      <c r="I50" s="50">
        <f>E50-G50</f>
        <v>0</v>
      </c>
      <c r="K50" s="26" t="str">
        <f>IF(G50=0,"n/a",IF(AND(I50/G50&lt;1,I50/G50&gt;-1),I50/G50,"n/a"))</f>
        <v>n/a</v>
      </c>
      <c r="M50" s="50">
        <v>23776954</v>
      </c>
      <c r="N50" s="49"/>
      <c r="O50" s="102"/>
      <c r="P50" s="84"/>
      <c r="Q50" s="103"/>
    </row>
    <row r="51" spans="2:23" ht="6.95" customHeight="1" x14ac:dyDescent="0.2">
      <c r="E51" s="74"/>
      <c r="G51" s="48"/>
      <c r="I51" s="48"/>
      <c r="K51" s="29"/>
      <c r="M51" s="48"/>
      <c r="O51" s="100"/>
      <c r="P51" s="84"/>
      <c r="Q51" s="104"/>
      <c r="S51" s="34"/>
      <c r="T51" s="34"/>
      <c r="U51" s="34"/>
      <c r="V51" s="34"/>
      <c r="W51" s="34"/>
    </row>
    <row r="52" spans="2:23" x14ac:dyDescent="0.2">
      <c r="C52" s="5" t="s">
        <v>15</v>
      </c>
      <c r="E52" s="74"/>
      <c r="G52" s="48">
        <f>SUM(G48:G50)</f>
        <v>0</v>
      </c>
      <c r="H52" s="49"/>
      <c r="I52" s="48">
        <f>E52-G52</f>
        <v>0</v>
      </c>
      <c r="K52" s="17" t="str">
        <f>IF(G52=0,"n/a",IF(AND(I52/G52&lt;1,I52/G52&gt;-1),I52/G52,"n/a"))</f>
        <v>n/a</v>
      </c>
      <c r="M52" s="48">
        <f>SUM(M48:M50)</f>
        <v>747281126</v>
      </c>
      <c r="N52" s="49"/>
      <c r="O52" s="100"/>
      <c r="P52" s="84"/>
      <c r="Q52" s="101"/>
    </row>
    <row r="53" spans="2:23" ht="6.95" customHeight="1" x14ac:dyDescent="0.2">
      <c r="E53" s="74"/>
      <c r="G53" s="48"/>
      <c r="I53" s="48"/>
      <c r="K53" s="29"/>
      <c r="M53" s="48"/>
      <c r="O53" s="100"/>
      <c r="P53" s="84"/>
      <c r="Q53" s="104"/>
      <c r="S53" s="34"/>
      <c r="T53" s="34"/>
      <c r="U53" s="34"/>
      <c r="V53" s="34"/>
      <c r="W53" s="34"/>
    </row>
    <row r="54" spans="2:23" x14ac:dyDescent="0.2">
      <c r="B54" s="13" t="s">
        <v>39</v>
      </c>
      <c r="E54" s="74"/>
      <c r="G54" s="48"/>
      <c r="H54" s="49"/>
      <c r="I54" s="48"/>
      <c r="K54" s="29"/>
      <c r="M54" s="48"/>
      <c r="N54" s="49"/>
      <c r="O54" s="100"/>
      <c r="P54" s="84"/>
      <c r="Q54" s="104"/>
    </row>
    <row r="55" spans="2:23" x14ac:dyDescent="0.2">
      <c r="C55" s="5" t="s">
        <v>17</v>
      </c>
      <c r="E55" s="74"/>
      <c r="G55" s="48">
        <v>837526000</v>
      </c>
      <c r="H55" s="49"/>
      <c r="I55" s="48">
        <f>E55-G55</f>
        <v>-837526000</v>
      </c>
      <c r="K55" s="17" t="str">
        <f>IF(G55=0,"n/a",IF(AND(I55/G55&lt;1,I55/G55&gt;-1),I55/G55,"n/a"))</f>
        <v>n/a</v>
      </c>
      <c r="M55" s="47">
        <v>42657827</v>
      </c>
      <c r="N55" s="49"/>
      <c r="O55" s="100"/>
      <c r="P55" s="84"/>
      <c r="Q55" s="101"/>
    </row>
    <row r="56" spans="2:23" x14ac:dyDescent="0.2">
      <c r="C56" s="5" t="s">
        <v>18</v>
      </c>
      <c r="E56" s="75"/>
      <c r="G56" s="50">
        <v>0</v>
      </c>
      <c r="H56" s="49"/>
      <c r="I56" s="50">
        <f>E56-G56</f>
        <v>0</v>
      </c>
      <c r="K56" s="26" t="str">
        <f>IF(G56=0,"n/a",IF(AND(I56/G56&lt;1,I56/G56&gt;-1),I56/G56,"n/a"))</f>
        <v>n/a</v>
      </c>
      <c r="M56" s="50">
        <v>1273108</v>
      </c>
      <c r="N56" s="49"/>
      <c r="O56" s="102"/>
      <c r="P56" s="84"/>
      <c r="Q56" s="103"/>
    </row>
    <row r="57" spans="2:23" ht="6.95" customHeight="1" x14ac:dyDescent="0.2">
      <c r="E57" s="74"/>
      <c r="G57" s="48"/>
      <c r="I57" s="48"/>
      <c r="K57" s="29"/>
      <c r="M57" s="48"/>
      <c r="O57" s="100"/>
      <c r="P57" s="84"/>
      <c r="Q57" s="104"/>
      <c r="S57" s="34"/>
      <c r="T57" s="34"/>
      <c r="U57" s="34"/>
      <c r="V57" s="34"/>
      <c r="W57" s="34"/>
    </row>
    <row r="58" spans="2:23" x14ac:dyDescent="0.2">
      <c r="C58" s="5" t="s">
        <v>19</v>
      </c>
      <c r="E58" s="75"/>
      <c r="G58" s="50">
        <f>SUM(G55:G56)</f>
        <v>837526000</v>
      </c>
      <c r="H58" s="49"/>
      <c r="I58" s="50">
        <f>E58-G58</f>
        <v>-837526000</v>
      </c>
      <c r="K58" s="26" t="str">
        <f>IF(G58=0,"n/a",IF(AND(I58/G58&lt;1,I58/G58&gt;-1),I58/G58,"n/a"))</f>
        <v>n/a</v>
      </c>
      <c r="M58" s="50">
        <f>SUM(M55:M56)</f>
        <v>43930935</v>
      </c>
      <c r="N58" s="49"/>
      <c r="O58" s="102"/>
      <c r="P58" s="84"/>
      <c r="Q58" s="103"/>
    </row>
    <row r="59" spans="2:23" ht="6.95" customHeight="1" x14ac:dyDescent="0.2">
      <c r="E59" s="74"/>
      <c r="G59" s="48"/>
      <c r="I59" s="48"/>
      <c r="K59" s="29"/>
      <c r="M59" s="48"/>
      <c r="O59" s="100"/>
      <c r="P59" s="84"/>
      <c r="Q59" s="104"/>
      <c r="S59" s="34"/>
      <c r="T59" s="34"/>
      <c r="U59" s="34"/>
      <c r="V59" s="34"/>
      <c r="W59" s="34"/>
    </row>
    <row r="60" spans="2:23" x14ac:dyDescent="0.2">
      <c r="C60" s="5" t="s">
        <v>40</v>
      </c>
      <c r="E60" s="74"/>
      <c r="G60" s="48">
        <f>G52+G58</f>
        <v>837526000</v>
      </c>
      <c r="H60" s="49"/>
      <c r="I60" s="48">
        <f>E60-G60</f>
        <v>-837526000</v>
      </c>
      <c r="K60" s="17" t="str">
        <f>IF(G60=0,"n/a",IF(AND(I60/G60&lt;1,I60/G60&gt;-1),I60/G60,"n/a"))</f>
        <v>n/a</v>
      </c>
      <c r="M60" s="48">
        <f>M52+M58</f>
        <v>791212061</v>
      </c>
      <c r="N60" s="49"/>
      <c r="O60" s="100"/>
      <c r="P60" s="84"/>
      <c r="Q60" s="101"/>
    </row>
    <row r="61" spans="2:23" ht="6.95" customHeight="1" x14ac:dyDescent="0.2">
      <c r="E61" s="74"/>
      <c r="G61" s="48"/>
      <c r="I61" s="48"/>
      <c r="K61" s="29"/>
      <c r="M61" s="48"/>
      <c r="O61" s="100"/>
      <c r="P61" s="84"/>
      <c r="Q61" s="104"/>
      <c r="S61" s="34"/>
      <c r="T61" s="34"/>
      <c r="U61" s="34"/>
      <c r="V61" s="34"/>
      <c r="W61" s="34"/>
    </row>
    <row r="62" spans="2:23" x14ac:dyDescent="0.2">
      <c r="B62" s="13" t="s">
        <v>41</v>
      </c>
      <c r="E62" s="74"/>
      <c r="G62" s="48"/>
      <c r="H62" s="49"/>
      <c r="I62" s="48"/>
      <c r="K62" s="29"/>
      <c r="M62" s="48"/>
      <c r="N62" s="49"/>
      <c r="O62" s="100"/>
      <c r="P62" s="84"/>
      <c r="Q62" s="104"/>
    </row>
    <row r="63" spans="2:23" x14ac:dyDescent="0.2">
      <c r="C63" s="5" t="s">
        <v>22</v>
      </c>
      <c r="E63" s="74"/>
      <c r="G63" s="48">
        <v>882385000</v>
      </c>
      <c r="H63" s="49"/>
      <c r="I63" s="48">
        <f>E63-G63</f>
        <v>-882385000</v>
      </c>
      <c r="K63" s="17" t="str">
        <f>IF(G63=0,"n/a",IF(AND(I63/G63&lt;1,I63/G63&gt;-1),I63/G63,"n/a"))</f>
        <v>n/a</v>
      </c>
      <c r="M63" s="47">
        <v>50483432</v>
      </c>
      <c r="N63" s="49"/>
      <c r="O63" s="100"/>
      <c r="P63" s="84"/>
      <c r="Q63" s="101"/>
    </row>
    <row r="64" spans="2:23" x14ac:dyDescent="0.2">
      <c r="C64" s="5" t="s">
        <v>23</v>
      </c>
      <c r="E64" s="75"/>
      <c r="G64" s="50">
        <v>0</v>
      </c>
      <c r="H64" s="49"/>
      <c r="I64" s="50">
        <f>E64-G64</f>
        <v>0</v>
      </c>
      <c r="K64" s="26" t="str">
        <f>IF(G64=0,"n/a",IF(AND(I64/G64&lt;1,I64/G64&gt;-1),I64/G64,"n/a"))</f>
        <v>n/a</v>
      </c>
      <c r="M64" s="50">
        <v>169908489</v>
      </c>
      <c r="N64" s="49"/>
      <c r="O64" s="102"/>
      <c r="P64" s="84"/>
      <c r="Q64" s="103"/>
    </row>
    <row r="65" spans="1:23" ht="6.95" customHeight="1" x14ac:dyDescent="0.2">
      <c r="E65" s="74"/>
      <c r="G65" s="48"/>
      <c r="I65" s="48"/>
      <c r="K65" s="29"/>
      <c r="M65" s="48"/>
      <c r="O65" s="100"/>
      <c r="P65" s="84"/>
      <c r="Q65" s="104"/>
      <c r="S65" s="34"/>
      <c r="T65" s="34"/>
      <c r="U65" s="34"/>
      <c r="V65" s="34"/>
      <c r="W65" s="34"/>
    </row>
    <row r="66" spans="1:23" x14ac:dyDescent="0.2">
      <c r="C66" s="5" t="s">
        <v>24</v>
      </c>
      <c r="E66" s="75"/>
      <c r="G66" s="50">
        <f>SUM(G63:G64)</f>
        <v>882385000</v>
      </c>
      <c r="H66" s="49"/>
      <c r="I66" s="50">
        <f>E66-G66</f>
        <v>-882385000</v>
      </c>
      <c r="K66" s="26" t="str">
        <f>IF(G66=0,"n/a",IF(AND(I66/G66&lt;1,I66/G66&gt;-1),I66/G66,"n/a"))</f>
        <v>n/a</v>
      </c>
      <c r="M66" s="50">
        <f>SUM(M63:M64)</f>
        <v>220391921</v>
      </c>
      <c r="N66" s="49"/>
      <c r="O66" s="102"/>
      <c r="P66" s="84"/>
      <c r="Q66" s="103"/>
    </row>
    <row r="67" spans="1:23" ht="6.95" customHeight="1" x14ac:dyDescent="0.2">
      <c r="E67" s="74"/>
      <c r="G67" s="48"/>
      <c r="I67" s="48"/>
      <c r="K67" s="29"/>
      <c r="M67" s="48"/>
      <c r="O67" s="100"/>
      <c r="P67" s="84"/>
      <c r="Q67" s="104"/>
      <c r="S67" s="34"/>
      <c r="T67" s="34"/>
      <c r="U67" s="34"/>
      <c r="V67" s="34"/>
      <c r="W67" s="34"/>
    </row>
    <row r="68" spans="1:23" ht="12.75" thickBot="1" x14ac:dyDescent="0.25">
      <c r="C68" s="5" t="s">
        <v>42</v>
      </c>
      <c r="E68" s="76"/>
      <c r="G68" s="51">
        <f>G60+G66</f>
        <v>1719911000</v>
      </c>
      <c r="H68" s="49"/>
      <c r="I68" s="51">
        <f>E68-G68</f>
        <v>-1719911000</v>
      </c>
      <c r="K68" s="40" t="str">
        <f>IF(G68=0,"n/a",IF(AND(I68/G68&lt;1,I68/G68&gt;-1),I68/G68,"n/a"))</f>
        <v>n/a</v>
      </c>
      <c r="M68" s="51">
        <f>M60+M66</f>
        <v>1011603982</v>
      </c>
      <c r="N68" s="49"/>
      <c r="O68" s="105"/>
      <c r="P68" s="95"/>
      <c r="Q68" s="106"/>
    </row>
    <row r="70" spans="1:23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ACE97DD-2614-4B99-9B07-4C19DAF97EDD}"/>
</file>

<file path=customXml/itemProps2.xml><?xml version="1.0" encoding="utf-8"?>
<ds:datastoreItem xmlns:ds="http://schemas.openxmlformats.org/officeDocument/2006/customXml" ds:itemID="{066627B2-B28A-4EA2-942A-D2A935E1C9BF}"/>
</file>

<file path=customXml/itemProps3.xml><?xml version="1.0" encoding="utf-8"?>
<ds:datastoreItem xmlns:ds="http://schemas.openxmlformats.org/officeDocument/2006/customXml" ds:itemID="{1B679898-48FC-4DD2-8A56-5B30D982F3C7}"/>
</file>

<file path=customXml/itemProps4.xml><?xml version="1.0" encoding="utf-8"?>
<ds:datastoreItem xmlns:ds="http://schemas.openxmlformats.org/officeDocument/2006/customXml" ds:itemID="{378471F1-93B2-41F0-B377-1981E262A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REDACTED VERSION</vt:lpstr>
      <vt:lpstr>SOG 10-2016(R)</vt:lpstr>
      <vt:lpstr>SOG 11-2016(R)</vt:lpstr>
      <vt:lpstr>SOG 12-2016(R)</vt:lpstr>
      <vt:lpstr>12ME 12-2016(R)</vt:lpstr>
      <vt:lpstr>'12ME 12-2016(R)'!Print_Area</vt:lpstr>
      <vt:lpstr>'REDACTED VERSION'!Print_Area</vt:lpstr>
      <vt:lpstr>'SOG 10-2016(R)'!Print_Area</vt:lpstr>
      <vt:lpstr>'SOG 11-2016(R)'!Print_Area</vt:lpstr>
      <vt:lpstr>'SOG 12-2016(R)'!Print_Area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2017-02-10T20:11:42Z</cp:lastPrinted>
  <dcterms:created xsi:type="dcterms:W3CDTF">2017-02-08T23:46:58Z</dcterms:created>
  <dcterms:modified xsi:type="dcterms:W3CDTF">2017-02-13T22:39:19Z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