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7010" yWindow="30" windowWidth="17640" windowHeight="11400" activeTab="1"/>
  </bookViews>
  <sheets>
    <sheet name="Pg 6a CustCount_Electric" sheetId="1" r:id="rId1"/>
    <sheet name="Pg 6b CustCount_Gas" sheetId="2" r:id="rId2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45621" calcMode="autoNoTable"/>
</workbook>
</file>

<file path=xl/calcChain.xml><?xml version="1.0" encoding="utf-8"?>
<calcChain xmlns="http://schemas.openxmlformats.org/spreadsheetml/2006/main">
  <c r="H67" i="2" l="1"/>
  <c r="I67" i="2" s="1"/>
  <c r="G67" i="2"/>
  <c r="D67" i="2"/>
  <c r="C67" i="2"/>
  <c r="E67" i="2" s="1"/>
  <c r="F67" i="2" s="1"/>
  <c r="I66" i="2"/>
  <c r="H66" i="2"/>
  <c r="F66" i="2"/>
  <c r="E66" i="2"/>
  <c r="I65" i="2"/>
  <c r="H65" i="2"/>
  <c r="F65" i="2"/>
  <c r="E65" i="2"/>
  <c r="I64" i="2"/>
  <c r="H64" i="2"/>
  <c r="F64" i="2"/>
  <c r="E64" i="2"/>
  <c r="I63" i="2"/>
  <c r="H63" i="2"/>
  <c r="F63" i="2"/>
  <c r="E63" i="2"/>
  <c r="I62" i="2"/>
  <c r="H62" i="2"/>
  <c r="F62" i="2"/>
  <c r="E62" i="2"/>
  <c r="I61" i="2"/>
  <c r="H61" i="2"/>
  <c r="F61" i="2"/>
  <c r="E61" i="2"/>
  <c r="G55" i="2"/>
  <c r="D55" i="2"/>
  <c r="C55" i="2"/>
  <c r="E55" i="2" s="1"/>
  <c r="F55" i="2" s="1"/>
  <c r="H54" i="2"/>
  <c r="I54" i="2" s="1"/>
  <c r="E54" i="2"/>
  <c r="F54" i="2" s="1"/>
  <c r="H53" i="2"/>
  <c r="I53" i="2" s="1"/>
  <c r="E53" i="2"/>
  <c r="F53" i="2" s="1"/>
  <c r="H52" i="2"/>
  <c r="I52" i="2" s="1"/>
  <c r="E52" i="2"/>
  <c r="F52" i="2" s="1"/>
  <c r="H51" i="2"/>
  <c r="I51" i="2" s="1"/>
  <c r="E51" i="2"/>
  <c r="F51" i="2" s="1"/>
  <c r="H50" i="2"/>
  <c r="I50" i="2" s="1"/>
  <c r="E50" i="2"/>
  <c r="F50" i="2" s="1"/>
  <c r="H49" i="2"/>
  <c r="H55" i="2" s="1"/>
  <c r="I55" i="2" s="1"/>
  <c r="E49" i="2"/>
  <c r="F49" i="2" s="1"/>
  <c r="H41" i="2"/>
  <c r="I41" i="2" s="1"/>
  <c r="G41" i="2"/>
  <c r="D41" i="2"/>
  <c r="C41" i="2"/>
  <c r="E41" i="2" s="1"/>
  <c r="F41" i="2" s="1"/>
  <c r="I40" i="2"/>
  <c r="H40" i="2"/>
  <c r="F40" i="2"/>
  <c r="E40" i="2"/>
  <c r="I39" i="2"/>
  <c r="H39" i="2"/>
  <c r="F39" i="2"/>
  <c r="E39" i="2"/>
  <c r="I38" i="2"/>
  <c r="H38" i="2"/>
  <c r="F38" i="2"/>
  <c r="E38" i="2"/>
  <c r="I37" i="2"/>
  <c r="H37" i="2"/>
  <c r="F37" i="2"/>
  <c r="E37" i="2"/>
  <c r="I36" i="2"/>
  <c r="H36" i="2"/>
  <c r="F36" i="2"/>
  <c r="E36" i="2"/>
  <c r="I35" i="2"/>
  <c r="H35" i="2"/>
  <c r="F35" i="2"/>
  <c r="E35" i="2"/>
  <c r="G29" i="2"/>
  <c r="D29" i="2"/>
  <c r="C29" i="2"/>
  <c r="E29" i="2" s="1"/>
  <c r="F29" i="2" s="1"/>
  <c r="H28" i="2"/>
  <c r="I28" i="2" s="1"/>
  <c r="E28" i="2"/>
  <c r="F28" i="2" s="1"/>
  <c r="H27" i="2"/>
  <c r="I27" i="2" s="1"/>
  <c r="E27" i="2"/>
  <c r="F27" i="2" s="1"/>
  <c r="H26" i="2"/>
  <c r="I26" i="2" s="1"/>
  <c r="E26" i="2"/>
  <c r="F26" i="2" s="1"/>
  <c r="H25" i="2"/>
  <c r="I25" i="2" s="1"/>
  <c r="E25" i="2"/>
  <c r="F25" i="2" s="1"/>
  <c r="H24" i="2"/>
  <c r="I24" i="2" s="1"/>
  <c r="E24" i="2"/>
  <c r="F24" i="2" s="1"/>
  <c r="H23" i="2"/>
  <c r="H29" i="2" s="1"/>
  <c r="I29" i="2" s="1"/>
  <c r="E23" i="2"/>
  <c r="F23" i="2" s="1"/>
  <c r="H17" i="2"/>
  <c r="I17" i="2" s="1"/>
  <c r="G17" i="2"/>
  <c r="D17" i="2"/>
  <c r="C17" i="2"/>
  <c r="E17" i="2" s="1"/>
  <c r="F17" i="2" s="1"/>
  <c r="I16" i="2"/>
  <c r="H16" i="2"/>
  <c r="F16" i="2"/>
  <c r="E16" i="2"/>
  <c r="I15" i="2"/>
  <c r="H15" i="2"/>
  <c r="F15" i="2"/>
  <c r="E15" i="2"/>
  <c r="I14" i="2"/>
  <c r="H14" i="2"/>
  <c r="F14" i="2"/>
  <c r="E14" i="2"/>
  <c r="I13" i="2"/>
  <c r="H13" i="2"/>
  <c r="F13" i="2"/>
  <c r="E13" i="2"/>
  <c r="I12" i="2"/>
  <c r="H12" i="2"/>
  <c r="F12" i="2"/>
  <c r="E12" i="2"/>
  <c r="I11" i="2"/>
  <c r="H11" i="2"/>
  <c r="F11" i="2"/>
  <c r="E11" i="2"/>
  <c r="I23" i="2" l="1"/>
  <c r="I49" i="2"/>
  <c r="E11" i="1" l="1"/>
  <c r="F11" i="1" s="1"/>
  <c r="H11" i="1"/>
  <c r="I11" i="1" s="1"/>
  <c r="E12" i="1"/>
  <c r="F12" i="1" s="1"/>
  <c r="H12" i="1"/>
  <c r="I12" i="1" s="1"/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E25" i="1"/>
  <c r="F25" i="1" s="1"/>
  <c r="H33" i="1" l="1"/>
  <c r="I33" i="1" s="1"/>
  <c r="E33" i="1"/>
  <c r="F33" i="1" s="1"/>
  <c r="I25" i="1"/>
  <c r="G48" i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G19" i="1"/>
  <c r="D19" i="1"/>
  <c r="I55" i="1" l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<sst xmlns="http://schemas.openxmlformats.org/spreadsheetml/2006/main" count="178" uniqueCount="28">
  <si>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</si>
  <si>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</si>
  <si>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</si>
  <si>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</si>
  <si>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</si>
  <si>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</si>
  <si>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</si>
  <si>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</si>
  <si>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</si>
  <si>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</si>
  <si>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</si>
  <si>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</si>
  <si>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</si>
  <si>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</si>
  <si>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</si>
  <si>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</si>
  <si>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</si>
  <si>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</si>
  <si>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</si>
  <si>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</si>
  <si>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</si>
  <si>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</si>
  <si>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</si>
  <si>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</si>
  <si>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</si>
  <si>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</si>
  <si>
    <t>GAS</t>
  </si>
  <si>
    <t>Gas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</si>
</sst>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4"/>
      <name val="Book Antiqu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79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7" fontId="7" fillId="0" borderId="0" xfId="0" applyNumberFormat="1" applyFont="1" applyAlignment="1">
      <alignment horizontal="center"/>
    </xf>
    <xf numFmtId="166" fontId="13" fillId="0" borderId="0" xfId="0" applyNumberFormat="1" applyFont="1" applyAlignment="1" applyProtection="1">
      <alignment horizontal="right"/>
      <protection locked="0"/>
    </xf>
    <xf numFmtId="41" fontId="12" fillId="0" borderId="1" xfId="1" applyNumberFormat="1" applyFont="1" applyBorder="1"/>
    <xf numFmtId="165" fontId="13" fillId="0" borderId="1" xfId="0" applyNumberFormat="1" applyFont="1" applyBorder="1" applyProtection="1">
      <protection locked="0"/>
    </xf>
    <xf numFmtId="166" fontId="13" fillId="0" borderId="1" xfId="0" applyNumberFormat="1" applyFont="1" applyBorder="1" applyAlignment="1" applyProtection="1">
      <alignment horizontal="right"/>
      <protection locked="0"/>
    </xf>
    <xf numFmtId="166" fontId="13" fillId="0" borderId="0" xfId="0" applyNumberFormat="1" applyFont="1" applyBorder="1" applyAlignment="1" applyProtection="1">
      <alignment horizontal="right"/>
      <protection locked="0"/>
    </xf>
    <xf numFmtId="0" fontId="12" fillId="0" borderId="1" xfId="0" applyFont="1" applyBorder="1"/>
    <xf numFmtId="166" fontId="12" fillId="0" borderId="1" xfId="0" applyNumberFormat="1" applyFont="1" applyBorder="1"/>
    <xf numFmtId="166" fontId="12" fillId="0" borderId="0" xfId="0" applyNumberFormat="1" applyFont="1" applyBorder="1"/>
    <xf numFmtId="0" fontId="12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Fill="1"/>
    <xf numFmtId="0" fontId="8" fillId="0" borderId="0" xfId="0" applyFont="1" applyFill="1" applyAlignment="1"/>
    <xf numFmtId="0" fontId="19" fillId="0" borderId="0" xfId="0" applyFont="1"/>
    <xf numFmtId="0" fontId="20" fillId="0" borderId="0" xfId="0" applyFont="1"/>
    <xf numFmtId="0" fontId="20" fillId="0" borderId="0" xfId="0" applyFont="1" applyFill="1"/>
    <xf numFmtId="167" fontId="20" fillId="0" borderId="0" xfId="0" applyNumberFormat="1" applyFont="1"/>
    <xf numFmtId="167" fontId="20" fillId="0" borderId="0" xfId="0" applyNumberFormat="1" applyFont="1" applyFill="1"/>
    <xf numFmtId="0" fontId="21" fillId="0" borderId="0" xfId="0" applyFont="1"/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zoomScale="75" zoomScaleNormal="75" workbookViewId="0">
      <selection activeCell="F51" sqref="F51"/>
    </sheetView>
  </sheetViews>
  <sheetFormatPr defaultColWidth="8.85546875" defaultRowHeight="16.5" x14ac:dyDescent="0.3"/>
  <cols>
    <col min="1" max="1" width="41.140625" style="4" customWidth="1"/>
    <col min="2" max="2" width="1.140625" style="4" customWidth="1"/>
    <col min="3" max="3" width="15.5703125" style="4" bestFit="1" customWidth="1"/>
    <col min="4" max="4" width="15.5703125" style="3" customWidth="1"/>
    <col min="5" max="6" width="15.5703125" style="4" customWidth="1"/>
    <col min="7" max="7" width="15.5703125" style="3" bestFit="1" customWidth="1"/>
    <col min="8" max="8" width="15.5703125" style="4" bestFit="1" customWidth="1"/>
    <col min="9" max="9" width="13.7109375" style="4" customWidth="1"/>
    <col min="10" max="10" width="12.42578125" style="4" customWidth="1"/>
    <col min="11" max="16384" width="8.85546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5"/>
      <c r="K2" s="6"/>
      <c r="L2" s="6"/>
      <c r="M2" s="6"/>
    </row>
    <row r="3" spans="1:13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5"/>
    </row>
    <row r="4" spans="1:13" ht="20.25" x14ac:dyDescent="0.3">
      <c r="A4" s="43">
        <v>42400</v>
      </c>
      <c r="B4" s="43"/>
      <c r="C4" s="43"/>
      <c r="D4" s="43"/>
      <c r="E4" s="43"/>
      <c r="F4" s="43"/>
      <c r="G4" s="43"/>
      <c r="H4" s="43"/>
      <c r="I4" s="43"/>
      <c r="J4" s="7"/>
    </row>
    <row r="5" spans="1:13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8.75" x14ac:dyDescent="0.3">
      <c r="A6" s="44" t="s">
        <v>2</v>
      </c>
      <c r="B6" s="44"/>
      <c r="C6" s="44"/>
      <c r="D6" s="44"/>
      <c r="E6" s="44"/>
      <c r="F6" s="44"/>
      <c r="G6" s="44"/>
      <c r="H6" s="44"/>
      <c r="I6" s="44"/>
      <c r="J6" s="11"/>
    </row>
    <row r="7" spans="1:13" x14ac:dyDescent="0.3">
      <c r="A7" s="3"/>
      <c r="B7" s="3"/>
      <c r="C7" s="3"/>
      <c r="E7" s="3"/>
      <c r="F7" s="3"/>
      <c r="H7" s="3"/>
      <c r="I7" s="3"/>
      <c r="J7" s="10"/>
    </row>
    <row r="8" spans="1:13" s="14" customFormat="1" ht="18" x14ac:dyDescent="0.25">
      <c r="A8" s="45" t="s">
        <v>3</v>
      </c>
      <c r="B8" s="45"/>
      <c r="C8" s="45"/>
      <c r="D8" s="45"/>
      <c r="E8" s="45"/>
      <c r="F8" s="45"/>
      <c r="G8" s="45"/>
      <c r="H8" s="45"/>
      <c r="I8" s="45"/>
      <c r="J8" s="12"/>
    </row>
    <row r="9" spans="1:13" s="14" customFormat="1" ht="18.75" x14ac:dyDescent="0.3">
      <c r="A9" s="15"/>
      <c r="B9" s="15" t="s">
        <v>4</v>
      </c>
      <c r="C9" s="15"/>
      <c r="D9" s="15"/>
      <c r="E9" s="16" t="s">
        <v>5</v>
      </c>
      <c r="F9" s="15"/>
      <c r="G9" s="41" t="s">
        <v>6</v>
      </c>
      <c r="H9" s="41"/>
      <c r="I9" s="41"/>
      <c r="J9" s="13"/>
    </row>
    <row r="10" spans="1:13" s="14" customFormat="1" ht="18" x14ac:dyDescent="0.25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8.75" x14ac:dyDescent="0.3">
      <c r="A11" s="19" t="s">
        <v>13</v>
      </c>
      <c r="B11" s="20"/>
      <c r="C11" s="21">
        <v>977566</v>
      </c>
      <c r="D11" s="21">
        <v>977193</v>
      </c>
      <c r="E11" s="21">
        <f>C11-D11</f>
        <v>373</v>
      </c>
      <c r="F11" s="22">
        <f>E11/D11</f>
        <v>3.8170555867674043E-4</v>
      </c>
      <c r="G11" s="21">
        <v>967010</v>
      </c>
      <c r="H11" s="21">
        <f t="shared" ref="H11:H18" si="0">+C11-G11</f>
        <v>10556</v>
      </c>
      <c r="I11" s="22">
        <f>+H11/G11</f>
        <v>1.0916122894282376E-2</v>
      </c>
      <c r="J11" s="18"/>
    </row>
    <row r="12" spans="1:13" ht="18.75" x14ac:dyDescent="0.3">
      <c r="A12" s="19" t="s">
        <v>14</v>
      </c>
      <c r="B12" s="20"/>
      <c r="C12" s="21">
        <v>123701</v>
      </c>
      <c r="D12" s="21">
        <v>123628.43776999999</v>
      </c>
      <c r="E12" s="21">
        <f t="shared" ref="E12:E18" si="1">C12-D12</f>
        <v>72.562230000010459</v>
      </c>
      <c r="F12" s="22">
        <f t="shared" ref="F12:F19" si="2">E12/D12</f>
        <v>5.8693801611410968E-4</v>
      </c>
      <c r="G12" s="21">
        <v>121871</v>
      </c>
      <c r="H12" s="21">
        <f t="shared" si="0"/>
        <v>1830</v>
      </c>
      <c r="I12" s="22">
        <f t="shared" ref="I12:I17" si="3">+H12/G12</f>
        <v>1.5015877444182783E-2</v>
      </c>
      <c r="J12" s="18"/>
    </row>
    <row r="13" spans="1:13" ht="18.75" x14ac:dyDescent="0.3">
      <c r="A13" s="19" t="s">
        <v>15</v>
      </c>
      <c r="B13" s="20"/>
      <c r="C13" s="21">
        <v>159</v>
      </c>
      <c r="D13" s="21">
        <v>173.32420000000002</v>
      </c>
      <c r="E13" s="21">
        <f t="shared" si="1"/>
        <v>-14.324200000000019</v>
      </c>
      <c r="F13" s="22">
        <f t="shared" si="2"/>
        <v>-8.2643970086116181E-2</v>
      </c>
      <c r="G13" s="21">
        <v>161</v>
      </c>
      <c r="H13" s="21">
        <f t="shared" si="0"/>
        <v>-2</v>
      </c>
      <c r="I13" s="22">
        <f t="shared" si="3"/>
        <v>-1.2422360248447204E-2</v>
      </c>
      <c r="J13" s="18"/>
    </row>
    <row r="14" spans="1:13" ht="18.75" x14ac:dyDescent="0.3">
      <c r="A14" s="19" t="s">
        <v>16</v>
      </c>
      <c r="B14" s="20"/>
      <c r="C14" s="21">
        <v>3419</v>
      </c>
      <c r="D14" s="21">
        <v>3431.1184499999999</v>
      </c>
      <c r="E14" s="21">
        <f t="shared" si="1"/>
        <v>-12.118449999999939</v>
      </c>
      <c r="F14" s="22">
        <f t="shared" si="2"/>
        <v>-3.5319241164641049E-3</v>
      </c>
      <c r="G14" s="21">
        <v>3441</v>
      </c>
      <c r="H14" s="21">
        <f t="shared" si="0"/>
        <v>-22</v>
      </c>
      <c r="I14" s="22">
        <f t="shared" si="3"/>
        <v>-6.3934902644580066E-3</v>
      </c>
      <c r="J14" s="18"/>
    </row>
    <row r="15" spans="1:13" ht="18.75" x14ac:dyDescent="0.3">
      <c r="A15" s="19" t="s">
        <v>17</v>
      </c>
      <c r="B15" s="20"/>
      <c r="C15" s="21">
        <v>4</v>
      </c>
      <c r="D15" s="21">
        <v>3.8815500000000003</v>
      </c>
      <c r="E15" s="21">
        <f t="shared" si="1"/>
        <v>0.11844999999999972</v>
      </c>
      <c r="F15" s="22">
        <f t="shared" si="2"/>
        <v>3.0516159781530501E-2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8.75" x14ac:dyDescent="0.3">
      <c r="A16" s="19" t="s">
        <v>18</v>
      </c>
      <c r="B16" s="20"/>
      <c r="C16" s="21">
        <v>6346</v>
      </c>
      <c r="D16" s="21">
        <v>6254.9999999999991</v>
      </c>
      <c r="E16" s="21">
        <f t="shared" si="1"/>
        <v>91.000000000000909</v>
      </c>
      <c r="F16" s="22">
        <f t="shared" si="2"/>
        <v>1.4548361310951387E-2</v>
      </c>
      <c r="G16" s="21">
        <v>6156</v>
      </c>
      <c r="H16" s="21">
        <f t="shared" si="0"/>
        <v>190</v>
      </c>
      <c r="I16" s="22">
        <f t="shared" si="3"/>
        <v>3.0864197530864196E-2</v>
      </c>
      <c r="J16" s="18"/>
    </row>
    <row r="17" spans="1:10" ht="18.75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8.75" x14ac:dyDescent="0.3">
      <c r="A18" s="19" t="s">
        <v>20</v>
      </c>
      <c r="B18" s="23"/>
      <c r="C18" s="24">
        <v>16</v>
      </c>
      <c r="D18" s="24">
        <v>16</v>
      </c>
      <c r="E18" s="24">
        <f t="shared" si="1"/>
        <v>0</v>
      </c>
      <c r="F18" s="25">
        <f t="shared" si="2"/>
        <v>0</v>
      </c>
      <c r="G18" s="24">
        <v>16</v>
      </c>
      <c r="H18" s="24">
        <f t="shared" si="0"/>
        <v>0</v>
      </c>
      <c r="I18" s="25">
        <f>+H18/G18</f>
        <v>0</v>
      </c>
      <c r="J18" s="26"/>
    </row>
    <row r="19" spans="1:10" ht="18.75" x14ac:dyDescent="0.3">
      <c r="A19" s="19" t="s">
        <v>21</v>
      </c>
      <c r="B19" s="20"/>
      <c r="C19" s="27">
        <f>SUM(C11:C18)</f>
        <v>1111219</v>
      </c>
      <c r="D19" s="27">
        <f t="shared" ref="D19:E19" si="4">SUM(D11:D18)</f>
        <v>1110708.7619699999</v>
      </c>
      <c r="E19" s="27">
        <f t="shared" si="4"/>
        <v>510.23803000001141</v>
      </c>
      <c r="F19" s="22">
        <f t="shared" si="2"/>
        <v>4.5938057524191287E-4</v>
      </c>
      <c r="G19" s="27">
        <f>SUM(G11:G18)</f>
        <v>1098667</v>
      </c>
      <c r="H19" s="27">
        <f>SUM(H11:H18)</f>
        <v>12552</v>
      </c>
      <c r="I19" s="22">
        <f>+H19/G19</f>
        <v>1.1424753815305274E-2</v>
      </c>
      <c r="J19" s="28"/>
    </row>
    <row r="20" spans="1:10" ht="18.75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8.75" hidden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8.75" hidden="1" x14ac:dyDescent="0.3">
      <c r="A22" s="47" t="s">
        <v>25</v>
      </c>
      <c r="B22" s="47"/>
      <c r="C22" s="47"/>
      <c r="D22" s="47"/>
      <c r="E22" s="47"/>
      <c r="F22" s="47"/>
      <c r="G22" s="47"/>
      <c r="H22" s="47"/>
      <c r="I22" s="47"/>
      <c r="J22" s="30"/>
    </row>
    <row r="23" spans="1:10" s="14" customFormat="1" ht="18" hidden="1" x14ac:dyDescent="0.25">
      <c r="A23" s="15"/>
      <c r="B23" s="15"/>
      <c r="C23" s="15"/>
      <c r="D23" s="15"/>
      <c r="E23" s="16" t="s">
        <v>5</v>
      </c>
      <c r="F23" s="15"/>
      <c r="G23" s="41" t="s">
        <v>6</v>
      </c>
      <c r="H23" s="41"/>
      <c r="I23" s="41"/>
      <c r="J23" s="26"/>
    </row>
    <row r="24" spans="1:10" s="14" customFormat="1" ht="18" hidden="1" x14ac:dyDescent="0.25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8.75" hidden="1" x14ac:dyDescent="0.3">
      <c r="A25" s="19" t="s">
        <v>13</v>
      </c>
      <c r="B25" s="20"/>
      <c r="C25" s="21"/>
      <c r="D25" s="21"/>
      <c r="E25" s="21">
        <f>C25-D25</f>
        <v>0</v>
      </c>
      <c r="F25" s="22" t="e">
        <f>E25/D25</f>
        <v>#DIV/0!</v>
      </c>
      <c r="G25" s="21"/>
      <c r="H25" s="21">
        <f t="shared" ref="H25:H32" si="5">+C25-G25</f>
        <v>0</v>
      </c>
      <c r="I25" s="22" t="e">
        <f t="shared" ref="I25:I32" si="6">+H25/G25</f>
        <v>#DIV/0!</v>
      </c>
      <c r="J25" s="26"/>
    </row>
    <row r="26" spans="1:10" ht="18.75" hidden="1" x14ac:dyDescent="0.3">
      <c r="A26" s="19" t="s">
        <v>14</v>
      </c>
      <c r="B26" s="20"/>
      <c r="C26" s="21"/>
      <c r="D26" s="21"/>
      <c r="E26" s="21">
        <f t="shared" ref="E26:E32" si="7">C26-D26</f>
        <v>0</v>
      </c>
      <c r="F26" s="22" t="e">
        <f t="shared" ref="F26:F33" si="8">E26/D26</f>
        <v>#DIV/0!</v>
      </c>
      <c r="G26" s="21"/>
      <c r="H26" s="21">
        <f t="shared" si="5"/>
        <v>0</v>
      </c>
      <c r="I26" s="22" t="e">
        <f t="shared" si="6"/>
        <v>#DIV/0!</v>
      </c>
      <c r="J26" s="26"/>
    </row>
    <row r="27" spans="1:10" ht="18.75" hidden="1" x14ac:dyDescent="0.3">
      <c r="A27" s="19" t="s">
        <v>15</v>
      </c>
      <c r="B27" s="20"/>
      <c r="C27" s="21"/>
      <c r="D27" s="21"/>
      <c r="E27" s="21">
        <f t="shared" si="7"/>
        <v>0</v>
      </c>
      <c r="F27" s="22" t="e">
        <f t="shared" si="8"/>
        <v>#DIV/0!</v>
      </c>
      <c r="G27" s="21"/>
      <c r="H27" s="21">
        <f t="shared" si="5"/>
        <v>0</v>
      </c>
      <c r="I27" s="22" t="e">
        <f t="shared" si="6"/>
        <v>#DIV/0!</v>
      </c>
      <c r="J27" s="26"/>
    </row>
    <row r="28" spans="1:10" ht="18.75" hidden="1" x14ac:dyDescent="0.3">
      <c r="A28" s="19" t="s">
        <v>16</v>
      </c>
      <c r="B28" s="20"/>
      <c r="C28" s="21"/>
      <c r="D28" s="21"/>
      <c r="E28" s="21">
        <f t="shared" si="7"/>
        <v>0</v>
      </c>
      <c r="F28" s="22" t="e">
        <f t="shared" si="8"/>
        <v>#DIV/0!</v>
      </c>
      <c r="G28" s="21"/>
      <c r="H28" s="21">
        <f t="shared" si="5"/>
        <v>0</v>
      </c>
      <c r="I28" s="22" t="e">
        <f t="shared" si="6"/>
        <v>#DIV/0!</v>
      </c>
    </row>
    <row r="29" spans="1:10" ht="18.75" hidden="1" x14ac:dyDescent="0.3">
      <c r="A29" s="19" t="s">
        <v>17</v>
      </c>
      <c r="B29" s="20"/>
      <c r="C29" s="21"/>
      <c r="D29" s="21"/>
      <c r="E29" s="21">
        <f t="shared" si="7"/>
        <v>0</v>
      </c>
      <c r="F29" s="22" t="e">
        <f t="shared" si="8"/>
        <v>#DIV/0!</v>
      </c>
      <c r="G29" s="21"/>
      <c r="H29" s="21">
        <f t="shared" si="5"/>
        <v>0</v>
      </c>
      <c r="I29" s="22" t="e">
        <f t="shared" si="6"/>
        <v>#DIV/0!</v>
      </c>
    </row>
    <row r="30" spans="1:10" ht="18.75" hidden="1" x14ac:dyDescent="0.3">
      <c r="A30" s="19" t="s">
        <v>18</v>
      </c>
      <c r="B30" s="20"/>
      <c r="C30" s="21"/>
      <c r="D30" s="21"/>
      <c r="E30" s="21">
        <f t="shared" si="7"/>
        <v>0</v>
      </c>
      <c r="F30" s="22" t="e">
        <f t="shared" si="8"/>
        <v>#DIV/0!</v>
      </c>
      <c r="G30" s="21"/>
      <c r="H30" s="21">
        <f t="shared" si="5"/>
        <v>0</v>
      </c>
      <c r="I30" s="22" t="e">
        <f t="shared" si="6"/>
        <v>#DIV/0!</v>
      </c>
    </row>
    <row r="31" spans="1:10" ht="18.75" hidden="1" x14ac:dyDescent="0.3">
      <c r="A31" s="19" t="s">
        <v>19</v>
      </c>
      <c r="B31" s="23"/>
      <c r="C31" s="21"/>
      <c r="D31" s="21"/>
      <c r="E31" s="21">
        <f t="shared" si="7"/>
        <v>0</v>
      </c>
      <c r="F31" s="22" t="e">
        <f t="shared" si="8"/>
        <v>#DIV/0!</v>
      </c>
      <c r="G31" s="21"/>
      <c r="H31" s="21">
        <f t="shared" si="5"/>
        <v>0</v>
      </c>
      <c r="I31" s="22" t="e">
        <f t="shared" si="6"/>
        <v>#DIV/0!</v>
      </c>
      <c r="J31" s="28"/>
    </row>
    <row r="32" spans="1:10" ht="18.75" hidden="1" x14ac:dyDescent="0.3">
      <c r="A32" s="19" t="s">
        <v>20</v>
      </c>
      <c r="B32" s="23"/>
      <c r="C32" s="24"/>
      <c r="D32" s="24"/>
      <c r="E32" s="24">
        <f t="shared" si="7"/>
        <v>0</v>
      </c>
      <c r="F32" s="25" t="e">
        <f t="shared" si="8"/>
        <v>#DIV/0!</v>
      </c>
      <c r="G32" s="24"/>
      <c r="H32" s="24">
        <f t="shared" si="5"/>
        <v>0</v>
      </c>
      <c r="I32" s="25" t="e">
        <f t="shared" si="6"/>
        <v>#DIV/0!</v>
      </c>
      <c r="J32" s="26"/>
    </row>
    <row r="33" spans="1:10" ht="18.75" hidden="1" x14ac:dyDescent="0.3">
      <c r="A33" s="19" t="s">
        <v>21</v>
      </c>
      <c r="B33" s="20"/>
      <c r="C33" s="21">
        <f>SUM(C25:C32)</f>
        <v>0</v>
      </c>
      <c r="D33" s="21">
        <f t="shared" ref="D33:E33" si="9">SUM(D25:D32)</f>
        <v>0</v>
      </c>
      <c r="E33" s="27">
        <f t="shared" si="9"/>
        <v>0</v>
      </c>
      <c r="F33" s="22" t="e">
        <f t="shared" si="8"/>
        <v>#DIV/0!</v>
      </c>
      <c r="G33" s="27">
        <f>SUM(G25:G32)</f>
        <v>0</v>
      </c>
      <c r="H33" s="27">
        <f>SUM(H25:H32)</f>
        <v>0</v>
      </c>
      <c r="I33" s="22" t="e">
        <f>+H33/G33</f>
        <v>#DIV/0!</v>
      </c>
      <c r="J33" s="28"/>
    </row>
    <row r="34" spans="1:10" ht="18.75" hidden="1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8.75" hidden="1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8.75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8.75" x14ac:dyDescent="0.3">
      <c r="A37" s="46" t="s">
        <v>24</v>
      </c>
      <c r="B37" s="46"/>
      <c r="C37" s="46"/>
      <c r="D37" s="46"/>
      <c r="E37" s="46"/>
      <c r="F37" s="46"/>
      <c r="G37" s="46"/>
      <c r="H37" s="46"/>
      <c r="I37" s="46"/>
      <c r="J37" s="30"/>
    </row>
    <row r="38" spans="1:10" s="14" customFormat="1" ht="18" x14ac:dyDescent="0.25">
      <c r="A38" s="15"/>
      <c r="B38" s="15"/>
      <c r="C38" s="15"/>
      <c r="D38" s="15"/>
      <c r="E38" s="16" t="s">
        <v>5</v>
      </c>
      <c r="F38" s="15"/>
      <c r="G38" s="41" t="s">
        <v>6</v>
      </c>
      <c r="H38" s="41"/>
      <c r="I38" s="41"/>
      <c r="J38" s="26"/>
    </row>
    <row r="39" spans="1:10" s="14" customFormat="1" ht="18" x14ac:dyDescent="0.25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8.75" x14ac:dyDescent="0.3">
      <c r="A40" s="19" t="s">
        <v>13</v>
      </c>
      <c r="B40" s="20"/>
      <c r="C40" s="21">
        <v>977566</v>
      </c>
      <c r="D40" s="21">
        <v>977193</v>
      </c>
      <c r="E40" s="21">
        <f>C40-D40</f>
        <v>373</v>
      </c>
      <c r="F40" s="22">
        <f>E40/D40</f>
        <v>3.8170555867674043E-4</v>
      </c>
      <c r="G40" s="21">
        <v>967010</v>
      </c>
      <c r="H40" s="21">
        <f t="shared" ref="H40:H47" si="10">+C40-G40</f>
        <v>10556</v>
      </c>
      <c r="I40" s="22">
        <f t="shared" ref="I40:I47" si="11">+H40/G40</f>
        <v>1.0916122894282376E-2</v>
      </c>
      <c r="J40" s="26"/>
    </row>
    <row r="41" spans="1:10" ht="18.75" x14ac:dyDescent="0.3">
      <c r="A41" s="19" t="s">
        <v>14</v>
      </c>
      <c r="B41" s="20"/>
      <c r="C41" s="21">
        <v>123701</v>
      </c>
      <c r="D41" s="21">
        <v>123628</v>
      </c>
      <c r="E41" s="21">
        <f t="shared" ref="E41:E47" si="12">C41-D41</f>
        <v>73</v>
      </c>
      <c r="F41" s="22">
        <f t="shared" ref="F41:F48" si="13">E41/D41</f>
        <v>5.9048112078169998E-4</v>
      </c>
      <c r="G41" s="21">
        <v>121871</v>
      </c>
      <c r="H41" s="21">
        <f t="shared" si="10"/>
        <v>1830</v>
      </c>
      <c r="I41" s="22">
        <f t="shared" si="11"/>
        <v>1.5015877444182783E-2</v>
      </c>
      <c r="J41" s="26"/>
    </row>
    <row r="42" spans="1:10" ht="18.75" x14ac:dyDescent="0.3">
      <c r="A42" s="19" t="s">
        <v>15</v>
      </c>
      <c r="B42" s="20"/>
      <c r="C42" s="21">
        <v>159</v>
      </c>
      <c r="D42" s="21">
        <v>173</v>
      </c>
      <c r="E42" s="21">
        <f t="shared" si="12"/>
        <v>-14</v>
      </c>
      <c r="F42" s="22">
        <f t="shared" si="13"/>
        <v>-8.0924855491329481E-2</v>
      </c>
      <c r="G42" s="21">
        <v>161</v>
      </c>
      <c r="H42" s="21">
        <f t="shared" si="10"/>
        <v>-2</v>
      </c>
      <c r="I42" s="22">
        <f t="shared" si="11"/>
        <v>-1.2422360248447204E-2</v>
      </c>
      <c r="J42" s="26"/>
    </row>
    <row r="43" spans="1:10" ht="18.75" x14ac:dyDescent="0.3">
      <c r="A43" s="19" t="s">
        <v>16</v>
      </c>
      <c r="B43" s="20"/>
      <c r="C43" s="21">
        <v>3419</v>
      </c>
      <c r="D43" s="21">
        <v>3431</v>
      </c>
      <c r="E43" s="21">
        <f t="shared" si="12"/>
        <v>-12</v>
      </c>
      <c r="F43" s="22">
        <f t="shared" si="13"/>
        <v>-3.4975225881667153E-3</v>
      </c>
      <c r="G43" s="21">
        <v>3441</v>
      </c>
      <c r="H43" s="21">
        <f t="shared" si="10"/>
        <v>-22</v>
      </c>
      <c r="I43" s="22">
        <f t="shared" si="11"/>
        <v>-6.3934902644580066E-3</v>
      </c>
    </row>
    <row r="44" spans="1:10" ht="18.75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8.75" x14ac:dyDescent="0.3">
      <c r="A45" s="19" t="s">
        <v>18</v>
      </c>
      <c r="B45" s="20"/>
      <c r="C45" s="21">
        <v>6346</v>
      </c>
      <c r="D45" s="21">
        <v>6255</v>
      </c>
      <c r="E45" s="21">
        <f t="shared" si="12"/>
        <v>91</v>
      </c>
      <c r="F45" s="22">
        <f t="shared" si="13"/>
        <v>1.454836131095124E-2</v>
      </c>
      <c r="G45" s="21">
        <v>6156</v>
      </c>
      <c r="H45" s="21">
        <f t="shared" si="10"/>
        <v>190</v>
      </c>
      <c r="I45" s="22">
        <f t="shared" si="11"/>
        <v>3.0864197530864196E-2</v>
      </c>
    </row>
    <row r="46" spans="1:10" ht="18.75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8.75" x14ac:dyDescent="0.3">
      <c r="A47" s="19" t="s">
        <v>20</v>
      </c>
      <c r="B47" s="23"/>
      <c r="C47" s="24">
        <v>16</v>
      </c>
      <c r="D47" s="24">
        <v>16</v>
      </c>
      <c r="E47" s="24">
        <f t="shared" si="12"/>
        <v>0</v>
      </c>
      <c r="F47" s="25">
        <f t="shared" si="13"/>
        <v>0</v>
      </c>
      <c r="G47" s="24">
        <v>16</v>
      </c>
      <c r="H47" s="24">
        <f t="shared" si="10"/>
        <v>0</v>
      </c>
      <c r="I47" s="25">
        <f t="shared" si="11"/>
        <v>0</v>
      </c>
      <c r="J47" s="26"/>
    </row>
    <row r="48" spans="1:10" ht="18.75" x14ac:dyDescent="0.3">
      <c r="A48" s="19" t="s">
        <v>21</v>
      </c>
      <c r="B48" s="20"/>
      <c r="C48" s="21">
        <f>SUM(C40:C47)</f>
        <v>1111219</v>
      </c>
      <c r="D48" s="21">
        <f t="shared" ref="D48:E48" si="14">SUM(D40:D47)</f>
        <v>1110708</v>
      </c>
      <c r="E48" s="27">
        <f t="shared" si="14"/>
        <v>511</v>
      </c>
      <c r="F48" s="22">
        <f t="shared" si="13"/>
        <v>4.6006691227577366E-4</v>
      </c>
      <c r="G48" s="27">
        <f>SUM(G40:G47)</f>
        <v>1098667</v>
      </c>
      <c r="H48" s="27">
        <f>SUM(H40:H47)</f>
        <v>12552</v>
      </c>
      <c r="I48" s="22">
        <f>+H48/G48</f>
        <v>1.1424753815305274E-2</v>
      </c>
      <c r="J48" s="28"/>
    </row>
    <row r="49" spans="1:10" ht="18.75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8.75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8.75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8.75" x14ac:dyDescent="0.3">
      <c r="A52" s="46" t="s">
        <v>23</v>
      </c>
      <c r="B52" s="46"/>
      <c r="C52" s="46"/>
      <c r="D52" s="46"/>
      <c r="E52" s="46"/>
      <c r="F52" s="46"/>
      <c r="G52" s="46"/>
      <c r="H52" s="46"/>
      <c r="I52" s="46"/>
      <c r="J52" s="28"/>
    </row>
    <row r="53" spans="1:10" ht="18.75" x14ac:dyDescent="0.3">
      <c r="A53" s="15"/>
      <c r="B53" s="15"/>
      <c r="C53" s="15"/>
      <c r="D53" s="15"/>
      <c r="E53" s="16" t="s">
        <v>5</v>
      </c>
      <c r="F53" s="15"/>
      <c r="G53" s="41" t="s">
        <v>6</v>
      </c>
      <c r="H53" s="41"/>
      <c r="I53" s="41"/>
      <c r="J53" s="28"/>
    </row>
    <row r="54" spans="1:10" ht="18.75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8.75" x14ac:dyDescent="0.3">
      <c r="A55" s="19" t="s">
        <v>13</v>
      </c>
      <c r="B55" s="20"/>
      <c r="C55" s="21">
        <v>971709</v>
      </c>
      <c r="D55" s="21">
        <v>990339</v>
      </c>
      <c r="E55" s="21">
        <f>C55-D55</f>
        <v>-18630</v>
      </c>
      <c r="F55" s="22">
        <f>E55/D55</f>
        <v>-1.8811740222287519E-2</v>
      </c>
      <c r="G55" s="21">
        <v>961415</v>
      </c>
      <c r="H55" s="21">
        <f t="shared" ref="H55:H62" si="15">+C55-G55</f>
        <v>10294</v>
      </c>
      <c r="I55" s="22">
        <f t="shared" ref="I55:I62" si="16">+H55/G55</f>
        <v>1.070713479610782E-2</v>
      </c>
      <c r="J55" s="28"/>
    </row>
    <row r="56" spans="1:10" ht="18.75" x14ac:dyDescent="0.3">
      <c r="A56" s="19" t="s">
        <v>14</v>
      </c>
      <c r="B56" s="20"/>
      <c r="C56" s="21">
        <v>123065</v>
      </c>
      <c r="D56" s="21">
        <v>123240</v>
      </c>
      <c r="E56" s="21">
        <f t="shared" ref="E56:E62" si="17">C56-D56</f>
        <v>-175</v>
      </c>
      <c r="F56" s="22">
        <f t="shared" ref="F56:F63" si="18">E56/D56</f>
        <v>-1.4199935086011035E-3</v>
      </c>
      <c r="G56" s="21">
        <v>121357</v>
      </c>
      <c r="H56" s="21">
        <f t="shared" si="15"/>
        <v>1708</v>
      </c>
      <c r="I56" s="22">
        <f t="shared" si="16"/>
        <v>1.407417783893801E-2</v>
      </c>
    </row>
    <row r="57" spans="1:10" ht="18.75" x14ac:dyDescent="0.3">
      <c r="A57" s="19" t="s">
        <v>15</v>
      </c>
      <c r="B57" s="20"/>
      <c r="C57" s="21">
        <v>160</v>
      </c>
      <c r="D57" s="21">
        <v>169</v>
      </c>
      <c r="E57" s="21">
        <f t="shared" si="17"/>
        <v>-9</v>
      </c>
      <c r="F57" s="22">
        <f t="shared" si="18"/>
        <v>-5.3254437869822487E-2</v>
      </c>
      <c r="G57" s="21">
        <v>161</v>
      </c>
      <c r="H57" s="21">
        <f t="shared" si="15"/>
        <v>-1</v>
      </c>
      <c r="I57" s="22">
        <f t="shared" si="16"/>
        <v>-6.2111801242236021E-3</v>
      </c>
    </row>
    <row r="58" spans="1:10" ht="18.75" x14ac:dyDescent="0.3">
      <c r="A58" s="19" t="s">
        <v>16</v>
      </c>
      <c r="B58" s="20"/>
      <c r="C58" s="21">
        <v>3428</v>
      </c>
      <c r="D58" s="21">
        <v>3412</v>
      </c>
      <c r="E58" s="21">
        <f t="shared" si="17"/>
        <v>16</v>
      </c>
      <c r="F58" s="22">
        <f t="shared" si="18"/>
        <v>4.6893317702227429E-3</v>
      </c>
      <c r="G58" s="21">
        <v>3434</v>
      </c>
      <c r="H58" s="21">
        <f t="shared" si="15"/>
        <v>-6</v>
      </c>
      <c r="I58" s="22">
        <f t="shared" si="16"/>
        <v>-1.7472335468841002E-3</v>
      </c>
    </row>
    <row r="59" spans="1:10" ht="18.75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8.75" x14ac:dyDescent="0.3">
      <c r="A60" s="19" t="s">
        <v>18</v>
      </c>
      <c r="B60" s="20"/>
      <c r="C60" s="21">
        <v>6290</v>
      </c>
      <c r="D60" s="21">
        <v>6072</v>
      </c>
      <c r="E60" s="21">
        <f t="shared" si="17"/>
        <v>218</v>
      </c>
      <c r="F60" s="22">
        <f t="shared" si="18"/>
        <v>3.590250329380764E-2</v>
      </c>
      <c r="G60" s="21">
        <v>6035</v>
      </c>
      <c r="H60" s="21">
        <f t="shared" si="15"/>
        <v>255</v>
      </c>
      <c r="I60" s="22">
        <f t="shared" si="16"/>
        <v>4.2253521126760563E-2</v>
      </c>
    </row>
    <row r="61" spans="1:10" ht="18.75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8.75" x14ac:dyDescent="0.3">
      <c r="A62" s="19" t="s">
        <v>20</v>
      </c>
      <c r="B62" s="23"/>
      <c r="C62" s="24">
        <v>16</v>
      </c>
      <c r="D62" s="24">
        <v>17</v>
      </c>
      <c r="E62" s="24">
        <f t="shared" si="17"/>
        <v>-1</v>
      </c>
      <c r="F62" s="25">
        <f t="shared" si="18"/>
        <v>-5.8823529411764705E-2</v>
      </c>
      <c r="G62" s="24">
        <v>16</v>
      </c>
      <c r="H62" s="24">
        <f t="shared" si="15"/>
        <v>0</v>
      </c>
      <c r="I62" s="25">
        <f t="shared" si="16"/>
        <v>0</v>
      </c>
    </row>
    <row r="63" spans="1:10" ht="18.75" x14ac:dyDescent="0.3">
      <c r="A63" s="19" t="s">
        <v>21</v>
      </c>
      <c r="B63" s="20"/>
      <c r="C63" s="21">
        <f>SUM(C55:C62)</f>
        <v>1104680</v>
      </c>
      <c r="D63" s="21">
        <f t="shared" ref="D63:E63" si="19">SUM(D55:D62)</f>
        <v>1123261</v>
      </c>
      <c r="E63" s="27">
        <f t="shared" si="19"/>
        <v>-18581</v>
      </c>
      <c r="F63" s="22">
        <f t="shared" si="18"/>
        <v>-1.6542014723203245E-2</v>
      </c>
      <c r="G63" s="27">
        <f>SUM(G55:G62)</f>
        <v>1092430</v>
      </c>
      <c r="H63" s="27">
        <f>SUM(H55:H62)</f>
        <v>12250</v>
      </c>
      <c r="I63" s="22">
        <f>+H63/G63</f>
        <v>1.1213533132557692E-2</v>
      </c>
    </row>
    <row r="64" spans="1:10" ht="18.75" x14ac:dyDescent="0.3">
      <c r="A64" s="31"/>
      <c r="B64" s="32"/>
      <c r="C64" s="33"/>
      <c r="D64" s="21"/>
      <c r="E64" s="34"/>
      <c r="F64" s="35"/>
      <c r="G64" s="27"/>
      <c r="H64" s="34"/>
      <c r="I64" s="35"/>
    </row>
    <row r="65" spans="1:9" ht="18.75" x14ac:dyDescent="0.3">
      <c r="A65" s="31"/>
      <c r="B65" s="32"/>
      <c r="C65" s="33"/>
      <c r="D65" s="21"/>
      <c r="E65" s="34"/>
      <c r="F65" s="35"/>
      <c r="G65" s="27"/>
      <c r="H65" s="34"/>
      <c r="I65" s="35"/>
    </row>
    <row r="66" spans="1:9" ht="18.75" x14ac:dyDescent="0.3">
      <c r="A66" s="31"/>
      <c r="B66" s="32"/>
      <c r="C66" s="33"/>
      <c r="D66" s="21"/>
      <c r="E66" s="34"/>
      <c r="F66" s="35"/>
      <c r="G66" s="27"/>
      <c r="H66" s="34"/>
      <c r="I66" s="35"/>
    </row>
    <row r="67" spans="1:9" ht="18.75" x14ac:dyDescent="0.3">
      <c r="A67" s="31"/>
      <c r="B67" s="32"/>
      <c r="C67" s="33"/>
      <c r="D67" s="21"/>
      <c r="E67" s="34"/>
      <c r="F67" s="35"/>
      <c r="G67" s="27"/>
      <c r="H67" s="34"/>
      <c r="I67" s="35"/>
    </row>
    <row r="68" spans="1:9" ht="18.75" x14ac:dyDescent="0.3">
      <c r="A68" s="31"/>
      <c r="B68" s="32"/>
      <c r="C68" s="33"/>
      <c r="D68" s="21"/>
      <c r="E68" s="34"/>
      <c r="F68" s="35"/>
      <c r="G68" s="27"/>
      <c r="H68" s="34"/>
      <c r="I68" s="35"/>
    </row>
    <row r="69" spans="1:9" ht="18.75" x14ac:dyDescent="0.3">
      <c r="A69" s="31"/>
      <c r="B69" s="32"/>
      <c r="C69" s="33"/>
      <c r="D69" s="21"/>
      <c r="E69" s="34"/>
      <c r="F69" s="35"/>
      <c r="G69" s="27"/>
      <c r="H69" s="34"/>
      <c r="I69" s="35"/>
    </row>
    <row r="71" spans="1:9" x14ac:dyDescent="0.3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60" orientation="portrait" r:id="rId1"/>
  <headerFooter alignWithMargins="0">
    <oddFooter xml:space="preserve">&amp;L
&amp;C&amp;14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70" zoomScaleNormal="70" workbookViewId="0">
      <selection activeCell="L60" sqref="L60"/>
    </sheetView>
  </sheetViews>
  <sheetFormatPr defaultColWidth="8.85546875" defaultRowHeight="16.5" x14ac:dyDescent="0.3"/>
  <cols>
    <col min="1" max="1" width="36.7109375" style="4" customWidth="1"/>
    <col min="2" max="2" width="1.140625" style="4" customWidth="1"/>
    <col min="3" max="3" width="13.140625" style="4" bestFit="1" customWidth="1"/>
    <col min="4" max="4" width="13.140625" style="3" bestFit="1" customWidth="1"/>
    <col min="5" max="5" width="15.85546875" style="4" customWidth="1"/>
    <col min="6" max="6" width="14.5703125" style="4" customWidth="1"/>
    <col min="7" max="7" width="15.7109375" style="4" customWidth="1"/>
    <col min="8" max="8" width="15.5703125" style="4" customWidth="1"/>
    <col min="9" max="9" width="17.7109375" style="4" customWidth="1"/>
    <col min="10" max="10" width="9.5703125" style="4" customWidth="1"/>
    <col min="11" max="16384" width="8.85546875" style="4"/>
  </cols>
  <sheetData>
    <row r="1" spans="1:10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0" ht="20.25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0"/>
    </row>
    <row r="3" spans="1:10" ht="20.25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0"/>
    </row>
    <row r="4" spans="1:10" ht="20.25" x14ac:dyDescent="0.3">
      <c r="A4" s="48">
        <v>42400</v>
      </c>
      <c r="B4" s="48"/>
      <c r="C4" s="48"/>
      <c r="D4" s="48"/>
      <c r="E4" s="48"/>
      <c r="F4" s="48"/>
      <c r="G4" s="48"/>
      <c r="H4" s="48"/>
      <c r="I4" s="48"/>
      <c r="J4" s="7"/>
    </row>
    <row r="5" spans="1:10" x14ac:dyDescent="0.3">
      <c r="A5" s="49"/>
      <c r="B5" s="49"/>
      <c r="C5" s="50"/>
      <c r="D5" s="9"/>
      <c r="E5" s="50"/>
      <c r="F5" s="50"/>
      <c r="G5" s="50"/>
      <c r="H5" s="50"/>
      <c r="I5" s="50"/>
      <c r="J5" s="50"/>
    </row>
    <row r="6" spans="1:10" ht="18.75" x14ac:dyDescent="0.3">
      <c r="A6" s="51" t="s">
        <v>26</v>
      </c>
      <c r="B6" s="51"/>
      <c r="C6" s="51"/>
      <c r="D6" s="51"/>
      <c r="E6" s="51"/>
      <c r="F6" s="51"/>
      <c r="G6" s="51"/>
      <c r="H6" s="51"/>
      <c r="I6" s="51"/>
      <c r="J6" s="11"/>
    </row>
    <row r="8" spans="1:10" s="14" customFormat="1" ht="18" x14ac:dyDescent="0.25">
      <c r="A8" s="52" t="s">
        <v>3</v>
      </c>
      <c r="B8" s="52"/>
      <c r="C8" s="52"/>
      <c r="D8" s="52"/>
      <c r="E8" s="52"/>
      <c r="F8" s="52"/>
      <c r="G8" s="52"/>
      <c r="H8" s="52"/>
      <c r="I8" s="52"/>
      <c r="J8" s="12"/>
    </row>
    <row r="9" spans="1:10" s="14" customFormat="1" ht="18" x14ac:dyDescent="0.25">
      <c r="A9" s="53"/>
      <c r="B9" s="53"/>
      <c r="C9" s="53"/>
      <c r="D9" s="15"/>
      <c r="E9" s="54" t="s">
        <v>5</v>
      </c>
      <c r="F9" s="55"/>
      <c r="G9" s="56" t="s">
        <v>6</v>
      </c>
      <c r="H9" s="56"/>
      <c r="I9" s="56"/>
      <c r="J9" s="57"/>
    </row>
    <row r="10" spans="1:10" s="14" customFormat="1" ht="18" x14ac:dyDescent="0.25">
      <c r="A10" s="54" t="s">
        <v>7</v>
      </c>
      <c r="B10" s="54"/>
      <c r="C10" s="58" t="s">
        <v>8</v>
      </c>
      <c r="D10" s="17" t="s">
        <v>9</v>
      </c>
      <c r="E10" s="58" t="s">
        <v>10</v>
      </c>
      <c r="F10" s="58" t="s">
        <v>11</v>
      </c>
      <c r="G10" s="17" t="s">
        <v>12</v>
      </c>
      <c r="H10" s="58" t="s">
        <v>10</v>
      </c>
      <c r="I10" s="58" t="s">
        <v>11</v>
      </c>
      <c r="J10" s="58"/>
    </row>
    <row r="11" spans="1:10" ht="18.75" x14ac:dyDescent="0.3">
      <c r="A11" s="31" t="s">
        <v>13</v>
      </c>
      <c r="B11" s="31"/>
      <c r="C11" s="21">
        <v>744094</v>
      </c>
      <c r="D11" s="21">
        <v>747464</v>
      </c>
      <c r="E11" s="33">
        <f t="shared" ref="E11:E17" si="0">C11-D11</f>
        <v>-3370</v>
      </c>
      <c r="F11" s="35">
        <f t="shared" ref="F11:F17" si="1">E11/D11</f>
        <v>-4.5085783395588282E-3</v>
      </c>
      <c r="G11" s="21">
        <v>734851</v>
      </c>
      <c r="H11" s="33">
        <f t="shared" ref="H11:H16" si="2">+C11-G11</f>
        <v>9243</v>
      </c>
      <c r="I11" s="59">
        <f t="shared" ref="I11:I17" si="3">+H11/G11</f>
        <v>1.2578060042103774E-2</v>
      </c>
      <c r="J11" s="59"/>
    </row>
    <row r="12" spans="1:10" ht="18.75" x14ac:dyDescent="0.3">
      <c r="A12" s="31" t="s">
        <v>14</v>
      </c>
      <c r="B12" s="31"/>
      <c r="C12" s="21">
        <v>54900</v>
      </c>
      <c r="D12" s="21">
        <v>55767.999999999985</v>
      </c>
      <c r="E12" s="33">
        <f t="shared" si="0"/>
        <v>-867.99999999998545</v>
      </c>
      <c r="F12" s="35">
        <f t="shared" si="1"/>
        <v>-1.5564481423038045E-2</v>
      </c>
      <c r="G12" s="21">
        <v>54713</v>
      </c>
      <c r="H12" s="33">
        <f t="shared" si="2"/>
        <v>187</v>
      </c>
      <c r="I12" s="59">
        <f t="shared" si="3"/>
        <v>3.4178348838484456E-3</v>
      </c>
      <c r="J12" s="59"/>
    </row>
    <row r="13" spans="1:10" ht="18.75" x14ac:dyDescent="0.3">
      <c r="A13" s="31" t="s">
        <v>15</v>
      </c>
      <c r="B13" s="31"/>
      <c r="C13" s="21">
        <v>405</v>
      </c>
      <c r="D13" s="21">
        <v>287.14285714285671</v>
      </c>
      <c r="E13" s="33">
        <f t="shared" si="0"/>
        <v>117.85714285714329</v>
      </c>
      <c r="F13" s="35">
        <f t="shared" si="1"/>
        <v>0.41044776119403198</v>
      </c>
      <c r="G13" s="21">
        <v>426</v>
      </c>
      <c r="H13" s="33">
        <f t="shared" si="2"/>
        <v>-21</v>
      </c>
      <c r="I13" s="59">
        <f t="shared" si="3"/>
        <v>-4.9295774647887321E-2</v>
      </c>
      <c r="J13" s="59"/>
    </row>
    <row r="14" spans="1:10" ht="18.75" x14ac:dyDescent="0.3">
      <c r="A14" s="31" t="s">
        <v>16</v>
      </c>
      <c r="B14" s="31"/>
      <c r="C14" s="21">
        <v>2385</v>
      </c>
      <c r="D14" s="21">
        <v>2350.0000000000045</v>
      </c>
      <c r="E14" s="33">
        <f t="shared" si="0"/>
        <v>34.999999999995453</v>
      </c>
      <c r="F14" s="35">
        <f t="shared" si="1"/>
        <v>1.4893617021274631E-2</v>
      </c>
      <c r="G14" s="21">
        <v>2391</v>
      </c>
      <c r="H14" s="33">
        <f t="shared" si="2"/>
        <v>-6</v>
      </c>
      <c r="I14" s="59">
        <f t="shared" si="3"/>
        <v>-2.509410288582183E-3</v>
      </c>
      <c r="J14" s="59"/>
    </row>
    <row r="15" spans="1:10" ht="18.75" x14ac:dyDescent="0.3">
      <c r="A15" s="31" t="s">
        <v>17</v>
      </c>
      <c r="B15" s="31"/>
      <c r="C15" s="21">
        <v>11</v>
      </c>
      <c r="D15" s="21">
        <v>17.042328042328059</v>
      </c>
      <c r="E15" s="33">
        <f t="shared" si="0"/>
        <v>-6.0423280423280588</v>
      </c>
      <c r="F15" s="35">
        <f t="shared" si="1"/>
        <v>-0.35454827693263025</v>
      </c>
      <c r="G15" s="21">
        <v>12</v>
      </c>
      <c r="H15" s="33">
        <f t="shared" si="2"/>
        <v>-1</v>
      </c>
      <c r="I15" s="59">
        <f t="shared" si="3"/>
        <v>-8.3333333333333329E-2</v>
      </c>
      <c r="J15" s="59"/>
    </row>
    <row r="16" spans="1:10" ht="18.75" x14ac:dyDescent="0.3">
      <c r="A16" s="31" t="s">
        <v>27</v>
      </c>
      <c r="B16" s="31"/>
      <c r="C16" s="24">
        <v>226</v>
      </c>
      <c r="D16" s="24">
        <v>196.81481481481495</v>
      </c>
      <c r="E16" s="60">
        <f t="shared" si="0"/>
        <v>29.185185185185048</v>
      </c>
      <c r="F16" s="61">
        <f t="shared" si="1"/>
        <v>0.14828754234098529</v>
      </c>
      <c r="G16" s="60">
        <v>209</v>
      </c>
      <c r="H16" s="60">
        <f t="shared" si="2"/>
        <v>17</v>
      </c>
      <c r="I16" s="62">
        <f t="shared" si="3"/>
        <v>8.1339712918660281E-2</v>
      </c>
      <c r="J16" s="63"/>
    </row>
    <row r="17" spans="1:10" ht="18.75" x14ac:dyDescent="0.3">
      <c r="A17" s="31" t="s">
        <v>21</v>
      </c>
      <c r="B17" s="31"/>
      <c r="C17" s="34">
        <f>SUM(C11:C16)</f>
        <v>802021</v>
      </c>
      <c r="D17" s="27">
        <f>SUM(D11:D16)</f>
        <v>806083</v>
      </c>
      <c r="E17" s="34">
        <f t="shared" si="0"/>
        <v>-4062</v>
      </c>
      <c r="F17" s="35">
        <f t="shared" si="1"/>
        <v>-5.0391833099072926E-3</v>
      </c>
      <c r="G17" s="27">
        <f>SUM(G11:G16)</f>
        <v>792602</v>
      </c>
      <c r="H17" s="34">
        <f>SUM(H11:H16)</f>
        <v>9419</v>
      </c>
      <c r="I17" s="59">
        <f t="shared" si="3"/>
        <v>1.1883643997870307E-2</v>
      </c>
      <c r="J17" s="59"/>
    </row>
    <row r="18" spans="1:10" ht="18.75" x14ac:dyDescent="0.3">
      <c r="A18" s="64"/>
      <c r="B18" s="64"/>
      <c r="C18" s="64"/>
      <c r="D18" s="29"/>
      <c r="E18" s="64"/>
      <c r="F18" s="64"/>
      <c r="G18" s="29"/>
      <c r="H18" s="64"/>
      <c r="I18" s="65"/>
      <c r="J18" s="66"/>
    </row>
    <row r="19" spans="1:10" ht="18.75" hidden="1" x14ac:dyDescent="0.3">
      <c r="A19" s="67"/>
      <c r="B19" s="67"/>
      <c r="C19" s="67"/>
      <c r="D19" s="39"/>
      <c r="E19" s="67"/>
      <c r="F19" s="67"/>
      <c r="G19" s="39"/>
      <c r="H19" s="67"/>
      <c r="I19" s="66"/>
      <c r="J19" s="66"/>
    </row>
    <row r="20" spans="1:10" ht="18.75" hidden="1" x14ac:dyDescent="0.3">
      <c r="A20" s="68" t="s">
        <v>25</v>
      </c>
      <c r="B20" s="68"/>
      <c r="C20" s="68"/>
      <c r="D20" s="68"/>
      <c r="E20" s="68"/>
      <c r="F20" s="68"/>
      <c r="G20" s="68"/>
      <c r="H20" s="68"/>
      <c r="I20" s="68"/>
      <c r="J20" s="66"/>
    </row>
    <row r="21" spans="1:10" ht="18.75" hidden="1" x14ac:dyDescent="0.3">
      <c r="A21" s="53"/>
      <c r="B21" s="53"/>
      <c r="C21" s="53"/>
      <c r="D21" s="15"/>
      <c r="E21" s="54" t="s">
        <v>5</v>
      </c>
      <c r="F21" s="55"/>
      <c r="G21" s="56" t="s">
        <v>6</v>
      </c>
      <c r="H21" s="56"/>
      <c r="I21" s="56"/>
      <c r="J21" s="66"/>
    </row>
    <row r="22" spans="1:10" ht="18.75" hidden="1" x14ac:dyDescent="0.3">
      <c r="A22" s="54" t="s">
        <v>7</v>
      </c>
      <c r="B22" s="54"/>
      <c r="C22" s="58" t="s">
        <v>8</v>
      </c>
      <c r="D22" s="17" t="s">
        <v>9</v>
      </c>
      <c r="E22" s="58" t="s">
        <v>10</v>
      </c>
      <c r="F22" s="58" t="s">
        <v>11</v>
      </c>
      <c r="G22" s="17" t="s">
        <v>12</v>
      </c>
      <c r="H22" s="58" t="s">
        <v>10</v>
      </c>
      <c r="I22" s="58" t="s">
        <v>11</v>
      </c>
      <c r="J22" s="66"/>
    </row>
    <row r="23" spans="1:10" ht="18.75" hidden="1" x14ac:dyDescent="0.3">
      <c r="A23" s="31" t="s">
        <v>13</v>
      </c>
      <c r="B23" s="67"/>
      <c r="C23" s="33"/>
      <c r="D23" s="21"/>
      <c r="E23" s="33">
        <f t="shared" ref="E23:E29" si="4">C23-D23</f>
        <v>0</v>
      </c>
      <c r="F23" s="35" t="e">
        <f t="shared" ref="F23:F29" si="5">E23/D23</f>
        <v>#DIV/0!</v>
      </c>
      <c r="G23" s="21"/>
      <c r="H23" s="33">
        <f t="shared" ref="H23:H28" si="6">+C23-G23</f>
        <v>0</v>
      </c>
      <c r="I23" s="59" t="e">
        <f t="shared" ref="I23:I29" si="7">+H23/G23</f>
        <v>#DIV/0!</v>
      </c>
      <c r="J23" s="66"/>
    </row>
    <row r="24" spans="1:10" ht="18.75" hidden="1" x14ac:dyDescent="0.3">
      <c r="A24" s="31" t="s">
        <v>14</v>
      </c>
      <c r="B24" s="67"/>
      <c r="C24" s="33"/>
      <c r="D24" s="21"/>
      <c r="E24" s="33">
        <f t="shared" si="4"/>
        <v>0</v>
      </c>
      <c r="F24" s="35" t="e">
        <f t="shared" si="5"/>
        <v>#DIV/0!</v>
      </c>
      <c r="G24" s="21"/>
      <c r="H24" s="33">
        <f t="shared" si="6"/>
        <v>0</v>
      </c>
      <c r="I24" s="59" t="e">
        <f t="shared" si="7"/>
        <v>#DIV/0!</v>
      </c>
      <c r="J24" s="66"/>
    </row>
    <row r="25" spans="1:10" ht="18.75" hidden="1" x14ac:dyDescent="0.3">
      <c r="A25" s="31" t="s">
        <v>15</v>
      </c>
      <c r="B25" s="67"/>
      <c r="C25" s="33"/>
      <c r="D25" s="21"/>
      <c r="E25" s="33">
        <f t="shared" si="4"/>
        <v>0</v>
      </c>
      <c r="F25" s="35" t="e">
        <f t="shared" si="5"/>
        <v>#DIV/0!</v>
      </c>
      <c r="G25" s="21"/>
      <c r="H25" s="33">
        <f t="shared" si="6"/>
        <v>0</v>
      </c>
      <c r="I25" s="59" t="e">
        <f t="shared" si="7"/>
        <v>#DIV/0!</v>
      </c>
      <c r="J25" s="66"/>
    </row>
    <row r="26" spans="1:10" ht="18.75" hidden="1" x14ac:dyDescent="0.3">
      <c r="A26" s="31" t="s">
        <v>16</v>
      </c>
      <c r="B26" s="67"/>
      <c r="C26" s="33"/>
      <c r="D26" s="21"/>
      <c r="E26" s="33">
        <f t="shared" si="4"/>
        <v>0</v>
      </c>
      <c r="F26" s="35" t="e">
        <f t="shared" si="5"/>
        <v>#DIV/0!</v>
      </c>
      <c r="G26" s="21"/>
      <c r="H26" s="33">
        <f t="shared" si="6"/>
        <v>0</v>
      </c>
      <c r="I26" s="59" t="e">
        <f t="shared" si="7"/>
        <v>#DIV/0!</v>
      </c>
      <c r="J26" s="66"/>
    </row>
    <row r="27" spans="1:10" ht="18.75" hidden="1" x14ac:dyDescent="0.3">
      <c r="A27" s="31" t="s">
        <v>17</v>
      </c>
      <c r="B27" s="67"/>
      <c r="C27" s="33"/>
      <c r="D27" s="21"/>
      <c r="E27" s="33">
        <f t="shared" si="4"/>
        <v>0</v>
      </c>
      <c r="F27" s="35" t="e">
        <f t="shared" si="5"/>
        <v>#DIV/0!</v>
      </c>
      <c r="G27" s="21"/>
      <c r="H27" s="33">
        <f t="shared" si="6"/>
        <v>0</v>
      </c>
      <c r="I27" s="59" t="e">
        <f t="shared" si="7"/>
        <v>#DIV/0!</v>
      </c>
      <c r="J27" s="66"/>
    </row>
    <row r="28" spans="1:10" ht="18.75" hidden="1" x14ac:dyDescent="0.3">
      <c r="A28" s="31" t="s">
        <v>27</v>
      </c>
      <c r="B28" s="67"/>
      <c r="C28" s="60"/>
      <c r="D28" s="24"/>
      <c r="E28" s="60">
        <f t="shared" si="4"/>
        <v>0</v>
      </c>
      <c r="F28" s="61" t="e">
        <f t="shared" si="5"/>
        <v>#DIV/0!</v>
      </c>
      <c r="G28" s="60"/>
      <c r="H28" s="60">
        <f t="shared" si="6"/>
        <v>0</v>
      </c>
      <c r="I28" s="62" t="e">
        <f t="shared" si="7"/>
        <v>#DIV/0!</v>
      </c>
      <c r="J28" s="66"/>
    </row>
    <row r="29" spans="1:10" ht="18.75" hidden="1" x14ac:dyDescent="0.3">
      <c r="A29" s="31" t="s">
        <v>21</v>
      </c>
      <c r="B29" s="67"/>
      <c r="C29" s="34">
        <f>SUM(C23:C28)</f>
        <v>0</v>
      </c>
      <c r="D29" s="27">
        <f>SUM(D23:D28)</f>
        <v>0</v>
      </c>
      <c r="E29" s="34">
        <f t="shared" si="4"/>
        <v>0</v>
      </c>
      <c r="F29" s="35" t="e">
        <f t="shared" si="5"/>
        <v>#DIV/0!</v>
      </c>
      <c r="G29" s="27">
        <f>SUM(G23:G28)</f>
        <v>0</v>
      </c>
      <c r="H29" s="34">
        <f>SUM(H23:H28)</f>
        <v>0</v>
      </c>
      <c r="I29" s="59" t="e">
        <f t="shared" si="7"/>
        <v>#DIV/0!</v>
      </c>
      <c r="J29" s="66"/>
    </row>
    <row r="30" spans="1:10" ht="18.75" hidden="1" x14ac:dyDescent="0.3">
      <c r="A30" s="64"/>
      <c r="B30" s="64"/>
      <c r="C30" s="64"/>
      <c r="D30" s="29"/>
      <c r="E30" s="64"/>
      <c r="F30" s="64"/>
      <c r="G30" s="29"/>
      <c r="H30" s="64"/>
      <c r="I30" s="65"/>
      <c r="J30" s="66"/>
    </row>
    <row r="31" spans="1:10" ht="18.75" x14ac:dyDescent="0.3">
      <c r="A31" s="67"/>
      <c r="B31" s="67"/>
      <c r="C31" s="67"/>
      <c r="D31" s="39"/>
      <c r="E31" s="67"/>
      <c r="F31" s="67"/>
      <c r="G31" s="39"/>
      <c r="H31" s="67"/>
      <c r="I31" s="66"/>
      <c r="J31" s="66"/>
    </row>
    <row r="32" spans="1:10" ht="18.75" x14ac:dyDescent="0.3">
      <c r="A32" s="69" t="s">
        <v>24</v>
      </c>
      <c r="B32" s="69"/>
      <c r="C32" s="69"/>
      <c r="D32" s="69"/>
      <c r="E32" s="69"/>
      <c r="F32" s="69"/>
      <c r="G32" s="69"/>
      <c r="H32" s="69"/>
      <c r="I32" s="69"/>
      <c r="J32" s="66"/>
    </row>
    <row r="33" spans="1:10" ht="18.75" x14ac:dyDescent="0.3">
      <c r="A33" s="53"/>
      <c r="B33" s="53"/>
      <c r="C33" s="53"/>
      <c r="D33" s="15"/>
      <c r="E33" s="54" t="s">
        <v>5</v>
      </c>
      <c r="F33" s="55"/>
      <c r="G33" s="56" t="s">
        <v>6</v>
      </c>
      <c r="H33" s="56"/>
      <c r="I33" s="56"/>
      <c r="J33" s="66"/>
    </row>
    <row r="34" spans="1:10" ht="18.75" x14ac:dyDescent="0.3">
      <c r="A34" s="54" t="s">
        <v>7</v>
      </c>
      <c r="B34" s="54"/>
      <c r="C34" s="58" t="s">
        <v>8</v>
      </c>
      <c r="D34" s="17" t="s">
        <v>9</v>
      </c>
      <c r="E34" s="58" t="s">
        <v>10</v>
      </c>
      <c r="F34" s="58" t="s">
        <v>11</v>
      </c>
      <c r="G34" s="17" t="s">
        <v>12</v>
      </c>
      <c r="H34" s="58" t="s">
        <v>10</v>
      </c>
      <c r="I34" s="58" t="s">
        <v>11</v>
      </c>
      <c r="J34" s="66"/>
    </row>
    <row r="35" spans="1:10" ht="18.75" x14ac:dyDescent="0.3">
      <c r="A35" s="31" t="s">
        <v>13</v>
      </c>
      <c r="B35" s="67"/>
      <c r="C35" s="33">
        <v>744094</v>
      </c>
      <c r="D35" s="21">
        <v>747464</v>
      </c>
      <c r="E35" s="33">
        <f t="shared" ref="E35:E41" si="8">C35-D35</f>
        <v>-3370</v>
      </c>
      <c r="F35" s="35">
        <f t="shared" ref="F35:F41" si="9">E35/D35</f>
        <v>-4.5085783395588282E-3</v>
      </c>
      <c r="G35" s="21">
        <v>734851</v>
      </c>
      <c r="H35" s="33">
        <f t="shared" ref="H35:H40" si="10">+C35-G35</f>
        <v>9243</v>
      </c>
      <c r="I35" s="59">
        <f t="shared" ref="I35:I41" si="11">+H35/G35</f>
        <v>1.2578060042103774E-2</v>
      </c>
      <c r="J35" s="66"/>
    </row>
    <row r="36" spans="1:10" ht="18.75" x14ac:dyDescent="0.3">
      <c r="A36" s="31" t="s">
        <v>14</v>
      </c>
      <c r="B36" s="67"/>
      <c r="C36" s="33">
        <v>54900</v>
      </c>
      <c r="D36" s="21">
        <v>55768</v>
      </c>
      <c r="E36" s="33">
        <f t="shared" si="8"/>
        <v>-868</v>
      </c>
      <c r="F36" s="35">
        <f t="shared" si="9"/>
        <v>-1.5564481423038302E-2</v>
      </c>
      <c r="G36" s="21">
        <v>54713</v>
      </c>
      <c r="H36" s="33">
        <f t="shared" si="10"/>
        <v>187</v>
      </c>
      <c r="I36" s="59">
        <f t="shared" si="11"/>
        <v>3.4178348838484456E-3</v>
      </c>
      <c r="J36" s="66"/>
    </row>
    <row r="37" spans="1:10" ht="18.75" x14ac:dyDescent="0.3">
      <c r="A37" s="31" t="s">
        <v>15</v>
      </c>
      <c r="B37" s="67"/>
      <c r="C37" s="33">
        <v>405</v>
      </c>
      <c r="D37" s="21">
        <v>287</v>
      </c>
      <c r="E37" s="33">
        <f t="shared" si="8"/>
        <v>118</v>
      </c>
      <c r="F37" s="35">
        <f t="shared" si="9"/>
        <v>0.41114982578397213</v>
      </c>
      <c r="G37" s="21">
        <v>426</v>
      </c>
      <c r="H37" s="33">
        <f t="shared" si="10"/>
        <v>-21</v>
      </c>
      <c r="I37" s="59">
        <f t="shared" si="11"/>
        <v>-4.9295774647887321E-2</v>
      </c>
      <c r="J37" s="66"/>
    </row>
    <row r="38" spans="1:10" ht="18.75" x14ac:dyDescent="0.3">
      <c r="A38" s="31" t="s">
        <v>16</v>
      </c>
      <c r="B38" s="67"/>
      <c r="C38" s="33">
        <v>2385</v>
      </c>
      <c r="D38" s="21">
        <v>2350</v>
      </c>
      <c r="E38" s="33">
        <f t="shared" si="8"/>
        <v>35</v>
      </c>
      <c r="F38" s="35">
        <f t="shared" si="9"/>
        <v>1.4893617021276596E-2</v>
      </c>
      <c r="G38" s="21">
        <v>2391</v>
      </c>
      <c r="H38" s="33">
        <f t="shared" si="10"/>
        <v>-6</v>
      </c>
      <c r="I38" s="59">
        <f t="shared" si="11"/>
        <v>-2.509410288582183E-3</v>
      </c>
      <c r="J38" s="66"/>
    </row>
    <row r="39" spans="1:10" ht="18.75" x14ac:dyDescent="0.3">
      <c r="A39" s="31" t="s">
        <v>17</v>
      </c>
      <c r="B39" s="67"/>
      <c r="C39" s="33">
        <v>11</v>
      </c>
      <c r="D39" s="21">
        <v>17</v>
      </c>
      <c r="E39" s="33">
        <f t="shared" si="8"/>
        <v>-6</v>
      </c>
      <c r="F39" s="35">
        <f t="shared" si="9"/>
        <v>-0.35294117647058826</v>
      </c>
      <c r="G39" s="21">
        <v>12</v>
      </c>
      <c r="H39" s="33">
        <f t="shared" si="10"/>
        <v>-1</v>
      </c>
      <c r="I39" s="59">
        <f t="shared" si="11"/>
        <v>-8.3333333333333329E-2</v>
      </c>
      <c r="J39" s="66"/>
    </row>
    <row r="40" spans="1:10" ht="18.75" x14ac:dyDescent="0.3">
      <c r="A40" s="31" t="s">
        <v>27</v>
      </c>
      <c r="B40" s="67"/>
      <c r="C40" s="60">
        <v>226</v>
      </c>
      <c r="D40" s="24">
        <v>197</v>
      </c>
      <c r="E40" s="60">
        <f t="shared" si="8"/>
        <v>29</v>
      </c>
      <c r="F40" s="61">
        <f t="shared" si="9"/>
        <v>0.14720812182741116</v>
      </c>
      <c r="G40" s="60">
        <v>209</v>
      </c>
      <c r="H40" s="60">
        <f t="shared" si="10"/>
        <v>17</v>
      </c>
      <c r="I40" s="62">
        <f t="shared" si="11"/>
        <v>8.1339712918660281E-2</v>
      </c>
      <c r="J40" s="66"/>
    </row>
    <row r="41" spans="1:10" ht="18.75" x14ac:dyDescent="0.3">
      <c r="A41" s="31" t="s">
        <v>21</v>
      </c>
      <c r="B41" s="67"/>
      <c r="C41" s="34">
        <f>SUM(C35:C40)</f>
        <v>802021</v>
      </c>
      <c r="D41" s="27">
        <f>SUM(D35:D40)</f>
        <v>806083</v>
      </c>
      <c r="E41" s="34">
        <f t="shared" si="8"/>
        <v>-4062</v>
      </c>
      <c r="F41" s="35">
        <f t="shared" si="9"/>
        <v>-5.0391833099072926E-3</v>
      </c>
      <c r="G41" s="27">
        <f>SUM(G35:G40)</f>
        <v>792602</v>
      </c>
      <c r="H41" s="34">
        <f>SUM(H35:H40)</f>
        <v>9419</v>
      </c>
      <c r="I41" s="59">
        <f t="shared" si="11"/>
        <v>1.1883643997870307E-2</v>
      </c>
      <c r="J41" s="66"/>
    </row>
    <row r="42" spans="1:10" ht="18.75" x14ac:dyDescent="0.3">
      <c r="A42" s="31"/>
      <c r="B42" s="67"/>
      <c r="C42" s="34"/>
      <c r="D42" s="27"/>
      <c r="E42" s="34"/>
      <c r="F42" s="35"/>
      <c r="G42" s="27"/>
      <c r="H42" s="34"/>
      <c r="I42" s="59"/>
      <c r="J42" s="66"/>
    </row>
    <row r="43" spans="1:10" ht="18.75" x14ac:dyDescent="0.3">
      <c r="A43" s="31"/>
      <c r="B43" s="67"/>
      <c r="C43" s="34"/>
      <c r="D43" s="27"/>
      <c r="E43" s="34"/>
      <c r="F43" s="35"/>
      <c r="G43" s="27"/>
      <c r="H43" s="34"/>
      <c r="I43" s="59"/>
      <c r="J43" s="66"/>
    </row>
    <row r="44" spans="1:10" ht="18.75" x14ac:dyDescent="0.3">
      <c r="A44" s="64"/>
      <c r="B44" s="64"/>
      <c r="C44" s="64"/>
      <c r="D44" s="29"/>
      <c r="E44" s="64"/>
      <c r="F44" s="64"/>
      <c r="G44" s="29"/>
      <c r="H44" s="64"/>
      <c r="I44" s="65"/>
      <c r="J44" s="66"/>
    </row>
    <row r="45" spans="1:10" ht="18.75" hidden="1" x14ac:dyDescent="0.3">
      <c r="A45" s="67"/>
      <c r="B45" s="67"/>
      <c r="C45" s="67"/>
      <c r="D45" s="39"/>
      <c r="E45" s="67"/>
      <c r="F45" s="67"/>
      <c r="G45" s="39"/>
      <c r="H45" s="67"/>
      <c r="I45" s="66"/>
      <c r="J45" s="66"/>
    </row>
    <row r="46" spans="1:10" ht="18.75" hidden="1" x14ac:dyDescent="0.3">
      <c r="A46" s="69" t="s">
        <v>24</v>
      </c>
      <c r="B46" s="69"/>
      <c r="C46" s="69"/>
      <c r="D46" s="69"/>
      <c r="E46" s="69"/>
      <c r="F46" s="69"/>
      <c r="G46" s="69"/>
      <c r="H46" s="69"/>
      <c r="I46" s="69"/>
      <c r="J46" s="66"/>
    </row>
    <row r="47" spans="1:10" ht="18.75" hidden="1" x14ac:dyDescent="0.3">
      <c r="A47" s="53"/>
      <c r="B47" s="53"/>
      <c r="C47" s="53"/>
      <c r="D47" s="15"/>
      <c r="E47" s="54" t="s">
        <v>5</v>
      </c>
      <c r="F47" s="55"/>
      <c r="G47" s="56" t="s">
        <v>6</v>
      </c>
      <c r="H47" s="56"/>
      <c r="I47" s="56"/>
      <c r="J47" s="66"/>
    </row>
    <row r="48" spans="1:10" ht="18.75" hidden="1" x14ac:dyDescent="0.3">
      <c r="A48" s="54" t="s">
        <v>7</v>
      </c>
      <c r="B48" s="54"/>
      <c r="C48" s="58" t="s">
        <v>8</v>
      </c>
      <c r="D48" s="17" t="s">
        <v>9</v>
      </c>
      <c r="E48" s="58" t="s">
        <v>10</v>
      </c>
      <c r="F48" s="58" t="s">
        <v>11</v>
      </c>
      <c r="G48" s="17" t="s">
        <v>12</v>
      </c>
      <c r="H48" s="58" t="s">
        <v>10</v>
      </c>
      <c r="I48" s="58" t="s">
        <v>11</v>
      </c>
      <c r="J48" s="66"/>
    </row>
    <row r="49" spans="1:10" ht="18.75" hidden="1" x14ac:dyDescent="0.3">
      <c r="A49" s="31" t="s">
        <v>13</v>
      </c>
      <c r="B49" s="67"/>
      <c r="C49" s="33">
        <v>735749</v>
      </c>
      <c r="D49" s="21">
        <v>742352</v>
      </c>
      <c r="E49" s="33">
        <f t="shared" ref="E49:E55" si="12">C49-D49</f>
        <v>-6603</v>
      </c>
      <c r="F49" s="35">
        <f t="shared" ref="F49:F55" si="13">E49/D49</f>
        <v>-8.8947022436795479E-3</v>
      </c>
      <c r="G49" s="21">
        <v>724869</v>
      </c>
      <c r="H49" s="33">
        <f t="shared" ref="H49:H54" si="14">+C49-G49</f>
        <v>10880</v>
      </c>
      <c r="I49" s="59">
        <f t="shared" ref="I49:I55" si="15">+H49/G49</f>
        <v>1.500960863273226E-2</v>
      </c>
      <c r="J49" s="66"/>
    </row>
    <row r="50" spans="1:10" ht="18.75" hidden="1" x14ac:dyDescent="0.3">
      <c r="A50" s="31" t="s">
        <v>14</v>
      </c>
      <c r="B50" s="67"/>
      <c r="C50" s="33">
        <v>54727</v>
      </c>
      <c r="D50" s="21">
        <v>55732</v>
      </c>
      <c r="E50" s="33">
        <f t="shared" si="12"/>
        <v>-1005</v>
      </c>
      <c r="F50" s="35">
        <f t="shared" si="13"/>
        <v>-1.8032728055695113E-2</v>
      </c>
      <c r="G50" s="21">
        <v>54306</v>
      </c>
      <c r="H50" s="33">
        <f t="shared" si="14"/>
        <v>421</v>
      </c>
      <c r="I50" s="59">
        <f t="shared" si="15"/>
        <v>7.7523662210437156E-3</v>
      </c>
      <c r="J50" s="66"/>
    </row>
    <row r="51" spans="1:10" ht="18.75" hidden="1" x14ac:dyDescent="0.3">
      <c r="A51" s="31" t="s">
        <v>15</v>
      </c>
      <c r="B51" s="67"/>
      <c r="C51" s="33">
        <v>425</v>
      </c>
      <c r="D51" s="21">
        <v>325</v>
      </c>
      <c r="E51" s="33">
        <f t="shared" si="12"/>
        <v>100</v>
      </c>
      <c r="F51" s="35">
        <f t="shared" si="13"/>
        <v>0.30769230769230771</v>
      </c>
      <c r="G51" s="21">
        <v>443</v>
      </c>
      <c r="H51" s="33">
        <f t="shared" si="14"/>
        <v>-18</v>
      </c>
      <c r="I51" s="59">
        <f t="shared" si="15"/>
        <v>-4.0632054176072234E-2</v>
      </c>
      <c r="J51" s="66"/>
    </row>
    <row r="52" spans="1:10" ht="18.75" hidden="1" x14ac:dyDescent="0.3">
      <c r="A52" s="31" t="s">
        <v>16</v>
      </c>
      <c r="B52" s="67"/>
      <c r="C52" s="33">
        <v>2389</v>
      </c>
      <c r="D52" s="21">
        <v>2349</v>
      </c>
      <c r="E52" s="33">
        <f t="shared" si="12"/>
        <v>40</v>
      </c>
      <c r="F52" s="35">
        <f t="shared" si="13"/>
        <v>1.7028522775649212E-2</v>
      </c>
      <c r="G52" s="21">
        <v>2404</v>
      </c>
      <c r="H52" s="33">
        <f t="shared" si="14"/>
        <v>-15</v>
      </c>
      <c r="I52" s="59">
        <f t="shared" si="15"/>
        <v>-6.239600665557404E-3</v>
      </c>
      <c r="J52" s="66"/>
    </row>
    <row r="53" spans="1:10" ht="18.75" hidden="1" x14ac:dyDescent="0.3">
      <c r="A53" s="31" t="s">
        <v>17</v>
      </c>
      <c r="B53" s="67"/>
      <c r="C53" s="33">
        <v>12</v>
      </c>
      <c r="D53" s="21">
        <v>14</v>
      </c>
      <c r="E53" s="33">
        <f t="shared" si="12"/>
        <v>-2</v>
      </c>
      <c r="F53" s="35">
        <f t="shared" si="13"/>
        <v>-0.14285714285714285</v>
      </c>
      <c r="G53" s="21">
        <v>12</v>
      </c>
      <c r="H53" s="33">
        <f t="shared" si="14"/>
        <v>0</v>
      </c>
      <c r="I53" s="59">
        <f t="shared" si="15"/>
        <v>0</v>
      </c>
      <c r="J53" s="66"/>
    </row>
    <row r="54" spans="1:10" ht="18.75" hidden="1" x14ac:dyDescent="0.3">
      <c r="A54" s="31" t="s">
        <v>27</v>
      </c>
      <c r="B54" s="67"/>
      <c r="C54" s="60">
        <v>210</v>
      </c>
      <c r="D54" s="24">
        <v>207</v>
      </c>
      <c r="E54" s="60">
        <f t="shared" si="12"/>
        <v>3</v>
      </c>
      <c r="F54" s="61">
        <f t="shared" si="13"/>
        <v>1.4492753623188406E-2</v>
      </c>
      <c r="G54" s="24">
        <v>209</v>
      </c>
      <c r="H54" s="60">
        <f t="shared" si="14"/>
        <v>1</v>
      </c>
      <c r="I54" s="62">
        <f t="shared" si="15"/>
        <v>4.7846889952153108E-3</v>
      </c>
      <c r="J54" s="66"/>
    </row>
    <row r="55" spans="1:10" ht="18.75" hidden="1" x14ac:dyDescent="0.3">
      <c r="A55" s="31" t="s">
        <v>21</v>
      </c>
      <c r="B55" s="67"/>
      <c r="C55" s="34">
        <f>SUM(C49:C54)</f>
        <v>793512</v>
      </c>
      <c r="D55" s="27">
        <f>SUM(D49:D54)</f>
        <v>800979</v>
      </c>
      <c r="E55" s="34">
        <f t="shared" si="12"/>
        <v>-7467</v>
      </c>
      <c r="F55" s="35">
        <f t="shared" si="13"/>
        <v>-9.3223417842415342E-3</v>
      </c>
      <c r="G55" s="27">
        <f>SUM(G49:G54)</f>
        <v>782243</v>
      </c>
      <c r="H55" s="34">
        <f>SUM(H49:H54)</f>
        <v>11269</v>
      </c>
      <c r="I55" s="59">
        <f t="shared" si="15"/>
        <v>1.4406009385830235E-2</v>
      </c>
      <c r="J55" s="66"/>
    </row>
    <row r="56" spans="1:10" ht="18.75" hidden="1" x14ac:dyDescent="0.3">
      <c r="A56" s="64"/>
      <c r="B56" s="64"/>
      <c r="C56" s="64"/>
      <c r="D56" s="29"/>
      <c r="E56" s="64"/>
      <c r="F56" s="64"/>
      <c r="G56" s="29"/>
      <c r="H56" s="64"/>
      <c r="I56" s="65"/>
      <c r="J56" s="66"/>
    </row>
    <row r="57" spans="1:10" ht="18.75" x14ac:dyDescent="0.3">
      <c r="A57" s="31"/>
      <c r="B57" s="31"/>
      <c r="C57" s="70"/>
      <c r="D57" s="71"/>
      <c r="E57" s="70"/>
      <c r="F57" s="70"/>
      <c r="G57" s="71"/>
      <c r="H57" s="70"/>
      <c r="I57" s="70"/>
      <c r="J57" s="70"/>
    </row>
    <row r="58" spans="1:10" ht="18.75" x14ac:dyDescent="0.3">
      <c r="A58" s="69" t="s">
        <v>23</v>
      </c>
      <c r="B58" s="69"/>
      <c r="C58" s="69"/>
      <c r="D58" s="69"/>
      <c r="E58" s="69"/>
      <c r="F58" s="69"/>
      <c r="G58" s="69"/>
      <c r="H58" s="69"/>
      <c r="I58" s="69"/>
      <c r="J58" s="30"/>
    </row>
    <row r="59" spans="1:10" s="14" customFormat="1" ht="18" x14ac:dyDescent="0.25">
      <c r="A59" s="55"/>
      <c r="B59" s="55"/>
      <c r="C59" s="55"/>
      <c r="D59" s="15"/>
      <c r="E59" s="54" t="s">
        <v>5</v>
      </c>
      <c r="F59" s="55"/>
      <c r="G59" s="72"/>
      <c r="H59" s="56" t="s">
        <v>6</v>
      </c>
      <c r="I59" s="56"/>
      <c r="J59" s="57"/>
    </row>
    <row r="60" spans="1:10" s="14" customFormat="1" ht="18" x14ac:dyDescent="0.25">
      <c r="A60" s="54" t="s">
        <v>7</v>
      </c>
      <c r="B60" s="54"/>
      <c r="C60" s="58" t="s">
        <v>8</v>
      </c>
      <c r="D60" s="17" t="s">
        <v>9</v>
      </c>
      <c r="E60" s="58" t="s">
        <v>10</v>
      </c>
      <c r="F60" s="58" t="s">
        <v>11</v>
      </c>
      <c r="G60" s="17" t="s">
        <v>12</v>
      </c>
      <c r="H60" s="58" t="s">
        <v>10</v>
      </c>
      <c r="I60" s="58" t="s">
        <v>11</v>
      </c>
      <c r="J60" s="58"/>
    </row>
    <row r="61" spans="1:10" ht="18.75" x14ac:dyDescent="0.3">
      <c r="A61" s="31" t="s">
        <v>13</v>
      </c>
      <c r="B61" s="31"/>
      <c r="C61" s="33">
        <v>738109</v>
      </c>
      <c r="D61" s="21">
        <v>750118</v>
      </c>
      <c r="E61" s="33">
        <f t="shared" ref="E61:E67" si="16">C61-D61</f>
        <v>-12009</v>
      </c>
      <c r="F61" s="35">
        <f t="shared" ref="F61:F67" si="17">E61/D61</f>
        <v>-1.6009481174961804E-2</v>
      </c>
      <c r="G61" s="21">
        <v>728135</v>
      </c>
      <c r="H61" s="33">
        <f t="shared" ref="H61:H66" si="18">+C61-G61</f>
        <v>9974</v>
      </c>
      <c r="I61" s="59">
        <f t="shared" ref="I61:I67" si="19">+H61/G61</f>
        <v>1.3698009297726382E-2</v>
      </c>
      <c r="J61" s="59"/>
    </row>
    <row r="62" spans="1:10" ht="18.75" x14ac:dyDescent="0.3">
      <c r="A62" s="31" t="s">
        <v>14</v>
      </c>
      <c r="B62" s="31"/>
      <c r="C62" s="33">
        <v>54662</v>
      </c>
      <c r="D62" s="21">
        <v>55919</v>
      </c>
      <c r="E62" s="33">
        <f t="shared" si="16"/>
        <v>-1257</v>
      </c>
      <c r="F62" s="35">
        <f t="shared" si="17"/>
        <v>-2.2478942756487062E-2</v>
      </c>
      <c r="G62" s="21">
        <v>54369</v>
      </c>
      <c r="H62" s="33">
        <f t="shared" si="18"/>
        <v>293</v>
      </c>
      <c r="I62" s="59">
        <f t="shared" si="19"/>
        <v>5.3891004064816348E-3</v>
      </c>
      <c r="J62" s="59"/>
    </row>
    <row r="63" spans="1:10" ht="18.75" x14ac:dyDescent="0.3">
      <c r="A63" s="31" t="s">
        <v>15</v>
      </c>
      <c r="B63" s="31"/>
      <c r="C63" s="33">
        <v>416</v>
      </c>
      <c r="D63" s="21">
        <v>316</v>
      </c>
      <c r="E63" s="33">
        <f t="shared" si="16"/>
        <v>100</v>
      </c>
      <c r="F63" s="35">
        <f t="shared" si="17"/>
        <v>0.31645569620253167</v>
      </c>
      <c r="G63" s="21">
        <v>436</v>
      </c>
      <c r="H63" s="33">
        <f t="shared" si="18"/>
        <v>-20</v>
      </c>
      <c r="I63" s="59">
        <f t="shared" si="19"/>
        <v>-4.5871559633027525E-2</v>
      </c>
      <c r="J63" s="59"/>
    </row>
    <row r="64" spans="1:10" ht="18.75" x14ac:dyDescent="0.3">
      <c r="A64" s="31" t="s">
        <v>16</v>
      </c>
      <c r="B64" s="31"/>
      <c r="C64" s="33">
        <v>2377</v>
      </c>
      <c r="D64" s="21">
        <v>2330</v>
      </c>
      <c r="E64" s="33">
        <f t="shared" si="16"/>
        <v>47</v>
      </c>
      <c r="F64" s="35">
        <f t="shared" si="17"/>
        <v>2.017167381974249E-2</v>
      </c>
      <c r="G64" s="21">
        <v>2382</v>
      </c>
      <c r="H64" s="33">
        <f t="shared" si="18"/>
        <v>-5</v>
      </c>
      <c r="I64" s="59">
        <f t="shared" si="19"/>
        <v>-2.0990764063811922E-3</v>
      </c>
      <c r="J64" s="59"/>
    </row>
    <row r="65" spans="1:10" ht="18.75" x14ac:dyDescent="0.3">
      <c r="A65" s="31" t="s">
        <v>17</v>
      </c>
      <c r="B65" s="31"/>
      <c r="C65" s="33">
        <v>11</v>
      </c>
      <c r="D65" s="21">
        <v>14</v>
      </c>
      <c r="E65" s="33">
        <f t="shared" si="16"/>
        <v>-3</v>
      </c>
      <c r="F65" s="35">
        <f t="shared" si="17"/>
        <v>-0.21428571428571427</v>
      </c>
      <c r="G65" s="21">
        <v>12</v>
      </c>
      <c r="H65" s="33">
        <f t="shared" si="18"/>
        <v>-1</v>
      </c>
      <c r="I65" s="59">
        <f t="shared" si="19"/>
        <v>-8.3333333333333329E-2</v>
      </c>
      <c r="J65" s="59"/>
    </row>
    <row r="66" spans="1:10" ht="18.75" x14ac:dyDescent="0.3">
      <c r="A66" s="31" t="s">
        <v>27</v>
      </c>
      <c r="B66" s="31"/>
      <c r="C66" s="60">
        <v>222</v>
      </c>
      <c r="D66" s="24">
        <v>206</v>
      </c>
      <c r="E66" s="60">
        <f t="shared" si="16"/>
        <v>16</v>
      </c>
      <c r="F66" s="61">
        <f t="shared" si="17"/>
        <v>7.7669902912621352E-2</v>
      </c>
      <c r="G66" s="24">
        <v>208</v>
      </c>
      <c r="H66" s="60">
        <f t="shared" si="18"/>
        <v>14</v>
      </c>
      <c r="I66" s="62">
        <f t="shared" si="19"/>
        <v>6.7307692307692304E-2</v>
      </c>
      <c r="J66" s="63"/>
    </row>
    <row r="67" spans="1:10" ht="18.75" x14ac:dyDescent="0.3">
      <c r="A67" s="31" t="s">
        <v>21</v>
      </c>
      <c r="B67" s="31"/>
      <c r="C67" s="34">
        <f>SUM(C61:C66)</f>
        <v>795797</v>
      </c>
      <c r="D67" s="27">
        <f>SUM(D61:D66)</f>
        <v>808903</v>
      </c>
      <c r="E67" s="34">
        <f t="shared" si="16"/>
        <v>-13106</v>
      </c>
      <c r="F67" s="35">
        <f t="shared" si="17"/>
        <v>-1.6202189879379852E-2</v>
      </c>
      <c r="G67" s="27">
        <f>SUM(G61:G66)</f>
        <v>785542</v>
      </c>
      <c r="H67" s="34">
        <f>SUM(H61:H66)</f>
        <v>10255</v>
      </c>
      <c r="I67" s="59">
        <f t="shared" si="19"/>
        <v>1.3054680717262731E-2</v>
      </c>
      <c r="J67" s="59"/>
    </row>
    <row r="68" spans="1:10" x14ac:dyDescent="0.3">
      <c r="G68" s="3"/>
    </row>
    <row r="69" spans="1:10" x14ac:dyDescent="0.3">
      <c r="G69" s="3"/>
    </row>
    <row r="70" spans="1:10" x14ac:dyDescent="0.3">
      <c r="G70" s="3"/>
    </row>
    <row r="71" spans="1:10" x14ac:dyDescent="0.3">
      <c r="G71" s="3"/>
    </row>
    <row r="72" spans="1:10" x14ac:dyDescent="0.3">
      <c r="G72" s="3"/>
    </row>
    <row r="73" spans="1:10" x14ac:dyDescent="0.3">
      <c r="G73" s="3"/>
    </row>
    <row r="76" spans="1:10" x14ac:dyDescent="0.3">
      <c r="A76" s="73"/>
      <c r="C76" s="74"/>
      <c r="D76" s="75"/>
      <c r="E76" s="74"/>
      <c r="F76" s="74"/>
    </row>
    <row r="77" spans="1:10" x14ac:dyDescent="0.3">
      <c r="A77" s="73"/>
      <c r="C77" s="76"/>
      <c r="D77" s="77"/>
      <c r="E77" s="76"/>
      <c r="F77" s="76"/>
    </row>
    <row r="78" spans="1:10" x14ac:dyDescent="0.3">
      <c r="B78" s="78"/>
    </row>
    <row r="81" spans="1:1" s="4" customFormat="1" x14ac:dyDescent="0.3">
      <c r="A81" s="36"/>
    </row>
  </sheetData>
  <mergeCells count="14">
    <mergeCell ref="A58:I58"/>
    <mergeCell ref="H59:I59"/>
    <mergeCell ref="A20:I20"/>
    <mergeCell ref="G21:I21"/>
    <mergeCell ref="A32:I32"/>
    <mergeCell ref="G33:I33"/>
    <mergeCell ref="A46:I46"/>
    <mergeCell ref="G47:I47"/>
    <mergeCell ref="A2:I2"/>
    <mergeCell ref="A3:I3"/>
    <mergeCell ref="A4:I4"/>
    <mergeCell ref="A6:I6"/>
    <mergeCell ref="A8:I8"/>
    <mergeCell ref="G9:I9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9DC150B-9E4D-4491-9445-F62AB62A7BA8}"/>
</file>

<file path=customXml/itemProps2.xml><?xml version="1.0" encoding="utf-8"?>
<ds:datastoreItem xmlns:ds="http://schemas.openxmlformats.org/officeDocument/2006/customXml" ds:itemID="{14FA204A-885B-473F-B54D-BC75980E84B0}"/>
</file>

<file path=customXml/itemProps3.xml><?xml version="1.0" encoding="utf-8"?>
<ds:datastoreItem xmlns:ds="http://schemas.openxmlformats.org/officeDocument/2006/customXml" ds:itemID="{6F7953CC-DD8B-4D58-A96E-211CB14FCF24}"/>
</file>

<file path=customXml/itemProps4.xml><?xml version="1.0" encoding="utf-8"?>
<ds:datastoreItem xmlns:ds="http://schemas.openxmlformats.org/officeDocument/2006/customXml" ds:itemID="{214C3100-F2F6-4076-968D-4493F35229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Pg 6a CustCount_Electric</vt:lpstr>
      <vt:lpstr>Pg 6b CustCount_Gas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Kevin Popich</cp:lastModifiedBy>
  <cp:lastPrinted>2016-05-12T23:02:09Z</cp:lastPrinted>
  <dcterms:created xsi:type="dcterms:W3CDTF">2014-01-09T00:48:14Z</dcterms:created>
  <dcterms:modified xsi:type="dcterms:W3CDTF">2016-05-12T23:04:04Z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