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xl/externalLinks/externalLink3.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45" windowWidth="14865" windowHeight="7305"/>
  </bookViews>
  <sheets>
    <sheet name="Lead Sheet" sheetId="1" r:id="rId1"/>
    <sheet name="Lead Sheet (2)" sheetId="2" r:id="rId2"/>
    <sheet name="8.5.2" sheetId="3" r:id="rId3"/>
    <sheet name="8.5.3" sheetId="4" r:id="rId4"/>
  </sheets>
  <externalReferences>
    <externalReference r:id="rId5"/>
    <externalReference r:id="rId6"/>
    <externalReference r:id="rId7"/>
  </externalReferences>
  <definedNames>
    <definedName name="__123Graph_A" localSheetId="2" hidden="1">[1]Inputs!#REF!</definedName>
    <definedName name="__123Graph_A" localSheetId="3" hidden="1">[2]Inputs!#REF!</definedName>
    <definedName name="__123Graph_A" localSheetId="0" hidden="1">[1]Inputs!#REF!</definedName>
    <definedName name="__123Graph_A" hidden="1">[3]Inputs!#REF!</definedName>
    <definedName name="__123Graph_B" localSheetId="2" hidden="1">[1]Inputs!#REF!</definedName>
    <definedName name="__123Graph_B" localSheetId="3" hidden="1">[2]Inputs!#REF!</definedName>
    <definedName name="__123Graph_B" localSheetId="0" hidden="1">[1]Inputs!#REF!</definedName>
    <definedName name="__123Graph_B" hidden="1">[3]Inputs!#REF!</definedName>
    <definedName name="__123Graph_D" localSheetId="2" hidden="1">[1]Inputs!#REF!</definedName>
    <definedName name="__123Graph_D" localSheetId="3" hidden="1">[2]Inputs!#REF!</definedName>
    <definedName name="__123Graph_D" localSheetId="0" hidden="1">[1]Inputs!#REF!</definedName>
    <definedName name="__123Graph_D" hidden="1">[3]Inputs!#REF!</definedName>
    <definedName name="_j1" localSheetId="3"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3"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3"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3"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Order1" hidden="1">255</definedName>
    <definedName name="_xlnm.Print_Area" localSheetId="2">'8.5.2'!$A$1:$E$93</definedName>
    <definedName name="_xlnm.Print_Area" localSheetId="0">'Lead Sheet'!$A$1:$J$106</definedName>
    <definedName name="_xlnm.Print_Area" localSheetId="1">'Lead Sheet (2)'!$A$1:$J$53</definedName>
    <definedName name="retail" localSheetId="2" hidden="1">{#N/A,#N/A,FALSE,"Loans";#N/A,#N/A,FALSE,"Program Costs";#N/A,#N/A,FALSE,"Measures";#N/A,#N/A,FALSE,"Net Lost Rev";#N/A,#N/A,FALSE,"Incentive"}</definedName>
    <definedName name="retail" localSheetId="3" hidden="1">{#N/A,#N/A,FALSE,"Loans";#N/A,#N/A,FALSE,"Program Costs";#N/A,#N/A,FALSE,"Measures";#N/A,#N/A,FALSE,"Net Lost Rev";#N/A,#N/A,FALSE,"Incentive"}</definedName>
    <definedName name="retail" localSheetId="0"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2" hidden="1">{#N/A,#N/A,FALSE,"Loans";#N/A,#N/A,FALSE,"Program Costs";#N/A,#N/A,FALSE,"Measures";#N/A,#N/A,FALSE,"Net Lost Rev";#N/A,#N/A,FALSE,"Incentive"}</definedName>
    <definedName name="retail_CC" localSheetId="3"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2" hidden="1">{#N/A,#N/A,FALSE,"Loans";#N/A,#N/A,FALSE,"Program Costs";#N/A,#N/A,FALSE,"Measures";#N/A,#N/A,FALSE,"Net Lost Rev";#N/A,#N/A,FALSE,"Incentive"}</definedName>
    <definedName name="retail_CC1" localSheetId="3"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hidden="1">{#N/A,#N/A,FALSE,"Loans";#N/A,#N/A,FALSE,"Program Costs";#N/A,#N/A,FALSE,"Measures";#N/A,#N/A,FALSE,"Net Lost Rev";#N/A,#N/A,FALSE,"Incentive"}</definedName>
    <definedName name="SAPBEXrevision" hidden="1">1</definedName>
    <definedName name="SAPBEXsysID" hidden="1">"BWP"</definedName>
    <definedName name="SAPBEXwbID" hidden="1">"45GXL7SXPXL3MHIZ7CHPZQ8ZV"</definedName>
    <definedName name="wrn.All._.Pages." localSheetId="2" hidden="1">{#N/A,#N/A,FALSE,"Cover";#N/A,#N/A,FALSE,"Lead Sheet";#N/A,#N/A,FALSE,"T-Accounts";#N/A,#N/A,FALSE,"Ins &amp; Prem ActualEstimates"}</definedName>
    <definedName name="wrn.All._.Pages." localSheetId="3" hidden="1">{#N/A,#N/A,FALSE,"Cover";#N/A,#N/A,FALSE,"Lead Sheet";#N/A,#N/A,FALSE,"T-Accounts";#N/A,#N/A,FALSE,"Ins &amp; Prem ActualEstimates"}</definedName>
    <definedName name="wrn.All._.Pages." localSheetId="0" hidden="1">{#N/A,#N/A,FALSE,"Cover";#N/A,#N/A,FALSE,"Lead Sheet";#N/A,#N/A,FALSE,"T-Accounts";#N/A,#N/A,FALSE,"Ins &amp; Prem ActualEstimates"}</definedName>
    <definedName name="wrn.All._.Pages." hidden="1">{#N/A,#N/A,FALSE,"Cover";#N/A,#N/A,FALSE,"Lead Sheet";#N/A,#N/A,FALSE,"T-Accounts";#N/A,#N/A,FALSE,"Ins &amp; Prem ActualEstimates"}</definedName>
    <definedName name="wrn.OR._.Carrying._.Charge._.JV." localSheetId="2" hidden="1">{#N/A,#N/A,FALSE,"Loans";#N/A,#N/A,FALSE,"Program Costs";#N/A,#N/A,FALSE,"Measures";#N/A,#N/A,FALSE,"Net Lost Rev";#N/A,#N/A,FALSE,"Incentive"}</definedName>
    <definedName name="wrn.OR._.Carrying._.Charge._.JV." localSheetId="3" hidden="1">{#N/A,#N/A,FALSE,"Loans";#N/A,#N/A,FALSE,"Program Costs";#N/A,#N/A,FALSE,"Measures";#N/A,#N/A,FALSE,"Net Lost Rev";#N/A,#N/A,FALSE,"Incentive"}</definedName>
    <definedName name="wrn.OR._.Carrying._.Charge._.JV." localSheetId="0"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2" hidden="1">{#N/A,#N/A,FALSE,"Loans";#N/A,#N/A,FALSE,"Program Costs";#N/A,#N/A,FALSE,"Measures";#N/A,#N/A,FALSE,"Net Lost Rev";#N/A,#N/A,FALSE,"Incentive"}</definedName>
    <definedName name="wrn.OR._.Carrying._.Charge._.JV.1" localSheetId="3"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hidden="1">{#N/A,#N/A,FALSE,"Loans";#N/A,#N/A,FALSE,"Program Costs";#N/A,#N/A,FALSE,"Measures";#N/A,#N/A,FALSE,"Net Lost Rev";#N/A,#N/A,FALSE,"Incentive"}</definedName>
  </definedNames>
  <calcPr calcId="145621" calcMode="manual" iterate="1"/>
</workbook>
</file>

<file path=xl/calcChain.xml><?xml version="1.0" encoding="utf-8"?>
<calcChain xmlns="http://schemas.openxmlformats.org/spreadsheetml/2006/main">
  <c r="I93" i="1" l="1"/>
  <c r="I18" i="2"/>
  <c r="I16" i="2"/>
  <c r="I14" i="2"/>
  <c r="I12" i="2"/>
  <c r="I10" i="2"/>
  <c r="A3" i="4"/>
  <c r="A2" i="4"/>
  <c r="A1" i="4"/>
  <c r="D92" i="3"/>
  <c r="D74" i="3"/>
  <c r="D45" i="3"/>
  <c r="D28" i="3"/>
  <c r="D21" i="3"/>
  <c r="F18" i="2"/>
  <c r="F16" i="2"/>
  <c r="F14" i="2"/>
  <c r="F12" i="2"/>
  <c r="F10" i="2"/>
  <c r="G89" i="1"/>
  <c r="F89" i="1"/>
  <c r="I89" i="1" s="1"/>
  <c r="D89" i="1"/>
  <c r="G88" i="1"/>
  <c r="F88" i="1"/>
  <c r="I88" i="1" s="1"/>
  <c r="D88" i="1"/>
  <c r="G87" i="1"/>
  <c r="F87" i="1"/>
  <c r="I87" i="1" s="1"/>
  <c r="D87" i="1"/>
  <c r="G86" i="1"/>
  <c r="F86" i="1"/>
  <c r="I86" i="1" s="1"/>
  <c r="D86" i="1"/>
  <c r="G85" i="1"/>
  <c r="F85" i="1"/>
  <c r="I85" i="1" s="1"/>
  <c r="D85" i="1"/>
  <c r="G84" i="1"/>
  <c r="F84" i="1"/>
  <c r="I84" i="1" s="1"/>
  <c r="D84" i="1"/>
  <c r="G83" i="1"/>
  <c r="F83" i="1"/>
  <c r="I83" i="1" s="1"/>
  <c r="D83" i="1"/>
  <c r="G82" i="1"/>
  <c r="F82" i="1"/>
  <c r="I82" i="1" s="1"/>
  <c r="D82" i="1"/>
  <c r="G81" i="1"/>
  <c r="F81" i="1"/>
  <c r="I81" i="1" s="1"/>
  <c r="D81" i="1"/>
  <c r="G80" i="1"/>
  <c r="F80" i="1"/>
  <c r="I80" i="1" s="1"/>
  <c r="D80" i="1"/>
  <c r="G79" i="1"/>
  <c r="F79" i="1"/>
  <c r="I79" i="1" s="1"/>
  <c r="D79" i="1"/>
  <c r="G78" i="1"/>
  <c r="F78" i="1"/>
  <c r="I78" i="1" s="1"/>
  <c r="D78" i="1"/>
  <c r="G77" i="1"/>
  <c r="F77" i="1"/>
  <c r="I77" i="1" s="1"/>
  <c r="D77" i="1"/>
  <c r="G76" i="1"/>
  <c r="F76" i="1"/>
  <c r="I76" i="1" s="1"/>
  <c r="D76" i="1"/>
  <c r="G75" i="1"/>
  <c r="F75" i="1"/>
  <c r="F90" i="1" s="1"/>
  <c r="K90" i="1" s="1"/>
  <c r="D75" i="1"/>
  <c r="G71" i="1"/>
  <c r="F71" i="1"/>
  <c r="I71" i="1" s="1"/>
  <c r="G70" i="1"/>
  <c r="F70" i="1"/>
  <c r="I70" i="1" s="1"/>
  <c r="G69" i="1"/>
  <c r="F69" i="1"/>
  <c r="I69" i="1" s="1"/>
  <c r="G68" i="1"/>
  <c r="F68" i="1"/>
  <c r="I68" i="1" s="1"/>
  <c r="G67" i="1"/>
  <c r="F67" i="1"/>
  <c r="I67" i="1" s="1"/>
  <c r="G66" i="1"/>
  <c r="F66" i="1"/>
  <c r="F72" i="1" s="1"/>
  <c r="K72" i="1" s="1"/>
  <c r="G62" i="1"/>
  <c r="F62" i="1"/>
  <c r="I62" i="1" s="1"/>
  <c r="G61" i="1"/>
  <c r="F61" i="1"/>
  <c r="I61" i="1" s="1"/>
  <c r="G60" i="1"/>
  <c r="F60" i="1"/>
  <c r="I60" i="1" s="1"/>
  <c r="G59" i="1"/>
  <c r="F59" i="1"/>
  <c r="I59" i="1" s="1"/>
  <c r="G58" i="1"/>
  <c r="F58" i="1"/>
  <c r="I58" i="1" s="1"/>
  <c r="G57" i="1"/>
  <c r="F57" i="1"/>
  <c r="I57" i="1" s="1"/>
  <c r="G56" i="1"/>
  <c r="F56" i="1"/>
  <c r="I56" i="1" s="1"/>
  <c r="G55" i="1"/>
  <c r="F55" i="1"/>
  <c r="I55" i="1" s="1"/>
  <c r="G54" i="1"/>
  <c r="F54" i="1"/>
  <c r="I54" i="1" s="1"/>
  <c r="G53" i="1"/>
  <c r="F53" i="1"/>
  <c r="I53" i="1" s="1"/>
  <c r="G52" i="1"/>
  <c r="F52" i="1"/>
  <c r="I52" i="1" s="1"/>
  <c r="G51" i="1"/>
  <c r="F51" i="1"/>
  <c r="I51" i="1" s="1"/>
  <c r="G50" i="1"/>
  <c r="F50" i="1"/>
  <c r="I50" i="1" s="1"/>
  <c r="G49" i="1"/>
  <c r="G48" i="1"/>
  <c r="G47" i="1"/>
  <c r="G44" i="1"/>
  <c r="F44" i="1"/>
  <c r="I44" i="1" s="1"/>
  <c r="G43" i="1"/>
  <c r="F43" i="1"/>
  <c r="I43" i="1" s="1"/>
  <c r="G42" i="1"/>
  <c r="F42" i="1"/>
  <c r="I42" i="1" s="1"/>
  <c r="G41" i="1"/>
  <c r="F41" i="1"/>
  <c r="I41" i="1" s="1"/>
  <c r="G40" i="1"/>
  <c r="F40" i="1"/>
  <c r="I40" i="1" s="1"/>
  <c r="G39" i="1"/>
  <c r="F39" i="1"/>
  <c r="I39" i="1" s="1"/>
  <c r="G38" i="1"/>
  <c r="F38" i="1"/>
  <c r="I38" i="1" s="1"/>
  <c r="G37" i="1"/>
  <c r="F37" i="1"/>
  <c r="I37" i="1" s="1"/>
  <c r="G36" i="1"/>
  <c r="F36" i="1"/>
  <c r="I36" i="1" s="1"/>
  <c r="G35" i="1"/>
  <c r="F35" i="1"/>
  <c r="I35" i="1" s="1"/>
  <c r="G34" i="1"/>
  <c r="F34" i="1"/>
  <c r="I34" i="1" s="1"/>
  <c r="G33" i="1"/>
  <c r="F33" i="1"/>
  <c r="I33" i="1" s="1"/>
  <c r="G32" i="1"/>
  <c r="F32" i="1"/>
  <c r="I32" i="1" s="1"/>
  <c r="G31" i="1"/>
  <c r="F31" i="1"/>
  <c r="I31" i="1" s="1"/>
  <c r="G30" i="1"/>
  <c r="F30" i="1"/>
  <c r="F45" i="1" s="1"/>
  <c r="G27" i="1"/>
  <c r="F27" i="1"/>
  <c r="I27" i="1" s="1"/>
  <c r="G26" i="1"/>
  <c r="F26" i="1"/>
  <c r="I26" i="1" s="1"/>
  <c r="G25" i="1"/>
  <c r="F25" i="1"/>
  <c r="I25" i="1" s="1"/>
  <c r="G24" i="1"/>
  <c r="F24" i="1"/>
  <c r="F28" i="1" s="1"/>
  <c r="G21" i="1"/>
  <c r="F21" i="1"/>
  <c r="I21" i="1" s="1"/>
  <c r="D21" i="1"/>
  <c r="B21" i="1"/>
  <c r="G20" i="1"/>
  <c r="F20" i="1"/>
  <c r="I20" i="1" s="1"/>
  <c r="D20" i="1"/>
  <c r="B20" i="1"/>
  <c r="G19" i="1"/>
  <c r="F19" i="1"/>
  <c r="I19" i="1" s="1"/>
  <c r="D19" i="1"/>
  <c r="B19" i="1"/>
  <c r="G18" i="1"/>
  <c r="F18" i="1"/>
  <c r="I18" i="1" s="1"/>
  <c r="D18" i="1"/>
  <c r="B18" i="1"/>
  <c r="G17" i="1"/>
  <c r="F17" i="1"/>
  <c r="I17" i="1" s="1"/>
  <c r="D17" i="1"/>
  <c r="B17" i="1"/>
  <c r="G16" i="1"/>
  <c r="F16" i="1"/>
  <c r="I16" i="1" s="1"/>
  <c r="D16" i="1"/>
  <c r="B16" i="1"/>
  <c r="G15" i="1"/>
  <c r="F15" i="1"/>
  <c r="I15" i="1" s="1"/>
  <c r="D15" i="1"/>
  <c r="B15" i="1"/>
  <c r="G14" i="1"/>
  <c r="F14" i="1"/>
  <c r="I14" i="1" s="1"/>
  <c r="D14" i="1"/>
  <c r="B14" i="1"/>
  <c r="G13" i="1"/>
  <c r="F13" i="1"/>
  <c r="I13" i="1" s="1"/>
  <c r="D13" i="1"/>
  <c r="B13" i="1"/>
  <c r="G12" i="1"/>
  <c r="F12" i="1"/>
  <c r="I12" i="1" s="1"/>
  <c r="D12" i="1"/>
  <c r="B12" i="1"/>
  <c r="G11" i="1"/>
  <c r="F11" i="1"/>
  <c r="I11" i="1" s="1"/>
  <c r="D11" i="1"/>
  <c r="B11" i="1"/>
  <c r="G10" i="1"/>
  <c r="F10" i="1"/>
  <c r="F22" i="1" s="1"/>
  <c r="D10" i="1"/>
  <c r="B10" i="1"/>
  <c r="A3" i="3"/>
  <c r="I1" i="2"/>
  <c r="I66" i="1" l="1"/>
  <c r="I72" i="1" s="1"/>
  <c r="I10" i="1"/>
  <c r="I22" i="1" s="1"/>
  <c r="I24" i="1"/>
  <c r="I28" i="1" s="1"/>
  <c r="I30" i="1"/>
  <c r="I45" i="1" s="1"/>
  <c r="I75" i="1"/>
  <c r="I90" i="1" s="1"/>
  <c r="D64" i="3"/>
  <c r="F47" i="1"/>
  <c r="I47" i="1" s="1"/>
  <c r="F49" i="1"/>
  <c r="I49" i="1" s="1"/>
  <c r="F48" i="1"/>
  <c r="I48" i="1" s="1"/>
  <c r="K22" i="1"/>
  <c r="K28" i="1"/>
  <c r="K45" i="1"/>
  <c r="I63" i="1" l="1"/>
  <c r="F63" i="1"/>
  <c r="K63" i="1" s="1"/>
</calcChain>
</file>

<file path=xl/sharedStrings.xml><?xml version="1.0" encoding="utf-8"?>
<sst xmlns="http://schemas.openxmlformats.org/spreadsheetml/2006/main" count="418" uniqueCount="104">
  <si>
    <t>Page</t>
  </si>
  <si>
    <t>TOTAL</t>
  </si>
  <si>
    <t>WA</t>
  </si>
  <si>
    <t>ACCOUNT</t>
  </si>
  <si>
    <t>Type</t>
  </si>
  <si>
    <t>COMPANY</t>
  </si>
  <si>
    <t>FACTOR</t>
  </si>
  <si>
    <t>FACTOR %</t>
  </si>
  <si>
    <t>ALLOCATED</t>
  </si>
  <si>
    <t>REF#</t>
  </si>
  <si>
    <t>Adjustment to Rate Base:</t>
  </si>
  <si>
    <t>Current Assets:</t>
  </si>
  <si>
    <t>Materials and Supplies:</t>
  </si>
  <si>
    <t>Fuel Stock and Materials &amp; Supplies</t>
  </si>
  <si>
    <t>Prepayments:</t>
  </si>
  <si>
    <t>Prepaid Insurance</t>
  </si>
  <si>
    <t>Prepaid Taxes</t>
  </si>
  <si>
    <t>Prepayments - Coal</t>
  </si>
  <si>
    <t>Prepayments - Other</t>
  </si>
  <si>
    <t>Miscellaneous Deferred Debits:</t>
  </si>
  <si>
    <t>Miscellaneous Deferred Debits</t>
  </si>
  <si>
    <t>186M</t>
  </si>
  <si>
    <t>Miscellaneous Rate Base:</t>
  </si>
  <si>
    <t>Miscellaneous Rate Base</t>
  </si>
  <si>
    <t>Provo Working Capital</t>
  </si>
  <si>
    <t>CAGE</t>
  </si>
  <si>
    <t>Pg. 2.34</t>
  </si>
  <si>
    <t>from the JAM</t>
  </si>
  <si>
    <t>Description of Adjustment:</t>
  </si>
  <si>
    <t xml:space="preserve">This restating adjustment removes cash, prepayments, and other miscellaneous rate base balances from results for the 12-months ending June 2012.
</t>
  </si>
  <si>
    <t>Adjustments to Tax:</t>
  </si>
  <si>
    <t>Schedule M Add - Joseph Settlement</t>
  </si>
  <si>
    <t>SCHMAT</t>
  </si>
  <si>
    <t>CAGW</t>
  </si>
  <si>
    <t>Schedule M Add - Hermiston</t>
  </si>
  <si>
    <t>Schedule M Deduct - Prepaid Property taxes</t>
  </si>
  <si>
    <t>GPS</t>
  </si>
  <si>
    <t>Schedule M Deduct - Other Prepaids</t>
  </si>
  <si>
    <t>SCHMDT</t>
  </si>
  <si>
    <t>SO</t>
  </si>
  <si>
    <t>Schedule M Add - TGS Buyout</t>
  </si>
  <si>
    <t>Booked</t>
  </si>
  <si>
    <t>Description</t>
  </si>
  <si>
    <t>Account</t>
  </si>
  <si>
    <t>Factor</t>
  </si>
  <si>
    <t>June 2012 AMA Balance</t>
  </si>
  <si>
    <t>Ref.</t>
  </si>
  <si>
    <t>Other A/R</t>
  </si>
  <si>
    <t>Accounts Payable</t>
  </si>
  <si>
    <t>CAEE</t>
  </si>
  <si>
    <t>OTHER</t>
  </si>
  <si>
    <t>SE</t>
  </si>
  <si>
    <t xml:space="preserve">Other Msc. Df. Crd. </t>
  </si>
  <si>
    <t>Asset Retir. Oblig.</t>
  </si>
  <si>
    <t>ARO Reg Liability</t>
  </si>
  <si>
    <t>Total Current Assets</t>
  </si>
  <si>
    <t>To 8.5</t>
  </si>
  <si>
    <t>Ties to CWC BW</t>
  </si>
  <si>
    <t xml:space="preserve"> </t>
  </si>
  <si>
    <t>Materials and Supplies</t>
  </si>
  <si>
    <t>Fuel Stock</t>
  </si>
  <si>
    <t>CAEW</t>
  </si>
  <si>
    <t>JBE</t>
  </si>
  <si>
    <t>WYP</t>
  </si>
  <si>
    <t>WYU</t>
  </si>
  <si>
    <t>JBG</t>
  </si>
  <si>
    <t>OR</t>
  </si>
  <si>
    <t>UT</t>
  </si>
  <si>
    <t>CA</t>
  </si>
  <si>
    <t>IDU</t>
  </si>
  <si>
    <t>SNPD</t>
  </si>
  <si>
    <t>SNPPS</t>
  </si>
  <si>
    <t>SG</t>
  </si>
  <si>
    <t>Ties to Materials and Supplies BW</t>
  </si>
  <si>
    <t>Total Prepayments</t>
  </si>
  <si>
    <t>To 8.5.1</t>
  </si>
  <si>
    <t>Ties to Misc. RB BW (selected items)</t>
  </si>
  <si>
    <t>Total Miscellaneous Deferred Debits</t>
  </si>
  <si>
    <t>Ties to Def. Debits BW</t>
  </si>
  <si>
    <t>182M</t>
  </si>
  <si>
    <t>182W</t>
  </si>
  <si>
    <t>Total Miscellaneous Rate Base</t>
  </si>
  <si>
    <t>Ties to Reg Asset BW</t>
  </si>
  <si>
    <t>4098300</t>
  </si>
  <si>
    <t>425250</t>
  </si>
  <si>
    <t>TGS Buyout-SG</t>
  </si>
  <si>
    <t>425280</t>
  </si>
  <si>
    <t>Joseph Settlement-SG</t>
  </si>
  <si>
    <t>425360</t>
  </si>
  <si>
    <t>Hermiston Swap</t>
  </si>
  <si>
    <t>210200</t>
  </si>
  <si>
    <t>Prepaid Taxes-property taxes</t>
  </si>
  <si>
    <t>210180</t>
  </si>
  <si>
    <t>OTHER PREPAIDS</t>
  </si>
  <si>
    <t>PacifiCorp</t>
  </si>
  <si>
    <t>Washington General Rate Case - June 2012</t>
  </si>
  <si>
    <t>Actual Tax Data for the 12-Months Ended June 2012</t>
  </si>
  <si>
    <t>FERC Acct</t>
  </si>
  <si>
    <t>SAP Acct</t>
  </si>
  <si>
    <t>Amt</t>
  </si>
  <si>
    <t>8.5.3</t>
  </si>
  <si>
    <t>Ref. 8.5.1</t>
  </si>
  <si>
    <t>8.5.2</t>
  </si>
  <si>
    <t>RES</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</si>
</sst>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5" formatCode="&quot;$&quot;#,##0_);\(&quot;$&quot;#,##0\)"/>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quot;$&quot;#,###"/>
    <numFmt numFmtId="167" formatCode="_-* #,##0\ &quot;F&quot;_-;\-* #,##0\ &quot;F&quot;_-;_-* &quot;-&quot;\ &quot;F&quot;_-;_-@_-"/>
    <numFmt numFmtId="168" formatCode="&quot;$&quot;###0;[Red]\(&quot;$&quot;###0\)"/>
    <numFmt numFmtId="169" formatCode="&quot;$&quot;#,##0\ ;\(&quot;$&quot;#,##0\)"/>
    <numFmt numFmtId="170" formatCode="########\-###\-###"/>
    <numFmt numFmtId="171" formatCode="0.0"/>
    <numFmt numFmtId="172" formatCode="#,##0.000;[Red]\-#,##0.000"/>
    <numFmt numFmtId="173" formatCode="#,##0.0_);\(#,##0.0\);\-\ ;"/>
    <numFmt numFmtId="174" formatCode="#,##0.0000"/>
    <numFmt numFmtId="175" formatCode="mmm\ dd\,\ yyyy"/>
    <numFmt numFmtId="176" formatCode="General_)"/>
    <numFmt numFmtId="177" formatCode="0.000%"/>
  </numFmts>
  <fonts count="33">
    <font>
      <sz val="11"/>
      <color theme="1"/>
      <name val="Arial"/>
      <family val="2"/>
    </font>
    <font>
      <sz val="11"/>
      <color theme="1"/>
      <name val="Arial"/>
      <family val="2"/>
    </font>
    <font>
      <sz val="12"/>
      <name val="Times New Roman"/>
      <family val="1"/>
    </font>
    <font>
      <sz val="10"/>
      <name val="Arial"/>
      <family val="2"/>
    </font>
    <font>
      <b/>
      <sz val="10"/>
      <name val="Arial"/>
      <family val="2"/>
    </font>
    <font>
      <u/>
      <sz val="10"/>
      <name val="Arial"/>
      <family val="2"/>
    </font>
    <font>
      <strike/>
      <sz val="10"/>
      <name val="Arial"/>
      <family val="2"/>
    </font>
    <font>
      <sz val="10"/>
      <color indexed="8"/>
      <name val="Arial"/>
      <family val="2"/>
    </font>
    <font>
      <sz val="10"/>
      <name val="Courier"/>
      <family val="3"/>
    </font>
    <font>
      <sz val="10"/>
      <color indexed="8"/>
      <name val="Helv"/>
    </font>
    <font>
      <sz val="12"/>
      <color indexed="24"/>
      <name val="Arial"/>
      <family val="2"/>
    </font>
    <font>
      <sz val="10"/>
      <name val="Helv"/>
    </font>
    <font>
      <sz val="10"/>
      <color indexed="24"/>
      <name val="Courier New"/>
      <family val="3"/>
    </font>
    <font>
      <sz val="8"/>
      <name val="Helv"/>
    </font>
    <font>
      <sz val="7"/>
      <name val="Arial"/>
      <family val="2"/>
    </font>
    <font>
      <sz val="8"/>
      <name val="Arial"/>
      <family val="2"/>
    </font>
    <font>
      <b/>
      <sz val="16"/>
      <name val="Times New Roman"/>
      <family val="1"/>
    </font>
    <font>
      <b/>
      <sz val="12"/>
      <name val="Arial"/>
      <family val="2"/>
    </font>
    <font>
      <b/>
      <sz val="8"/>
      <name val="Arial"/>
      <family val="2"/>
    </font>
    <font>
      <sz val="11"/>
      <color indexed="8"/>
      <name val="TimesNewRomanPS"/>
    </font>
    <font>
      <sz val="10"/>
      <color indexed="11"/>
      <name val="Geneva"/>
      <family val="2"/>
    </font>
    <font>
      <b/>
      <sz val="10"/>
      <color indexed="8"/>
      <name val="Arial"/>
      <family val="2"/>
    </font>
    <font>
      <b/>
      <sz val="10"/>
      <color indexed="39"/>
      <name val="Arial"/>
      <family val="2"/>
    </font>
    <font>
      <b/>
      <sz val="12"/>
      <color indexed="8"/>
      <name val="Arial"/>
      <family val="2"/>
    </font>
    <font>
      <sz val="8"/>
      <color indexed="18"/>
      <name val="Arial"/>
      <family val="2"/>
    </font>
    <font>
      <b/>
      <sz val="8"/>
      <color indexed="8"/>
      <name val="Arial"/>
      <family val="2"/>
    </font>
    <font>
      <sz val="10"/>
      <color indexed="39"/>
      <name val="Arial"/>
      <family val="2"/>
    </font>
    <font>
      <b/>
      <sz val="14"/>
      <name val="Arial"/>
      <family val="2"/>
    </font>
    <font>
      <sz val="10"/>
      <color indexed="10"/>
      <name val="Arial"/>
      <family val="2"/>
    </font>
    <font>
      <sz val="12"/>
      <name val="Arial MT"/>
    </font>
    <font>
      <sz val="10"/>
      <name val="LinePrinter"/>
    </font>
    <font>
      <sz val="8"/>
      <color indexed="12"/>
      <name val="Arial"/>
      <family val="2"/>
    </font>
    <font>
      <sz val="10"/>
      <color theme="1"/>
      <name val="Arial"/>
      <family val="2"/>
    </font>
  </fonts>
  <fills count="28">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55"/>
        <bgColor indexed="64"/>
      </patternFill>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9"/>
        <bgColor indexed="41"/>
      </patternFill>
    </fill>
    <fill>
      <patternFill patternType="solid">
        <fgColor indexed="9"/>
        <bgColor indexed="40"/>
      </patternFill>
    </fill>
    <fill>
      <patternFill patternType="solid">
        <fgColor indexed="44"/>
        <bgColor indexed="64"/>
      </patternFill>
    </fill>
    <fill>
      <patternFill patternType="solid">
        <fgColor indexed="41"/>
        <bgColor indexed="64"/>
      </patternFill>
    </fill>
    <fill>
      <patternFill patternType="solid">
        <fgColor indexed="9"/>
        <bgColor indexed="15"/>
      </patternFill>
    </fill>
    <fill>
      <patternFill patternType="lightGray"/>
    </fill>
    <fill>
      <patternFill patternType="solid">
        <fgColor indexed="14"/>
        <bgColor indexed="64"/>
      </patternFill>
    </fill>
  </fills>
  <borders count="21">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double">
        <color indexed="64"/>
      </bottom>
      <diagonal/>
    </border>
    <border>
      <left style="thin">
        <color indexed="48"/>
      </left>
      <right style="thin">
        <color indexed="48"/>
      </right>
      <top style="thin">
        <color indexed="48"/>
      </top>
      <bottom style="thin">
        <color indexed="48"/>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bottom style="thin">
        <color indexed="64"/>
      </bottom>
      <diagonal/>
    </border>
    <border>
      <left/>
      <right/>
      <top/>
      <bottom style="double">
        <color indexed="8"/>
      </bottom>
      <diagonal/>
    </border>
    <border>
      <left/>
      <right/>
      <top/>
      <bottom style="thin">
        <color indexed="8"/>
      </bottom>
      <diagonal/>
    </border>
    <border>
      <left style="double">
        <color indexed="64"/>
      </left>
      <right style="double">
        <color indexed="64"/>
      </right>
      <top style="double">
        <color indexed="64"/>
      </top>
      <bottom style="double">
        <color indexed="64"/>
      </bottom>
      <diagonal/>
    </border>
  </borders>
  <cellStyleXfs count="190">
    <xf numFmtId="0" fontId="0" fillId="0" borderId="0"/>
    <xf numFmtId="43" fontId="1" fillId="0" borderId="0" applyFont="0" applyFill="0" applyBorder="0" applyAlignment="0" applyProtection="0"/>
    <xf numFmtId="41" fontId="3" fillId="0" borderId="0" applyFont="0" applyFill="0" applyBorder="0" applyAlignment="0" applyProtection="0"/>
    <xf numFmtId="0" fontId="2" fillId="0" borderId="0"/>
    <xf numFmtId="43" fontId="3" fillId="0" borderId="0" applyFont="0" applyFill="0" applyBorder="0" applyAlignment="0" applyProtection="0"/>
    <xf numFmtId="0" fontId="3" fillId="0" borderId="0"/>
    <xf numFmtId="9" fontId="3" fillId="0" borderId="0" applyFont="0" applyFill="0" applyBorder="0" applyAlignment="0" applyProtection="0"/>
    <xf numFmtId="4" fontId="7" fillId="0" borderId="12" applyNumberFormat="0" applyProtection="0">
      <alignment horizontal="left" vertical="center" indent="1"/>
    </xf>
    <xf numFmtId="0" fontId="3" fillId="0" borderId="0"/>
    <xf numFmtId="0" fontId="8"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 fontId="9" fillId="0" borderId="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3" fontId="10" fillId="0" borderId="0" applyFont="0" applyFill="0" applyBorder="0" applyAlignment="0" applyProtection="0"/>
    <xf numFmtId="0" fontId="11" fillId="0" borderId="0"/>
    <xf numFmtId="0" fontId="11" fillId="0" borderId="0"/>
    <xf numFmtId="3" fontId="12" fillId="0" borderId="0" applyFont="0" applyFill="0" applyBorder="0" applyAlignment="0" applyProtection="0"/>
    <xf numFmtId="0" fontId="11" fillId="0" borderId="0"/>
    <xf numFmtId="44" fontId="3" fillId="0" borderId="0" applyFont="0" applyFill="0" applyBorder="0" applyAlignment="0" applyProtection="0"/>
    <xf numFmtId="44" fontId="3" fillId="0" borderId="0" applyFont="0" applyFill="0" applyBorder="0" applyAlignment="0" applyProtection="0"/>
    <xf numFmtId="168" fontId="13" fillId="0" borderId="0" applyFont="0" applyFill="0" applyBorder="0" applyProtection="0">
      <alignment horizontal="right"/>
    </xf>
    <xf numFmtId="5" fontId="11" fillId="0" borderId="0"/>
    <xf numFmtId="169" fontId="10" fillId="0" borderId="0" applyFont="0" applyFill="0" applyBorder="0" applyAlignment="0" applyProtection="0"/>
    <xf numFmtId="0" fontId="10" fillId="0" borderId="0" applyFont="0" applyFill="0" applyBorder="0" applyAlignment="0" applyProtection="0"/>
    <xf numFmtId="0" fontId="11" fillId="0" borderId="0"/>
    <xf numFmtId="0" fontId="12" fillId="0" borderId="0" applyFont="0" applyFill="0" applyBorder="0" applyAlignment="0" applyProtection="0"/>
    <xf numFmtId="2" fontId="10" fillId="0" borderId="0" applyFont="0" applyFill="0" applyBorder="0" applyAlignment="0" applyProtection="0"/>
    <xf numFmtId="0" fontId="14" fillId="0" borderId="0" applyFont="0" applyFill="0" applyBorder="0" applyAlignment="0" applyProtection="0">
      <alignment horizontal="left"/>
    </xf>
    <xf numFmtId="38" fontId="15" fillId="2" borderId="0" applyNumberFormat="0" applyBorder="0" applyAlignment="0" applyProtection="0"/>
    <xf numFmtId="0" fontId="16" fillId="0" borderId="0"/>
    <xf numFmtId="0" fontId="17" fillId="0" borderId="13" applyNumberFormat="0" applyAlignment="0" applyProtection="0">
      <alignment horizontal="left" vertical="center"/>
    </xf>
    <xf numFmtId="0" fontId="17" fillId="0" borderId="1">
      <alignment horizontal="left" vertical="center"/>
    </xf>
    <xf numFmtId="10" fontId="15" fillId="3" borderId="14" applyNumberFormat="0" applyBorder="0" applyAlignment="0" applyProtection="0"/>
    <xf numFmtId="170" fontId="3" fillId="0" borderId="0"/>
    <xf numFmtId="171" fontId="18" fillId="0" borderId="0" applyNumberFormat="0" applyFill="0" applyBorder="0" applyAlignment="0" applyProtection="0"/>
    <xf numFmtId="37" fontId="19" fillId="0" borderId="0" applyNumberFormat="0" applyFill="0" applyBorder="0"/>
    <xf numFmtId="0" fontId="15" fillId="0" borderId="15" applyNumberFormat="0" applyBorder="0" applyAlignment="0"/>
    <xf numFmtId="172" fontId="3" fillId="0" borderId="0"/>
    <xf numFmtId="0" fontId="3" fillId="0" borderId="0"/>
    <xf numFmtId="0" fontId="3" fillId="0" borderId="0"/>
    <xf numFmtId="0" fontId="3" fillId="0" borderId="0"/>
    <xf numFmtId="37" fontId="11" fillId="0" borderId="0"/>
    <xf numFmtId="173" fontId="2" fillId="0" borderId="0" applyFont="0" applyFill="0" applyBorder="0" applyProtection="0"/>
    <xf numFmtId="12" fontId="17" fillId="4" borderId="8">
      <alignment horizontal="left"/>
    </xf>
    <xf numFmtId="0" fontId="11" fillId="0" borderId="0"/>
    <xf numFmtId="0" fontId="11" fillId="0" borderId="0"/>
    <xf numFmtId="10" fontId="3" fillId="0" borderId="0" applyFont="0" applyFill="0" applyBorder="0" applyAlignment="0" applyProtection="0"/>
    <xf numFmtId="9" fontId="3" fillId="0" borderId="0" applyFont="0" applyFill="0" applyBorder="0" applyAlignment="0" applyProtection="0"/>
    <xf numFmtId="9" fontId="20" fillId="0" borderId="0"/>
    <xf numFmtId="4" fontId="21" fillId="5" borderId="12" applyNumberFormat="0" applyProtection="0">
      <alignment vertical="center"/>
    </xf>
    <xf numFmtId="4" fontId="22" fillId="6" borderId="12" applyNumberFormat="0" applyProtection="0">
      <alignment vertical="center"/>
    </xf>
    <xf numFmtId="4" fontId="21" fillId="6" borderId="12" applyNumberFormat="0" applyProtection="0">
      <alignment horizontal="left" vertical="center" indent="1"/>
    </xf>
    <xf numFmtId="4" fontId="21" fillId="6" borderId="12" applyNumberFormat="0" applyProtection="0">
      <alignment horizontal="left" vertical="center" indent="1"/>
    </xf>
    <xf numFmtId="4" fontId="21" fillId="6" borderId="12" applyNumberFormat="0" applyProtection="0">
      <alignment horizontal="left" vertical="center" indent="1"/>
    </xf>
    <xf numFmtId="4" fontId="21" fillId="6" borderId="12" applyNumberFormat="0" applyProtection="0">
      <alignment horizontal="left" vertical="center" indent="1"/>
    </xf>
    <xf numFmtId="4" fontId="21" fillId="6" borderId="12" applyNumberFormat="0" applyProtection="0">
      <alignment horizontal="left" vertical="center" indent="1"/>
    </xf>
    <xf numFmtId="0" fontId="21" fillId="6" borderId="12" applyNumberFormat="0" applyProtection="0">
      <alignment horizontal="left" vertical="top" indent="1"/>
    </xf>
    <xf numFmtId="4" fontId="21" fillId="7" borderId="12" applyNumberFormat="0" applyProtection="0"/>
    <xf numFmtId="4" fontId="21" fillId="7" borderId="12" applyNumberFormat="0" applyProtection="0"/>
    <xf numFmtId="4" fontId="21" fillId="7" borderId="12" applyNumberFormat="0" applyProtection="0"/>
    <xf numFmtId="4" fontId="21" fillId="7" borderId="12" applyNumberFormat="0" applyProtection="0"/>
    <xf numFmtId="4" fontId="21" fillId="7" borderId="12" applyNumberFormat="0" applyProtection="0"/>
    <xf numFmtId="4" fontId="7" fillId="8" borderId="12" applyNumberFormat="0" applyProtection="0">
      <alignment horizontal="right" vertical="center"/>
    </xf>
    <xf numFmtId="4" fontId="7" fillId="9" borderId="12" applyNumberFormat="0" applyProtection="0">
      <alignment horizontal="right" vertical="center"/>
    </xf>
    <xf numFmtId="4" fontId="7" fillId="10" borderId="12" applyNumberFormat="0" applyProtection="0">
      <alignment horizontal="right" vertical="center"/>
    </xf>
    <xf numFmtId="4" fontId="7" fillId="11" borderId="12" applyNumberFormat="0" applyProtection="0">
      <alignment horizontal="right" vertical="center"/>
    </xf>
    <xf numFmtId="4" fontId="7" fillId="12" borderId="12" applyNumberFormat="0" applyProtection="0">
      <alignment horizontal="right" vertical="center"/>
    </xf>
    <xf numFmtId="4" fontId="7" fillId="13" borderId="12" applyNumberFormat="0" applyProtection="0">
      <alignment horizontal="right" vertical="center"/>
    </xf>
    <xf numFmtId="4" fontId="7" fillId="14" borderId="12" applyNumberFormat="0" applyProtection="0">
      <alignment horizontal="right" vertical="center"/>
    </xf>
    <xf numFmtId="4" fontId="7" fillId="15" borderId="12" applyNumberFormat="0" applyProtection="0">
      <alignment horizontal="right" vertical="center"/>
    </xf>
    <xf numFmtId="4" fontId="7" fillId="16" borderId="12" applyNumberFormat="0" applyProtection="0">
      <alignment horizontal="right" vertical="center"/>
    </xf>
    <xf numFmtId="4" fontId="21" fillId="17" borderId="16" applyNumberFormat="0" applyProtection="0">
      <alignment horizontal="left" vertical="center" indent="1"/>
    </xf>
    <xf numFmtId="4" fontId="7" fillId="18" borderId="0" applyNumberFormat="0" applyProtection="0">
      <alignment horizontal="left" indent="1"/>
    </xf>
    <xf numFmtId="4" fontId="7" fillId="18" borderId="0" applyNumberFormat="0" applyProtection="0">
      <alignment horizontal="left" indent="1"/>
    </xf>
    <xf numFmtId="4" fontId="7" fillId="18" borderId="0" applyNumberFormat="0" applyProtection="0">
      <alignment horizontal="left" indent="1"/>
    </xf>
    <xf numFmtId="4" fontId="7" fillId="18" borderId="0" applyNumberFormat="0" applyProtection="0">
      <alignment horizontal="left" indent="1"/>
    </xf>
    <xf numFmtId="4" fontId="7" fillId="18" borderId="0" applyNumberFormat="0" applyProtection="0">
      <alignment horizontal="left" indent="1"/>
    </xf>
    <xf numFmtId="4" fontId="23" fillId="19" borderId="0" applyNumberFormat="0" applyProtection="0">
      <alignment horizontal="left" vertical="center" indent="1"/>
    </xf>
    <xf numFmtId="4" fontId="23" fillId="19" borderId="0" applyNumberFormat="0" applyProtection="0">
      <alignment horizontal="left" vertical="center" indent="1"/>
    </xf>
    <xf numFmtId="4" fontId="23" fillId="19" borderId="0" applyNumberFormat="0" applyProtection="0">
      <alignment horizontal="left" vertical="center" indent="1"/>
    </xf>
    <xf numFmtId="4" fontId="23" fillId="19" borderId="0" applyNumberFormat="0" applyProtection="0">
      <alignment horizontal="left" vertical="center" indent="1"/>
    </xf>
    <xf numFmtId="4" fontId="7" fillId="20" borderId="12" applyNumberFormat="0" applyProtection="0">
      <alignment horizontal="right" vertical="center"/>
    </xf>
    <xf numFmtId="4" fontId="24" fillId="21" borderId="0" applyNumberFormat="0" applyProtection="0">
      <alignment horizontal="left" indent="1"/>
    </xf>
    <xf numFmtId="4" fontId="24" fillId="21" borderId="0" applyNumberFormat="0" applyProtection="0">
      <alignment horizontal="left" indent="1"/>
    </xf>
    <xf numFmtId="4" fontId="24" fillId="21" borderId="0" applyNumberFormat="0" applyProtection="0">
      <alignment horizontal="left" indent="1"/>
    </xf>
    <xf numFmtId="4" fontId="24" fillId="21" borderId="0" applyNumberFormat="0" applyProtection="0">
      <alignment horizontal="left" indent="1"/>
    </xf>
    <xf numFmtId="4" fontId="24" fillId="21" borderId="0" applyNumberFormat="0" applyProtection="0">
      <alignment horizontal="left" indent="1"/>
    </xf>
    <xf numFmtId="4" fontId="24" fillId="21" borderId="0" applyNumberFormat="0" applyProtection="0">
      <alignment horizontal="left" indent="1"/>
    </xf>
    <xf numFmtId="4" fontId="24" fillId="21" borderId="0" applyNumberFormat="0" applyProtection="0">
      <alignment horizontal="left" indent="1"/>
    </xf>
    <xf numFmtId="4" fontId="24" fillId="21" borderId="0" applyNumberFormat="0" applyProtection="0">
      <alignment horizontal="left" indent="1"/>
    </xf>
    <xf numFmtId="4" fontId="24" fillId="21" borderId="0" applyNumberFormat="0" applyProtection="0">
      <alignment horizontal="left" indent="1"/>
    </xf>
    <xf numFmtId="4" fontId="25" fillId="22" borderId="0" applyNumberFormat="0" applyProtection="0"/>
    <xf numFmtId="4" fontId="25" fillId="22" borderId="0" applyNumberFormat="0" applyProtection="0"/>
    <xf numFmtId="4" fontId="25" fillId="22" borderId="0" applyNumberFormat="0" applyProtection="0"/>
    <xf numFmtId="4" fontId="25" fillId="22" borderId="0" applyNumberFormat="0" applyProtection="0"/>
    <xf numFmtId="4" fontId="25" fillId="22" borderId="0" applyNumberFormat="0" applyProtection="0"/>
    <xf numFmtId="4" fontId="25" fillId="22" borderId="0" applyNumberFormat="0" applyProtection="0"/>
    <xf numFmtId="4" fontId="25" fillId="22" borderId="0" applyNumberFormat="0" applyProtection="0"/>
    <xf numFmtId="4" fontId="25" fillId="22" borderId="0" applyNumberFormat="0" applyProtection="0"/>
    <xf numFmtId="4" fontId="25" fillId="22" borderId="0" applyNumberFormat="0" applyProtection="0"/>
    <xf numFmtId="0" fontId="3" fillId="19" borderId="12" applyNumberFormat="0" applyProtection="0">
      <alignment horizontal="left" vertical="center" indent="1"/>
    </xf>
    <xf numFmtId="0" fontId="3" fillId="19" borderId="12" applyNumberFormat="0" applyProtection="0">
      <alignment horizontal="left" vertical="center" indent="1"/>
    </xf>
    <xf numFmtId="0" fontId="3" fillId="19" borderId="12" applyNumberFormat="0" applyProtection="0">
      <alignment horizontal="left" vertical="center" indent="1"/>
    </xf>
    <xf numFmtId="0" fontId="3" fillId="19" borderId="12" applyNumberFormat="0" applyProtection="0">
      <alignment horizontal="left" vertical="center" indent="1"/>
    </xf>
    <xf numFmtId="0" fontId="3" fillId="19" borderId="12" applyNumberFormat="0" applyProtection="0">
      <alignment horizontal="left" vertical="top" indent="1"/>
    </xf>
    <xf numFmtId="0" fontId="3" fillId="19" borderId="12" applyNumberFormat="0" applyProtection="0">
      <alignment horizontal="left" vertical="top" indent="1"/>
    </xf>
    <xf numFmtId="0" fontId="3" fillId="19" borderId="12" applyNumberFormat="0" applyProtection="0">
      <alignment horizontal="left" vertical="top" indent="1"/>
    </xf>
    <xf numFmtId="0" fontId="3" fillId="19" borderId="12" applyNumberFormat="0" applyProtection="0">
      <alignment horizontal="left" vertical="top" indent="1"/>
    </xf>
    <xf numFmtId="0" fontId="3" fillId="7" borderId="12" applyNumberFormat="0" applyProtection="0">
      <alignment horizontal="left" vertical="center" indent="1"/>
    </xf>
    <xf numFmtId="0" fontId="3" fillId="7" borderId="12" applyNumberFormat="0" applyProtection="0">
      <alignment horizontal="left" vertical="center" indent="1"/>
    </xf>
    <xf numFmtId="0" fontId="3" fillId="7" borderId="12" applyNumberFormat="0" applyProtection="0">
      <alignment horizontal="left" vertical="center" indent="1"/>
    </xf>
    <xf numFmtId="0" fontId="3" fillId="7" borderId="12" applyNumberFormat="0" applyProtection="0">
      <alignment horizontal="left" vertical="center" indent="1"/>
    </xf>
    <xf numFmtId="0" fontId="3" fillId="7" borderId="12" applyNumberFormat="0" applyProtection="0">
      <alignment horizontal="left" vertical="top" indent="1"/>
    </xf>
    <xf numFmtId="0" fontId="3" fillId="7" borderId="12" applyNumberFormat="0" applyProtection="0">
      <alignment horizontal="left" vertical="top" indent="1"/>
    </xf>
    <xf numFmtId="0" fontId="3" fillId="7" borderId="12" applyNumberFormat="0" applyProtection="0">
      <alignment horizontal="left" vertical="top" indent="1"/>
    </xf>
    <xf numFmtId="0" fontId="3" fillId="7" borderId="12" applyNumberFormat="0" applyProtection="0">
      <alignment horizontal="left" vertical="top" indent="1"/>
    </xf>
    <xf numFmtId="0" fontId="3" fillId="23" borderId="12" applyNumberFormat="0" applyProtection="0">
      <alignment horizontal="left" vertical="center" indent="1"/>
    </xf>
    <xf numFmtId="0" fontId="3" fillId="23" borderId="12" applyNumberFormat="0" applyProtection="0">
      <alignment horizontal="left" vertical="center" indent="1"/>
    </xf>
    <xf numFmtId="0" fontId="3" fillId="23" borderId="12" applyNumberFormat="0" applyProtection="0">
      <alignment horizontal="left" vertical="center" indent="1"/>
    </xf>
    <xf numFmtId="0" fontId="3" fillId="23" borderId="12" applyNumberFormat="0" applyProtection="0">
      <alignment horizontal="left" vertical="center" indent="1"/>
    </xf>
    <xf numFmtId="0" fontId="3" fillId="23" borderId="12" applyNumberFormat="0" applyProtection="0">
      <alignment horizontal="left" vertical="top" indent="1"/>
    </xf>
    <xf numFmtId="0" fontId="3" fillId="23" borderId="12" applyNumberFormat="0" applyProtection="0">
      <alignment horizontal="left" vertical="top" indent="1"/>
    </xf>
    <xf numFmtId="0" fontId="3" fillId="23" borderId="12" applyNumberFormat="0" applyProtection="0">
      <alignment horizontal="left" vertical="top" indent="1"/>
    </xf>
    <xf numFmtId="0" fontId="3" fillId="23" borderId="12" applyNumberFormat="0" applyProtection="0">
      <alignment horizontal="left" vertical="top" indent="1"/>
    </xf>
    <xf numFmtId="0" fontId="3" fillId="24" borderId="12" applyNumberFormat="0" applyProtection="0">
      <alignment horizontal="left" vertical="center" indent="1"/>
    </xf>
    <xf numFmtId="0" fontId="3" fillId="24" borderId="12" applyNumberFormat="0" applyProtection="0">
      <alignment horizontal="left" vertical="center" indent="1"/>
    </xf>
    <xf numFmtId="0" fontId="3" fillId="24" borderId="12" applyNumberFormat="0" applyProtection="0">
      <alignment horizontal="left" vertical="center" indent="1"/>
    </xf>
    <xf numFmtId="0" fontId="3" fillId="24" borderId="12" applyNumberFormat="0" applyProtection="0">
      <alignment horizontal="left" vertical="center" indent="1"/>
    </xf>
    <xf numFmtId="0" fontId="3" fillId="24" borderId="12" applyNumberFormat="0" applyProtection="0">
      <alignment horizontal="left" vertical="top" indent="1"/>
    </xf>
    <xf numFmtId="0" fontId="3" fillId="24" borderId="12" applyNumberFormat="0" applyProtection="0">
      <alignment horizontal="left" vertical="top" indent="1"/>
    </xf>
    <xf numFmtId="0" fontId="3" fillId="24" borderId="12" applyNumberFormat="0" applyProtection="0">
      <alignment horizontal="left" vertical="top" indent="1"/>
    </xf>
    <xf numFmtId="0" fontId="3" fillId="24" borderId="12" applyNumberFormat="0" applyProtection="0">
      <alignment horizontal="left" vertical="top" indent="1"/>
    </xf>
    <xf numFmtId="4" fontId="7" fillId="3" borderId="12" applyNumberFormat="0" applyProtection="0">
      <alignment vertical="center"/>
    </xf>
    <xf numFmtId="4" fontId="26" fillId="3" borderId="12" applyNumberFormat="0" applyProtection="0">
      <alignment vertical="center"/>
    </xf>
    <xf numFmtId="4" fontId="7" fillId="3" borderId="12" applyNumberFormat="0" applyProtection="0">
      <alignment horizontal="left" vertical="center" indent="1"/>
    </xf>
    <xf numFmtId="0" fontId="7" fillId="3" borderId="12" applyNumberFormat="0" applyProtection="0">
      <alignment horizontal="left" vertical="top" indent="1"/>
    </xf>
    <xf numFmtId="4" fontId="7" fillId="0" borderId="12" applyNumberFormat="0" applyProtection="0">
      <alignment horizontal="right" vertical="center"/>
    </xf>
    <xf numFmtId="4" fontId="7" fillId="0" borderId="12" applyNumberFormat="0" applyProtection="0">
      <alignment horizontal="right" vertical="center"/>
    </xf>
    <xf numFmtId="4" fontId="7" fillId="0" borderId="12" applyNumberFormat="0" applyProtection="0">
      <alignment horizontal="right" vertical="center"/>
    </xf>
    <xf numFmtId="4" fontId="7" fillId="0" borderId="12" applyNumberFormat="0" applyProtection="0">
      <alignment horizontal="right" vertical="center"/>
    </xf>
    <xf numFmtId="4" fontId="7" fillId="0" borderId="12" applyNumberFormat="0" applyProtection="0">
      <alignment horizontal="right" vertical="center"/>
    </xf>
    <xf numFmtId="4" fontId="26" fillId="18" borderId="12" applyNumberFormat="0" applyProtection="0">
      <alignment horizontal="right" vertical="center"/>
    </xf>
    <xf numFmtId="4" fontId="7" fillId="0" borderId="12" applyNumberFormat="0" applyProtection="0">
      <alignment horizontal="left" vertical="center" indent="1"/>
    </xf>
    <xf numFmtId="4" fontId="7" fillId="0" borderId="12" applyNumberFormat="0" applyProtection="0">
      <alignment horizontal="left" vertical="center" indent="1"/>
    </xf>
    <xf numFmtId="4" fontId="7" fillId="0" borderId="12" applyNumberFormat="0" applyProtection="0">
      <alignment horizontal="left" vertical="center" indent="1"/>
    </xf>
    <xf numFmtId="4" fontId="7" fillId="0" borderId="12" applyNumberFormat="0" applyProtection="0">
      <alignment horizontal="left" vertical="center" indent="1"/>
    </xf>
    <xf numFmtId="0" fontId="7" fillId="7" borderId="12" applyNumberFormat="0" applyProtection="0">
      <alignment horizontal="left" vertical="top"/>
    </xf>
    <xf numFmtId="0" fontId="7" fillId="7" borderId="12" applyNumberFormat="0" applyProtection="0">
      <alignment horizontal="left" vertical="top"/>
    </xf>
    <xf numFmtId="0" fontId="7" fillId="7" borderId="12" applyNumberFormat="0" applyProtection="0">
      <alignment horizontal="left" vertical="top"/>
    </xf>
    <xf numFmtId="0" fontId="7" fillId="7" borderId="12" applyNumberFormat="0" applyProtection="0">
      <alignment horizontal="left" vertical="top"/>
    </xf>
    <xf numFmtId="0" fontId="7" fillId="7" borderId="12" applyNumberFormat="0" applyProtection="0">
      <alignment horizontal="left" vertical="top"/>
    </xf>
    <xf numFmtId="4" fontId="27" fillId="25" borderId="0" applyNumberFormat="0" applyProtection="0">
      <alignment horizontal="left"/>
    </xf>
    <xf numFmtId="4" fontId="27" fillId="25" borderId="0" applyNumberFormat="0" applyProtection="0">
      <alignment horizontal="left"/>
    </xf>
    <xf numFmtId="4" fontId="27" fillId="25" borderId="0" applyNumberFormat="0" applyProtection="0">
      <alignment horizontal="left"/>
    </xf>
    <xf numFmtId="4" fontId="27" fillId="25" borderId="0" applyNumberFormat="0" applyProtection="0">
      <alignment horizontal="left"/>
    </xf>
    <xf numFmtId="4" fontId="27" fillId="25" borderId="0" applyNumberFormat="0" applyProtection="0">
      <alignment horizontal="left"/>
    </xf>
    <xf numFmtId="4" fontId="27" fillId="25" borderId="0" applyNumberFormat="0" applyProtection="0">
      <alignment horizontal="left"/>
    </xf>
    <xf numFmtId="4" fontId="27" fillId="25" borderId="0" applyNumberFormat="0" applyProtection="0">
      <alignment horizontal="left"/>
    </xf>
    <xf numFmtId="4" fontId="27" fillId="25" borderId="0" applyNumberFormat="0" applyProtection="0">
      <alignment horizontal="left"/>
    </xf>
    <xf numFmtId="4" fontId="27" fillId="25" borderId="0" applyNumberFormat="0" applyProtection="0">
      <alignment horizontal="left"/>
    </xf>
    <xf numFmtId="4" fontId="28" fillId="18" borderId="12" applyNumberFormat="0" applyProtection="0">
      <alignment horizontal="right" vertical="center"/>
    </xf>
    <xf numFmtId="37" fontId="29" fillId="26" borderId="0" applyNumberFormat="0" applyFont="0" applyBorder="0" applyAlignment="0" applyProtection="0"/>
    <xf numFmtId="174" fontId="3" fillId="0" borderId="17">
      <alignment horizontal="justify" vertical="top" wrapText="1"/>
    </xf>
    <xf numFmtId="0" fontId="3" fillId="0" borderId="0">
      <alignment horizontal="left" wrapText="1"/>
    </xf>
    <xf numFmtId="175" fontId="3" fillId="0" borderId="0" applyFill="0" applyBorder="0" applyAlignment="0" applyProtection="0">
      <alignment wrapText="1"/>
    </xf>
    <xf numFmtId="0" fontId="4" fillId="0" borderId="0" applyNumberFormat="0" applyFill="0" applyBorder="0">
      <alignment horizontal="center" wrapText="1"/>
    </xf>
    <xf numFmtId="0" fontId="4" fillId="0" borderId="0" applyNumberFormat="0" applyFill="0" applyBorder="0">
      <alignment horizontal="center" wrapText="1"/>
    </xf>
    <xf numFmtId="0" fontId="4" fillId="0" borderId="14">
      <alignment horizontal="center" vertical="center" wrapText="1"/>
    </xf>
    <xf numFmtId="0" fontId="11" fillId="0" borderId="18"/>
    <xf numFmtId="176" fontId="30" fillId="0" borderId="0">
      <alignment horizontal="left"/>
    </xf>
    <xf numFmtId="0" fontId="11" fillId="0" borderId="19"/>
    <xf numFmtId="37" fontId="15" fillId="6" borderId="0" applyNumberFormat="0" applyBorder="0" applyAlignment="0" applyProtection="0"/>
    <xf numFmtId="37" fontId="15" fillId="0" borderId="0"/>
    <xf numFmtId="3" fontId="31" fillId="27" borderId="20" applyProtection="0"/>
    <xf numFmtId="9" fontId="1" fillId="0" borderId="0" applyFont="0" applyFill="0" applyBorder="0" applyAlignment="0" applyProtection="0"/>
  </cellStyleXfs>
  <cellXfs count="107">
    <xf numFmtId="0" fontId="0" fillId="0" borderId="0" xfId="0"/>
    <xf numFmtId="0" fontId="3" fillId="0" borderId="0" xfId="3" applyFont="1"/>
    <xf numFmtId="0" fontId="4" fillId="0" borderId="0" xfId="3" applyFont="1"/>
    <xf numFmtId="0" fontId="3" fillId="0" borderId="0" xfId="3" applyFont="1" applyAlignment="1">
      <alignment horizontal="center"/>
    </xf>
    <xf numFmtId="0" fontId="3" fillId="0" borderId="0" xfId="3" applyNumberFormat="1" applyFont="1" applyAlignment="1">
      <alignment horizontal="center"/>
    </xf>
    <xf numFmtId="0" fontId="5" fillId="0" borderId="0" xfId="3" applyFont="1" applyAlignment="1">
      <alignment horizontal="center"/>
    </xf>
    <xf numFmtId="0" fontId="5" fillId="0" borderId="0" xfId="3" applyNumberFormat="1" applyFont="1" applyAlignment="1">
      <alignment horizontal="center"/>
    </xf>
    <xf numFmtId="0" fontId="3" fillId="0" borderId="0" xfId="3" applyFont="1" applyBorder="1"/>
    <xf numFmtId="0" fontId="4" fillId="0" borderId="0" xfId="3" applyFont="1" applyBorder="1" applyAlignment="1">
      <alignment horizontal="left"/>
    </xf>
    <xf numFmtId="0" fontId="3" fillId="0" borderId="0" xfId="3" applyFont="1" applyBorder="1" applyAlignment="1">
      <alignment horizontal="center"/>
    </xf>
    <xf numFmtId="164" fontId="3" fillId="0" borderId="0" xfId="4" applyNumberFormat="1" applyFont="1" applyBorder="1" applyAlignment="1">
      <alignment horizontal="center"/>
    </xf>
    <xf numFmtId="0" fontId="3" fillId="0" borderId="0" xfId="3" applyNumberFormat="1" applyFont="1" applyBorder="1" applyAlignment="1">
      <alignment horizontal="center"/>
    </xf>
    <xf numFmtId="41" fontId="3" fillId="0" borderId="0" xfId="4" applyNumberFormat="1" applyFont="1" applyFill="1" applyBorder="1" applyAlignment="1">
      <alignment horizontal="center"/>
    </xf>
    <xf numFmtId="0" fontId="3" fillId="0" borderId="0" xfId="5" applyFont="1" applyFill="1" applyBorder="1" applyAlignment="1">
      <alignment horizontal="center"/>
    </xf>
    <xf numFmtId="165" fontId="3" fillId="0" borderId="0" xfId="6" applyNumberFormat="1" applyFont="1" applyFill="1" applyBorder="1" applyAlignment="1">
      <alignment horizontal="center"/>
    </xf>
    <xf numFmtId="0" fontId="3" fillId="0" borderId="0" xfId="3" applyNumberFormat="1" applyFont="1" applyFill="1" applyBorder="1" applyAlignment="1">
      <alignment horizontal="center"/>
    </xf>
    <xf numFmtId="0" fontId="3" fillId="0" borderId="0" xfId="5" applyAlignment="1">
      <alignment horizontal="left" indent="1"/>
    </xf>
    <xf numFmtId="0" fontId="3" fillId="0" borderId="0" xfId="5" applyAlignment="1">
      <alignment horizontal="center"/>
    </xf>
    <xf numFmtId="0" fontId="3" fillId="0" borderId="0" xfId="3" applyFont="1" applyBorder="1" applyAlignment="1">
      <alignment horizontal="left"/>
    </xf>
    <xf numFmtId="0" fontId="3" fillId="0" borderId="0" xfId="5" applyFont="1" applyBorder="1" applyAlignment="1">
      <alignment horizontal="center"/>
    </xf>
    <xf numFmtId="41" fontId="3" fillId="0" borderId="1" xfId="4" applyNumberFormat="1" applyFont="1" applyFill="1" applyBorder="1" applyAlignment="1">
      <alignment horizontal="center"/>
    </xf>
    <xf numFmtId="41" fontId="3" fillId="0" borderId="0" xfId="3" applyNumberFormat="1" applyFont="1" applyBorder="1"/>
    <xf numFmtId="0" fontId="3" fillId="0" borderId="0" xfId="5" applyFont="1" applyFill="1" applyAlignment="1">
      <alignment horizontal="left" indent="1"/>
    </xf>
    <xf numFmtId="0" fontId="3" fillId="0" borderId="0" xfId="5" applyFont="1" applyAlignment="1">
      <alignment horizontal="center"/>
    </xf>
    <xf numFmtId="0" fontId="3" fillId="0" borderId="0" xfId="5" applyFont="1" applyBorder="1"/>
    <xf numFmtId="0" fontId="3" fillId="0" borderId="0" xfId="3" applyFont="1" applyBorder="1" applyAlignment="1">
      <alignment horizontal="left" indent="1"/>
    </xf>
    <xf numFmtId="0" fontId="3" fillId="0" borderId="0" xfId="5" applyFont="1" applyAlignment="1">
      <alignment horizontal="left" indent="1"/>
    </xf>
    <xf numFmtId="0" fontId="3" fillId="0" borderId="0" xfId="3" quotePrefix="1" applyFont="1" applyBorder="1" applyAlignment="1">
      <alignment horizontal="left" indent="1"/>
    </xf>
    <xf numFmtId="0" fontId="3" fillId="0" borderId="0" xfId="3" applyFont="1" applyFill="1" applyBorder="1"/>
    <xf numFmtId="0" fontId="3" fillId="0" borderId="0" xfId="3" applyFont="1" applyFill="1" applyAlignment="1">
      <alignment horizontal="center"/>
    </xf>
    <xf numFmtId="0" fontId="3" fillId="0" borderId="0" xfId="3" applyFont="1" applyFill="1"/>
    <xf numFmtId="43" fontId="6" fillId="0" borderId="0" xfId="4" applyFont="1" applyFill="1" applyBorder="1" applyAlignment="1">
      <alignment horizontal="center"/>
    </xf>
    <xf numFmtId="41" fontId="6" fillId="0" borderId="0" xfId="4" applyNumberFormat="1" applyFont="1" applyFill="1" applyBorder="1" applyAlignment="1">
      <alignment horizontal="center"/>
    </xf>
    <xf numFmtId="0" fontId="3" fillId="0" borderId="0" xfId="3" applyFont="1" applyFill="1" applyBorder="1" applyAlignment="1">
      <alignment horizontal="center"/>
    </xf>
    <xf numFmtId="0" fontId="3" fillId="0" borderId="0" xfId="5" applyFont="1" applyBorder="1" applyAlignment="1">
      <alignment horizontal="left"/>
    </xf>
    <xf numFmtId="164" fontId="3" fillId="0" borderId="1" xfId="4" applyNumberFormat="1" applyFont="1" applyFill="1" applyBorder="1"/>
    <xf numFmtId="164" fontId="3" fillId="0" borderId="0" xfId="3" applyNumberFormat="1" applyFont="1"/>
    <xf numFmtId="164" fontId="3" fillId="0" borderId="0" xfId="4" applyNumberFormat="1" applyFont="1" applyFill="1" applyBorder="1"/>
    <xf numFmtId="0" fontId="3" fillId="0" borderId="0" xfId="3" quotePrefix="1" applyFont="1" applyBorder="1" applyAlignment="1">
      <alignment horizontal="left"/>
    </xf>
    <xf numFmtId="164" fontId="3" fillId="0" borderId="0" xfId="1" applyNumberFormat="1" applyFont="1" applyFill="1" applyBorder="1" applyAlignment="1">
      <alignment horizontal="center"/>
    </xf>
    <xf numFmtId="0" fontId="3" fillId="0" borderId="0" xfId="3" applyFont="1" applyFill="1" applyBorder="1" applyAlignment="1">
      <alignment horizontal="left" indent="1"/>
    </xf>
    <xf numFmtId="0" fontId="4" fillId="0" borderId="0" xfId="3" applyFont="1" applyBorder="1"/>
    <xf numFmtId="0" fontId="3" fillId="0" borderId="0" xfId="3" applyFont="1" applyBorder="1" applyAlignment="1">
      <alignment vertical="top" wrapText="1"/>
    </xf>
    <xf numFmtId="0" fontId="5" fillId="0" borderId="0" xfId="3" applyFont="1" applyBorder="1" applyAlignment="1">
      <alignment horizontal="center"/>
    </xf>
    <xf numFmtId="0" fontId="3" fillId="0" borderId="0" xfId="3" applyFont="1" applyAlignment="1">
      <alignment horizontal="right"/>
    </xf>
    <xf numFmtId="0" fontId="4" fillId="0" borderId="0" xfId="3" applyFont="1" applyBorder="1" applyAlignment="1">
      <alignment horizontal="left" indent="1"/>
    </xf>
    <xf numFmtId="0" fontId="3" fillId="0" borderId="0" xfId="5" applyFont="1"/>
    <xf numFmtId="0" fontId="3" fillId="0" borderId="0" xfId="5" applyFont="1" applyFill="1"/>
    <xf numFmtId="0" fontId="4" fillId="0" borderId="0" xfId="5" applyFont="1"/>
    <xf numFmtId="0" fontId="3" fillId="0" borderId="0" xfId="5" applyFont="1" applyFill="1" applyAlignment="1">
      <alignment horizontal="left"/>
    </xf>
    <xf numFmtId="0" fontId="4" fillId="0" borderId="0" xfId="5" applyFont="1" applyFill="1" applyAlignment="1">
      <alignment horizontal="center"/>
    </xf>
    <xf numFmtId="0" fontId="4" fillId="0" borderId="10" xfId="5" applyFont="1" applyBorder="1" applyAlignment="1">
      <alignment horizontal="center"/>
    </xf>
    <xf numFmtId="0" fontId="4" fillId="0" borderId="10" xfId="5" applyFont="1" applyFill="1" applyBorder="1" applyAlignment="1">
      <alignment horizontal="center"/>
    </xf>
    <xf numFmtId="0" fontId="4" fillId="0" borderId="0" xfId="5" applyFont="1" applyBorder="1"/>
    <xf numFmtId="0" fontId="4" fillId="0" borderId="0" xfId="5" applyFont="1" applyFill="1" applyBorder="1" applyAlignment="1">
      <alignment horizontal="center"/>
    </xf>
    <xf numFmtId="0" fontId="3" fillId="0" borderId="0" xfId="5" applyFont="1" applyFill="1" applyAlignment="1">
      <alignment horizontal="center"/>
    </xf>
    <xf numFmtId="164" fontId="3" fillId="0" borderId="0" xfId="4" applyNumberFormat="1" applyFont="1" applyFill="1"/>
    <xf numFmtId="0" fontId="4" fillId="0" borderId="0" xfId="5" applyFont="1" applyAlignment="1">
      <alignment horizontal="left" indent="2"/>
    </xf>
    <xf numFmtId="164" fontId="4" fillId="0" borderId="11" xfId="4" applyNumberFormat="1" applyFont="1" applyFill="1" applyBorder="1"/>
    <xf numFmtId="0" fontId="4" fillId="0" borderId="0" xfId="5" applyFont="1" applyAlignment="1">
      <alignment horizontal="center"/>
    </xf>
    <xf numFmtId="164" fontId="3" fillId="0" borderId="0" xfId="5" applyNumberFormat="1" applyFont="1"/>
    <xf numFmtId="164" fontId="4" fillId="0" borderId="0" xfId="4" applyNumberFormat="1" applyFont="1" applyFill="1" applyBorder="1"/>
    <xf numFmtId="0" fontId="4" fillId="0" borderId="0" xfId="5" applyFont="1" applyAlignment="1">
      <alignment horizontal="left"/>
    </xf>
    <xf numFmtId="0" fontId="3" fillId="0" borderId="0" xfId="5" applyFont="1" applyAlignment="1">
      <alignment horizontal="left"/>
    </xf>
    <xf numFmtId="0" fontId="0" fillId="0" borderId="0" xfId="5" applyFont="1" applyAlignment="1">
      <alignment horizontal="center"/>
    </xf>
    <xf numFmtId="164" fontId="4" fillId="0" borderId="11" xfId="5" applyNumberFormat="1" applyFont="1" applyFill="1" applyBorder="1"/>
    <xf numFmtId="164" fontId="3" fillId="0" borderId="0" xfId="5" applyNumberFormat="1" applyFont="1" applyFill="1"/>
    <xf numFmtId="41" fontId="3" fillId="0" borderId="0" xfId="4" applyNumberFormat="1" applyFont="1" applyBorder="1" applyAlignment="1">
      <alignment horizontal="center"/>
    </xf>
    <xf numFmtId="0" fontId="3" fillId="0" borderId="0" xfId="5" applyFont="1" applyFill="1" applyBorder="1"/>
    <xf numFmtId="41" fontId="3" fillId="0" borderId="0" xfId="5" applyNumberFormat="1" applyFont="1" applyFill="1" applyBorder="1"/>
    <xf numFmtId="41" fontId="3" fillId="0" borderId="0" xfId="5" applyNumberFormat="1" applyFont="1" applyBorder="1"/>
    <xf numFmtId="41" fontId="3" fillId="0" borderId="0" xfId="5" applyNumberFormat="1" applyFont="1"/>
    <xf numFmtId="164" fontId="3" fillId="0" borderId="0" xfId="4" applyNumberFormat="1" applyFont="1"/>
    <xf numFmtId="0" fontId="3" fillId="0" borderId="0" xfId="5" applyFont="1" applyBorder="1" applyAlignment="1">
      <alignment horizontal="left" indent="1"/>
    </xf>
    <xf numFmtId="0" fontId="4" fillId="0" borderId="0" xfId="5" applyFont="1" applyBorder="1" applyAlignment="1">
      <alignment horizontal="left" indent="2"/>
    </xf>
    <xf numFmtId="164" fontId="4" fillId="0" borderId="0" xfId="5" applyNumberFormat="1" applyFont="1" applyFill="1" applyBorder="1"/>
    <xf numFmtId="0" fontId="32" fillId="0" borderId="0" xfId="5" applyFont="1"/>
    <xf numFmtId="166" fontId="3" fillId="0" borderId="0" xfId="5" applyNumberFormat="1" applyFont="1"/>
    <xf numFmtId="0" fontId="7" fillId="0" borderId="14" xfId="7" quotePrefix="1" applyNumberFormat="1" applyFont="1" applyBorder="1">
      <alignment horizontal="left" vertical="center" indent="1"/>
    </xf>
    <xf numFmtId="0" fontId="7" fillId="0" borderId="14" xfId="7" quotePrefix="1" applyNumberFormat="1" applyFont="1" applyBorder="1" applyProtection="1">
      <alignment horizontal="left" vertical="center" indent="1"/>
      <protection locked="0"/>
    </xf>
    <xf numFmtId="0" fontId="7" fillId="0" borderId="14" xfId="7" applyNumberFormat="1" applyFont="1" applyBorder="1" applyProtection="1">
      <alignment horizontal="left" vertical="center" indent="1"/>
      <protection locked="0"/>
    </xf>
    <xf numFmtId="41" fontId="7" fillId="0" borderId="14" xfId="2" applyFont="1" applyFill="1" applyBorder="1" applyAlignment="1" applyProtection="1">
      <alignment horizontal="right" vertical="center"/>
      <protection locked="0"/>
    </xf>
    <xf numFmtId="41" fontId="7" fillId="0" borderId="14" xfId="2" applyFont="1" applyFill="1" applyBorder="1" applyAlignment="1">
      <alignment horizontal="right" vertical="center"/>
    </xf>
    <xf numFmtId="177" fontId="3" fillId="0" borderId="0" xfId="189" applyNumberFormat="1" applyFont="1" applyAlignment="1">
      <alignment horizontal="center"/>
    </xf>
    <xf numFmtId="177" fontId="5" fillId="0" borderId="0" xfId="189" applyNumberFormat="1" applyFont="1" applyAlignment="1">
      <alignment horizontal="center"/>
    </xf>
    <xf numFmtId="177" fontId="3" fillId="0" borderId="0" xfId="189" applyNumberFormat="1" applyFont="1" applyBorder="1" applyAlignment="1">
      <alignment horizontal="center"/>
    </xf>
    <xf numFmtId="177" fontId="3" fillId="0" borderId="0" xfId="189" applyNumberFormat="1" applyFont="1" applyFill="1" applyBorder="1" applyAlignment="1">
      <alignment horizontal="center"/>
    </xf>
    <xf numFmtId="177" fontId="6" fillId="0" borderId="0" xfId="189" applyNumberFormat="1" applyFont="1" applyFill="1" applyBorder="1" applyAlignment="1">
      <alignment horizontal="center"/>
    </xf>
    <xf numFmtId="177" fontId="3" fillId="0" borderId="0" xfId="189" applyNumberFormat="1" applyFont="1" applyBorder="1" applyAlignment="1">
      <alignment vertical="top" wrapText="1"/>
    </xf>
    <xf numFmtId="177" fontId="3" fillId="0" borderId="0" xfId="189" applyNumberFormat="1" applyFont="1"/>
    <xf numFmtId="0" fontId="0" fillId="0" borderId="2" xfId="3" applyFont="1" applyBorder="1" applyAlignment="1">
      <alignment horizontal="left" vertical="top" wrapText="1"/>
    </xf>
    <xf numFmtId="0" fontId="0" fillId="0" borderId="3" xfId="3" applyFont="1" applyBorder="1" applyAlignment="1">
      <alignment horizontal="left" vertical="top" wrapText="1"/>
    </xf>
    <xf numFmtId="0" fontId="0" fillId="0" borderId="4" xfId="3" applyFont="1" applyBorder="1" applyAlignment="1">
      <alignment horizontal="left" vertical="top" wrapText="1"/>
    </xf>
    <xf numFmtId="0" fontId="0" fillId="0" borderId="5" xfId="3" applyFont="1" applyBorder="1" applyAlignment="1">
      <alignment horizontal="left" vertical="top" wrapText="1"/>
    </xf>
    <xf numFmtId="0" fontId="0" fillId="0" borderId="0" xfId="3" applyFont="1" applyBorder="1" applyAlignment="1">
      <alignment horizontal="left" vertical="top" wrapText="1"/>
    </xf>
    <xf numFmtId="0" fontId="0" fillId="0" borderId="6" xfId="3" applyFont="1" applyBorder="1" applyAlignment="1">
      <alignment horizontal="left" vertical="top" wrapText="1"/>
    </xf>
    <xf numFmtId="0" fontId="0" fillId="0" borderId="7" xfId="3" applyFont="1" applyBorder="1" applyAlignment="1">
      <alignment horizontal="left" vertical="top" wrapText="1"/>
    </xf>
    <xf numFmtId="0" fontId="0" fillId="0" borderId="8" xfId="3" applyFont="1" applyBorder="1" applyAlignment="1">
      <alignment horizontal="left" vertical="top" wrapText="1"/>
    </xf>
    <xf numFmtId="0" fontId="0" fillId="0" borderId="9" xfId="3" applyFont="1" applyBorder="1" applyAlignment="1">
      <alignment horizontal="left" vertical="top" wrapText="1"/>
    </xf>
    <xf numFmtId="0" fontId="3" fillId="0" borderId="3" xfId="3" applyFont="1" applyBorder="1" applyAlignment="1">
      <alignment horizontal="left" vertical="top" wrapText="1"/>
    </xf>
    <xf numFmtId="0" fontId="3" fillId="0" borderId="4" xfId="3" applyFont="1" applyBorder="1" applyAlignment="1">
      <alignment horizontal="left" vertical="top" wrapText="1"/>
    </xf>
    <xf numFmtId="0" fontId="3" fillId="0" borderId="5" xfId="3" applyFont="1" applyBorder="1" applyAlignment="1">
      <alignment horizontal="left" vertical="top" wrapText="1"/>
    </xf>
    <xf numFmtId="0" fontId="3" fillId="0" borderId="0" xfId="3" applyFont="1" applyBorder="1" applyAlignment="1">
      <alignment horizontal="left" vertical="top" wrapText="1"/>
    </xf>
    <xf numFmtId="0" fontId="3" fillId="0" borderId="6" xfId="3" applyFont="1" applyBorder="1" applyAlignment="1">
      <alignment horizontal="left" vertical="top" wrapText="1"/>
    </xf>
    <xf numFmtId="0" fontId="3" fillId="0" borderId="7" xfId="3" applyFont="1" applyBorder="1" applyAlignment="1">
      <alignment horizontal="left" vertical="top" wrapText="1"/>
    </xf>
    <xf numFmtId="0" fontId="3" fillId="0" borderId="8" xfId="3" applyFont="1" applyBorder="1" applyAlignment="1">
      <alignment horizontal="left" vertical="top" wrapText="1"/>
    </xf>
    <xf numFmtId="0" fontId="3" fillId="0" borderId="9" xfId="3" applyFont="1" applyBorder="1" applyAlignment="1">
      <alignment horizontal="left" vertical="top" wrapText="1"/>
    </xf>
  </cellXfs>
  <cellStyles count="190">
    <cellStyle name="Column total in dollars" xfId="9"/>
    <cellStyle name="Comma" xfId="1" builtinId="3"/>
    <cellStyle name="Comma  - Style1" xfId="10"/>
    <cellStyle name="Comma  - Style2" xfId="11"/>
    <cellStyle name="Comma  - Style3" xfId="12"/>
    <cellStyle name="Comma  - Style4" xfId="13"/>
    <cellStyle name="Comma  - Style5" xfId="14"/>
    <cellStyle name="Comma  - Style6" xfId="15"/>
    <cellStyle name="Comma  - Style7" xfId="16"/>
    <cellStyle name="Comma  - Style8" xfId="17"/>
    <cellStyle name="Comma (0)" xfId="18"/>
    <cellStyle name="Comma [0]" xfId="2" builtinId="6"/>
    <cellStyle name="Comma [0] 2" xfId="19"/>
    <cellStyle name="Comma [0] 3" xfId="20"/>
    <cellStyle name="Comma 2" xfId="4"/>
    <cellStyle name="Comma 2 2" xfId="21"/>
    <cellStyle name="Comma 3" xfId="22"/>
    <cellStyle name="Comma 3 2" xfId="23"/>
    <cellStyle name="Comma 4" xfId="24"/>
    <cellStyle name="Comma 5" xfId="25"/>
    <cellStyle name="Comma 6" xfId="26"/>
    <cellStyle name="Comma 7" xfId="27"/>
    <cellStyle name="Comma0" xfId="28"/>
    <cellStyle name="Comma0 - Style3" xfId="29"/>
    <cellStyle name="Comma0 - Style4" xfId="30"/>
    <cellStyle name="Comma0_OMAG by BU" xfId="31"/>
    <cellStyle name="Comma1 - Style1" xfId="32"/>
    <cellStyle name="Currency 2" xfId="33"/>
    <cellStyle name="Currency 3" xfId="34"/>
    <cellStyle name="Currency No Comma" xfId="35"/>
    <cellStyle name="Currency(0)" xfId="36"/>
    <cellStyle name="Currency0" xfId="37"/>
    <cellStyle name="Date" xfId="38"/>
    <cellStyle name="Date - Style3" xfId="39"/>
    <cellStyle name="Date_OMAG by BU" xfId="40"/>
    <cellStyle name="Fixed" xfId="41"/>
    <cellStyle name="General" xfId="42"/>
    <cellStyle name="Grey" xfId="43"/>
    <cellStyle name="header" xfId="44"/>
    <cellStyle name="Header1" xfId="45"/>
    <cellStyle name="Header2" xfId="46"/>
    <cellStyle name="Input [yellow]" xfId="47"/>
    <cellStyle name="Marathon" xfId="48"/>
    <cellStyle name="MCP" xfId="49"/>
    <cellStyle name="nONE" xfId="50"/>
    <cellStyle name="noninput" xfId="51"/>
    <cellStyle name="Normal" xfId="0" builtinId="0"/>
    <cellStyle name="Normal - Style1" xfId="52"/>
    <cellStyle name="Normal 2" xfId="53"/>
    <cellStyle name="Normal 2 2" xfId="5"/>
    <cellStyle name="Normal 3" xfId="54"/>
    <cellStyle name="Normal 4" xfId="55"/>
    <cellStyle name="Normal 4 4" xfId="8"/>
    <cellStyle name="Normal(0)" xfId="56"/>
    <cellStyle name="Normal_Copy of File50007" xfId="3"/>
    <cellStyle name="Number" xfId="57"/>
    <cellStyle name="Password" xfId="58"/>
    <cellStyle name="Percen - Style1" xfId="59"/>
    <cellStyle name="Percen - Style2" xfId="60"/>
    <cellStyle name="Percent" xfId="189" builtinId="5"/>
    <cellStyle name="Percent [2]" xfId="61"/>
    <cellStyle name="Percent 2" xfId="6"/>
    <cellStyle name="Percent 3" xfId="62"/>
    <cellStyle name="Percent(0)" xfId="63"/>
    <cellStyle name="SAPBEXaggData" xfId="64"/>
    <cellStyle name="SAPBEXaggDataEmph" xfId="65"/>
    <cellStyle name="SAPBEXaggItem" xfId="66"/>
    <cellStyle name="SAPBEXaggItem 2" xfId="67"/>
    <cellStyle name="SAPBEXaggItem 3" xfId="68"/>
    <cellStyle name="SAPBEXaggItem 4" xfId="69"/>
    <cellStyle name="SAPBEXaggItem_Actuals 2007" xfId="70"/>
    <cellStyle name="SAPBEXaggItemX" xfId="71"/>
    <cellStyle name="SAPBEXchaText" xfId="72"/>
    <cellStyle name="SAPBEXchaText 2" xfId="73"/>
    <cellStyle name="SAPBEXchaText 3" xfId="74"/>
    <cellStyle name="SAPBEXchaText 4" xfId="75"/>
    <cellStyle name="SAPBEXchaText_Actuals 2007" xfId="76"/>
    <cellStyle name="SAPBEXexcBad7" xfId="77"/>
    <cellStyle name="SAPBEXexcBad8" xfId="78"/>
    <cellStyle name="SAPBEXexcBad9" xfId="79"/>
    <cellStyle name="SAPBEXexcCritical4" xfId="80"/>
    <cellStyle name="SAPBEXexcCritical5" xfId="81"/>
    <cellStyle name="SAPBEXexcCritical6" xfId="82"/>
    <cellStyle name="SAPBEXexcGood1" xfId="83"/>
    <cellStyle name="SAPBEXexcGood2" xfId="84"/>
    <cellStyle name="SAPBEXexcGood3" xfId="85"/>
    <cellStyle name="SAPBEXfilterDrill" xfId="86"/>
    <cellStyle name="SAPBEXfilterItem" xfId="87"/>
    <cellStyle name="SAPBEXfilterItem 2" xfId="88"/>
    <cellStyle name="SAPBEXfilterItem 3" xfId="89"/>
    <cellStyle name="SAPBEXfilterItem 4" xfId="90"/>
    <cellStyle name="SAPBEXfilterItem_Actuals 2007" xfId="91"/>
    <cellStyle name="SAPBEXfilterText" xfId="92"/>
    <cellStyle name="SAPBEXfilterText 2" xfId="93"/>
    <cellStyle name="SAPBEXfilterText 3" xfId="94"/>
    <cellStyle name="SAPBEXfilterText 4" xfId="95"/>
    <cellStyle name="SAPBEXformats" xfId="96"/>
    <cellStyle name="SAPBEXheaderItem" xfId="97"/>
    <cellStyle name="SAPBEXheaderItem 2" xfId="98"/>
    <cellStyle name="SAPBEXheaderItem 3" xfId="99"/>
    <cellStyle name="SAPBEXheaderItem 4" xfId="100"/>
    <cellStyle name="SAPBEXheaderItem 5" xfId="101"/>
    <cellStyle name="SAPBEXheaderItem 6" xfId="102"/>
    <cellStyle name="SAPBEXheaderItem 7" xfId="103"/>
    <cellStyle name="SAPBEXheaderItem 8" xfId="104"/>
    <cellStyle name="SAPBEXheaderItem_Actuals 2007" xfId="105"/>
    <cellStyle name="SAPBEXheaderText" xfId="106"/>
    <cellStyle name="SAPBEXheaderText 2" xfId="107"/>
    <cellStyle name="SAPBEXheaderText 3" xfId="108"/>
    <cellStyle name="SAPBEXheaderText 4" xfId="109"/>
    <cellStyle name="SAPBEXheaderText 5" xfId="110"/>
    <cellStyle name="SAPBEXheaderText 6" xfId="111"/>
    <cellStyle name="SAPBEXheaderText 7" xfId="112"/>
    <cellStyle name="SAPBEXheaderText 8" xfId="113"/>
    <cellStyle name="SAPBEXheaderText_Actuals 2007" xfId="114"/>
    <cellStyle name="SAPBEXHLevel0" xfId="115"/>
    <cellStyle name="SAPBEXHLevel0 2" xfId="116"/>
    <cellStyle name="SAPBEXHLevel0 3" xfId="117"/>
    <cellStyle name="SAPBEXHLevel0 4" xfId="118"/>
    <cellStyle name="SAPBEXHLevel0X" xfId="119"/>
    <cellStyle name="SAPBEXHLevel0X 2" xfId="120"/>
    <cellStyle name="SAPBEXHLevel0X 3" xfId="121"/>
    <cellStyle name="SAPBEXHLevel0X 4" xfId="122"/>
    <cellStyle name="SAPBEXHLevel1" xfId="123"/>
    <cellStyle name="SAPBEXHLevel1 2" xfId="124"/>
    <cellStyle name="SAPBEXHLevel1 3" xfId="125"/>
    <cellStyle name="SAPBEXHLevel1 4" xfId="126"/>
    <cellStyle name="SAPBEXHLevel1X" xfId="127"/>
    <cellStyle name="SAPBEXHLevel1X 2" xfId="128"/>
    <cellStyle name="SAPBEXHLevel1X 3" xfId="129"/>
    <cellStyle name="SAPBEXHLevel1X 4" xfId="130"/>
    <cellStyle name="SAPBEXHLevel2" xfId="131"/>
    <cellStyle name="SAPBEXHLevel2 2" xfId="132"/>
    <cellStyle name="SAPBEXHLevel2 3" xfId="133"/>
    <cellStyle name="SAPBEXHLevel2 4" xfId="134"/>
    <cellStyle name="SAPBEXHLevel2X" xfId="135"/>
    <cellStyle name="SAPBEXHLevel2X 2" xfId="136"/>
    <cellStyle name="SAPBEXHLevel2X 3" xfId="137"/>
    <cellStyle name="SAPBEXHLevel2X 4" xfId="138"/>
    <cellStyle name="SAPBEXHLevel3" xfId="139"/>
    <cellStyle name="SAPBEXHLevel3 2" xfId="140"/>
    <cellStyle name="SAPBEXHLevel3 3" xfId="141"/>
    <cellStyle name="SAPBEXHLevel3 4" xfId="142"/>
    <cellStyle name="SAPBEXHLevel3X" xfId="143"/>
    <cellStyle name="SAPBEXHLevel3X 2" xfId="144"/>
    <cellStyle name="SAPBEXHLevel3X 3" xfId="145"/>
    <cellStyle name="SAPBEXHLevel3X 4" xfId="146"/>
    <cellStyle name="SAPBEXresData" xfId="147"/>
    <cellStyle name="SAPBEXresDataEmph" xfId="148"/>
    <cellStyle name="SAPBEXresItem" xfId="149"/>
    <cellStyle name="SAPBEXresItemX" xfId="150"/>
    <cellStyle name="SAPBEXstdData" xfId="151"/>
    <cellStyle name="SAPBEXstdData 2" xfId="152"/>
    <cellStyle name="SAPBEXstdData 3" xfId="153"/>
    <cellStyle name="SAPBEXstdData 4" xfId="154"/>
    <cellStyle name="SAPBEXstdData_Actuals 2007" xfId="155"/>
    <cellStyle name="SAPBEXstdDataEmph" xfId="156"/>
    <cellStyle name="SAPBEXstdItem" xfId="157"/>
    <cellStyle name="SAPBEXstdItem 2" xfId="7"/>
    <cellStyle name="SAPBEXstdItem 3" xfId="158"/>
    <cellStyle name="SAPBEXstdItem 4" xfId="159"/>
    <cellStyle name="SAPBEXstdItem_Actuals 2007" xfId="160"/>
    <cellStyle name="SAPBEXstdItemX" xfId="161"/>
    <cellStyle name="SAPBEXstdItemX 2" xfId="162"/>
    <cellStyle name="SAPBEXstdItemX 3" xfId="163"/>
    <cellStyle name="SAPBEXstdItemX 4" xfId="164"/>
    <cellStyle name="SAPBEXstdItemX_Actuals 2007" xfId="165"/>
    <cellStyle name="SAPBEXtitle" xfId="166"/>
    <cellStyle name="SAPBEXtitle 2" xfId="167"/>
    <cellStyle name="SAPBEXtitle 3" xfId="168"/>
    <cellStyle name="SAPBEXtitle 4" xfId="169"/>
    <cellStyle name="SAPBEXtitle 5" xfId="170"/>
    <cellStyle name="SAPBEXtitle 6" xfId="171"/>
    <cellStyle name="SAPBEXtitle 7" xfId="172"/>
    <cellStyle name="SAPBEXtitle 8" xfId="173"/>
    <cellStyle name="SAPBEXtitle_Actuals 2007" xfId="174"/>
    <cellStyle name="SAPBEXundefined" xfId="175"/>
    <cellStyle name="Shade" xfId="176"/>
    <cellStyle name="Special" xfId="177"/>
    <cellStyle name="Style 1" xfId="178"/>
    <cellStyle name="Style 27" xfId="179"/>
    <cellStyle name="Style 35" xfId="180"/>
    <cellStyle name="Style 36" xfId="181"/>
    <cellStyle name="Titles" xfId="182"/>
    <cellStyle name="Total2 - Style2" xfId="183"/>
    <cellStyle name="TRANSMISSION RELIABILITY PORTION OF PROJECT" xfId="184"/>
    <cellStyle name="Underl - Style4" xfId="185"/>
    <cellStyle name="Unprot" xfId="186"/>
    <cellStyle name="Unprot$" xfId="187"/>
    <cellStyle name="Unprotect" xfId="188"/>
  </cellStyles>
  <dxfs count="4">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Documents%20and%20Settings\p04092.000\Local%20Settings\Temporary%20Internet%20Files\OLK1AC\RECOV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ocal%20Settings/Temporary%20Internet%20Files/OLK1AC/RECOV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0"/>
  <sheetViews>
    <sheetView tabSelected="1" view="pageBreakPreview" zoomScale="85" zoomScaleNormal="85" zoomScaleSheetLayoutView="85" workbookViewId="0">
      <selection activeCell="K22" sqref="K22"/>
    </sheetView>
  </sheetViews>
  <sheetFormatPr defaultColWidth="8.75" defaultRowHeight="12.75"/>
  <cols>
    <col min="1" max="1" width="2.25" style="1" customWidth="1"/>
    <col min="2" max="2" width="6.25" style="1" customWidth="1"/>
    <col min="3" max="3" width="33" style="1" customWidth="1"/>
    <col min="4" max="4" width="10.25" style="1" bestFit="1" customWidth="1"/>
    <col min="5" max="5" width="4.125" style="1" customWidth="1"/>
    <col min="6" max="6" width="12.625" style="1" customWidth="1"/>
    <col min="7" max="7" width="9.75" style="1" customWidth="1"/>
    <col min="8" max="8" width="9" style="89" customWidth="1"/>
    <col min="9" max="9" width="11.375" style="1" customWidth="1"/>
    <col min="10" max="10" width="7.25" style="1" customWidth="1"/>
    <col min="11" max="11" width="10.75" style="1" bestFit="1" customWidth="1"/>
    <col min="12" max="16384" width="8.75" style="1"/>
  </cols>
  <sheetData>
    <row r="1" spans="1:11" ht="12" customHeight="1">
      <c r="B1" s="2" t="s">
        <v>94</v>
      </c>
      <c r="D1" s="3"/>
      <c r="E1" s="3"/>
      <c r="F1" s="3"/>
      <c r="G1" s="3"/>
      <c r="H1" s="83" t="s">
        <v>0</v>
      </c>
      <c r="I1" s="3">
        <v>8.5</v>
      </c>
      <c r="J1" s="4"/>
    </row>
    <row r="2" spans="1:11" ht="12" customHeight="1">
      <c r="B2" s="2" t="s">
        <v>95</v>
      </c>
      <c r="D2" s="3"/>
      <c r="E2" s="3"/>
      <c r="F2" s="3"/>
      <c r="G2" s="3"/>
      <c r="H2" s="83"/>
      <c r="I2" s="3"/>
      <c r="J2" s="4"/>
    </row>
    <row r="3" spans="1:11" ht="12" customHeight="1">
      <c r="B3" s="2" t="s">
        <v>23</v>
      </c>
      <c r="D3" s="3"/>
      <c r="E3" s="3"/>
      <c r="F3" s="3"/>
      <c r="G3" s="3"/>
      <c r="H3" s="83"/>
      <c r="I3" s="3"/>
      <c r="J3" s="4"/>
    </row>
    <row r="4" spans="1:11" ht="12" customHeight="1">
      <c r="D4" s="3"/>
      <c r="E4" s="3"/>
      <c r="F4" s="3"/>
      <c r="G4" s="3"/>
      <c r="H4" s="83"/>
      <c r="I4" s="3"/>
      <c r="J4" s="4"/>
    </row>
    <row r="5" spans="1:11" ht="12" customHeight="1">
      <c r="D5" s="3"/>
      <c r="E5" s="3"/>
      <c r="F5" s="3"/>
      <c r="G5" s="3"/>
      <c r="H5" s="83"/>
      <c r="I5" s="3"/>
      <c r="J5" s="4"/>
    </row>
    <row r="6" spans="1:11" ht="12" customHeight="1">
      <c r="D6" s="3"/>
      <c r="E6" s="3"/>
      <c r="F6" s="3" t="s">
        <v>1</v>
      </c>
      <c r="G6" s="3"/>
      <c r="H6" s="83"/>
      <c r="I6" s="3" t="s">
        <v>2</v>
      </c>
      <c r="J6" s="4"/>
    </row>
    <row r="7" spans="1:11" ht="12" customHeight="1">
      <c r="D7" s="5" t="s">
        <v>3</v>
      </c>
      <c r="E7" s="5" t="s">
        <v>4</v>
      </c>
      <c r="F7" s="5" t="s">
        <v>5</v>
      </c>
      <c r="G7" s="5" t="s">
        <v>6</v>
      </c>
      <c r="H7" s="84" t="s">
        <v>7</v>
      </c>
      <c r="I7" s="5" t="s">
        <v>8</v>
      </c>
      <c r="J7" s="6" t="s">
        <v>9</v>
      </c>
    </row>
    <row r="8" spans="1:11" ht="12" customHeight="1">
      <c r="A8" s="7"/>
      <c r="B8" s="8" t="s">
        <v>10</v>
      </c>
      <c r="C8" s="7"/>
      <c r="D8" s="9"/>
      <c r="E8" s="9"/>
      <c r="F8" s="9"/>
      <c r="G8" s="9"/>
      <c r="H8" s="85"/>
      <c r="I8" s="10"/>
      <c r="J8" s="11"/>
    </row>
    <row r="9" spans="1:11" ht="12" customHeight="1">
      <c r="A9" s="7"/>
      <c r="B9" s="8" t="s">
        <v>11</v>
      </c>
      <c r="C9" s="7"/>
      <c r="D9" s="9"/>
      <c r="E9" s="9"/>
      <c r="F9" s="12"/>
      <c r="G9" s="13"/>
      <c r="H9" s="86"/>
      <c r="I9" s="12"/>
      <c r="J9" s="15"/>
      <c r="K9" s="7"/>
    </row>
    <row r="10" spans="1:11" ht="12" customHeight="1">
      <c r="A10" s="7"/>
      <c r="B10" s="16" t="str">
        <f>'8.5.2'!A9</f>
        <v>Other A/R</v>
      </c>
      <c r="C10" s="7"/>
      <c r="D10" s="17" t="str">
        <f>"OWC"&amp;'8.5.2'!B9</f>
        <v>OWC143</v>
      </c>
      <c r="E10" s="9" t="s">
        <v>103</v>
      </c>
      <c r="F10" s="12">
        <f>-'8.5.2'!D9</f>
        <v>-57855648.640000008</v>
      </c>
      <c r="G10" s="17" t="str">
        <f>'8.5.2'!C9</f>
        <v>SO</v>
      </c>
      <c r="H10" s="86">
        <v>6.8509279244491156E-2</v>
      </c>
      <c r="I10" s="39">
        <f>F10*H10</f>
        <v>-3963648.7885489254</v>
      </c>
      <c r="J10" s="15"/>
      <c r="K10" s="7"/>
    </row>
    <row r="11" spans="1:11" ht="12" customHeight="1">
      <c r="A11" s="7"/>
      <c r="B11" s="16" t="str">
        <f>'8.5.2'!A10</f>
        <v>Accounts Payable</v>
      </c>
      <c r="C11" s="7"/>
      <c r="D11" s="17" t="str">
        <f>"OWC"&amp;'8.5.2'!B10</f>
        <v>OWC232</v>
      </c>
      <c r="E11" s="9" t="s">
        <v>103</v>
      </c>
      <c r="F11" s="12">
        <f>-'8.5.2'!D10</f>
        <v>5265989.7133330014</v>
      </c>
      <c r="G11" s="17" t="str">
        <f>'8.5.2'!C10</f>
        <v>SO</v>
      </c>
      <c r="H11" s="86">
        <v>6.8509279244491156E-2</v>
      </c>
      <c r="I11" s="39">
        <f t="shared" ref="I11:I21" si="0">F11*H11</f>
        <v>360769.15976934851</v>
      </c>
      <c r="J11" s="15"/>
      <c r="K11" s="7"/>
    </row>
    <row r="12" spans="1:11" ht="12" customHeight="1">
      <c r="A12" s="7"/>
      <c r="B12" s="16" t="str">
        <f>'8.5.2'!A11</f>
        <v>Accounts Payable</v>
      </c>
      <c r="C12" s="7"/>
      <c r="D12" s="17" t="str">
        <f>"OWC"&amp;'8.5.2'!B11</f>
        <v>OWC232</v>
      </c>
      <c r="E12" s="9" t="s">
        <v>103</v>
      </c>
      <c r="F12" s="12">
        <f>-'8.5.2'!D11</f>
        <v>2204098.5475000003</v>
      </c>
      <c r="G12" s="17" t="str">
        <f>'8.5.2'!C11</f>
        <v>CAEE</v>
      </c>
      <c r="H12" s="86">
        <v>0</v>
      </c>
      <c r="I12" s="39">
        <f t="shared" si="0"/>
        <v>0</v>
      </c>
      <c r="J12" s="15"/>
      <c r="K12" s="7"/>
    </row>
    <row r="13" spans="1:11" ht="12" customHeight="1">
      <c r="A13" s="7"/>
      <c r="B13" s="16" t="str">
        <f>'8.5.2'!A12</f>
        <v>Accounts Payable</v>
      </c>
      <c r="C13" s="7"/>
      <c r="D13" s="17" t="str">
        <f>"OWC"&amp;'8.5.2'!B12</f>
        <v>OWC232</v>
      </c>
      <c r="E13" s="9" t="s">
        <v>103</v>
      </c>
      <c r="F13" s="12">
        <f>-'8.5.2'!D12</f>
        <v>86375</v>
      </c>
      <c r="G13" s="17" t="str">
        <f>'8.5.2'!C12</f>
        <v>CAGE</v>
      </c>
      <c r="H13" s="86">
        <v>0</v>
      </c>
      <c r="I13" s="39">
        <f t="shared" si="0"/>
        <v>0</v>
      </c>
      <c r="J13" s="15"/>
      <c r="K13" s="7"/>
    </row>
    <row r="14" spans="1:11" ht="12" customHeight="1">
      <c r="A14" s="7"/>
      <c r="B14" s="16" t="str">
        <f>'8.5.2'!A13</f>
        <v>Accounts Payable</v>
      </c>
      <c r="C14" s="7"/>
      <c r="D14" s="17" t="str">
        <f>"OWC"&amp;'8.5.2'!B13</f>
        <v>OWC232</v>
      </c>
      <c r="E14" s="9" t="s">
        <v>103</v>
      </c>
      <c r="F14" s="12">
        <f>-'8.5.2'!D13</f>
        <v>6378.75</v>
      </c>
      <c r="G14" s="17" t="str">
        <f>'8.5.2'!C13</f>
        <v>OTHER</v>
      </c>
      <c r="H14" s="86">
        <v>0</v>
      </c>
      <c r="I14" s="39">
        <f t="shared" si="0"/>
        <v>0</v>
      </c>
      <c r="J14" s="15"/>
      <c r="K14" s="7"/>
    </row>
    <row r="15" spans="1:11" ht="12.75" customHeight="1">
      <c r="A15" s="7"/>
      <c r="B15" s="16" t="str">
        <f>'8.5.2'!A14</f>
        <v>Accounts Payable</v>
      </c>
      <c r="C15" s="7"/>
      <c r="D15" s="17" t="str">
        <f>"OWC"&amp;'8.5.2'!B14</f>
        <v>OWC232</v>
      </c>
      <c r="E15" s="9" t="s">
        <v>103</v>
      </c>
      <c r="F15" s="12">
        <f>-'8.5.2'!D14</f>
        <v>0</v>
      </c>
      <c r="G15" s="17" t="str">
        <f>'8.5.2'!C14</f>
        <v>SE</v>
      </c>
      <c r="H15" s="86">
        <v>7.5708155171090558E-2</v>
      </c>
      <c r="I15" s="39">
        <f t="shared" si="0"/>
        <v>0</v>
      </c>
      <c r="J15" s="15"/>
      <c r="K15" s="7"/>
    </row>
    <row r="16" spans="1:11" ht="12.75" customHeight="1">
      <c r="A16" s="7"/>
      <c r="B16" s="16" t="str">
        <f>'8.5.2'!A15</f>
        <v xml:space="preserve">Other Msc. Df. Crd. </v>
      </c>
      <c r="C16" s="7"/>
      <c r="D16" s="17" t="str">
        <f>"OWC"&amp;'8.5.2'!B15</f>
        <v>OWC2533</v>
      </c>
      <c r="E16" s="9" t="s">
        <v>103</v>
      </c>
      <c r="F16" s="12">
        <f>-'8.5.2'!D15</f>
        <v>994773.46916700003</v>
      </c>
      <c r="G16" s="17" t="str">
        <f>'8.5.2'!C15</f>
        <v>SE</v>
      </c>
      <c r="H16" s="86">
        <v>7.5708155171090558E-2</v>
      </c>
      <c r="I16" s="39">
        <f t="shared" si="0"/>
        <v>75312.46416377931</v>
      </c>
      <c r="J16" s="15"/>
      <c r="K16" s="7"/>
    </row>
    <row r="17" spans="1:11" ht="12" customHeight="1">
      <c r="A17" s="7"/>
      <c r="B17" s="16" t="str">
        <f>'8.5.2'!A16</f>
        <v xml:space="preserve">Other Msc. Df. Crd. </v>
      </c>
      <c r="C17" s="7"/>
      <c r="D17" s="17" t="str">
        <f>"OWC"&amp;'8.5.2'!B16</f>
        <v>OWC2533</v>
      </c>
      <c r="E17" s="9" t="s">
        <v>103</v>
      </c>
      <c r="F17" s="12">
        <f>-'8.5.2'!D16</f>
        <v>5539840.3274999997</v>
      </c>
      <c r="G17" s="17" t="str">
        <f>'8.5.2'!C16</f>
        <v>CAEE</v>
      </c>
      <c r="H17" s="86">
        <v>0</v>
      </c>
      <c r="I17" s="39">
        <f t="shared" si="0"/>
        <v>0</v>
      </c>
      <c r="J17" s="15"/>
      <c r="K17" s="7"/>
    </row>
    <row r="18" spans="1:11" ht="12" customHeight="1">
      <c r="A18" s="7"/>
      <c r="B18" s="16" t="str">
        <f>'8.5.2'!A17</f>
        <v>Asset Retir. Oblig.</v>
      </c>
      <c r="C18" s="7"/>
      <c r="D18" s="17" t="str">
        <f>"OWC"&amp;'8.5.2'!B17</f>
        <v>OWC230</v>
      </c>
      <c r="E18" s="9" t="s">
        <v>103</v>
      </c>
      <c r="F18" s="12">
        <f>-'8.5.2'!D17</f>
        <v>0</v>
      </c>
      <c r="G18" s="17" t="str">
        <f>'8.5.2'!C17</f>
        <v>SE</v>
      </c>
      <c r="H18" s="86">
        <v>7.5708155171090558E-2</v>
      </c>
      <c r="I18" s="39">
        <f t="shared" si="0"/>
        <v>0</v>
      </c>
      <c r="J18" s="15"/>
      <c r="K18" s="7"/>
    </row>
    <row r="19" spans="1:11" ht="12" customHeight="1">
      <c r="A19" s="7"/>
      <c r="B19" s="16" t="str">
        <f>'8.5.2'!A18</f>
        <v>Asset Retir. Oblig.</v>
      </c>
      <c r="C19" s="7"/>
      <c r="D19" s="17" t="str">
        <f>"OWC"&amp;'8.5.2'!B18</f>
        <v>OWC230</v>
      </c>
      <c r="E19" s="9" t="s">
        <v>103</v>
      </c>
      <c r="F19" s="12">
        <f>-'8.5.2'!D18</f>
        <v>2849851.2324999999</v>
      </c>
      <c r="G19" s="17" t="str">
        <f>'8.5.2'!C18</f>
        <v>CAEE</v>
      </c>
      <c r="H19" s="86">
        <v>0</v>
      </c>
      <c r="I19" s="39">
        <f t="shared" si="0"/>
        <v>0</v>
      </c>
      <c r="J19" s="15"/>
      <c r="K19" s="7"/>
    </row>
    <row r="20" spans="1:11" ht="12" customHeight="1">
      <c r="A20" s="7"/>
      <c r="B20" s="16" t="str">
        <f>'8.5.2'!A19</f>
        <v>ARO Reg Liability</v>
      </c>
      <c r="C20" s="7"/>
      <c r="D20" s="17" t="str">
        <f>"OWC"&amp;'8.5.2'!B19</f>
        <v>OWC254105</v>
      </c>
      <c r="E20" s="9" t="s">
        <v>103</v>
      </c>
      <c r="F20" s="12">
        <f>-'8.5.2'!D19</f>
        <v>957122.21499999997</v>
      </c>
      <c r="G20" s="17" t="str">
        <f>'8.5.2'!C19</f>
        <v>CAEE</v>
      </c>
      <c r="H20" s="86">
        <v>0</v>
      </c>
      <c r="I20" s="39">
        <f t="shared" si="0"/>
        <v>0</v>
      </c>
      <c r="J20" s="15"/>
      <c r="K20" s="7"/>
    </row>
    <row r="21" spans="1:11" ht="12" customHeight="1">
      <c r="A21" s="7"/>
      <c r="B21" s="16" t="str">
        <f>'8.5.2'!A20</f>
        <v>ARO Reg Liability</v>
      </c>
      <c r="C21" s="7"/>
      <c r="D21" s="17" t="str">
        <f>"OWC"&amp;'8.5.2'!B20</f>
        <v>OWC254105</v>
      </c>
      <c r="E21" s="9" t="s">
        <v>103</v>
      </c>
      <c r="F21" s="12">
        <f>-'8.5.2'!D20</f>
        <v>19802.830000000002</v>
      </c>
      <c r="G21" s="17" t="str">
        <f>'8.5.2'!C20</f>
        <v>CAGE</v>
      </c>
      <c r="H21" s="86">
        <v>0</v>
      </c>
      <c r="I21" s="39">
        <f t="shared" si="0"/>
        <v>0</v>
      </c>
      <c r="J21" s="15"/>
      <c r="K21" s="7"/>
    </row>
    <row r="22" spans="1:11" ht="12" customHeight="1">
      <c r="A22" s="7"/>
      <c r="B22" s="18"/>
      <c r="C22" s="7"/>
      <c r="D22" s="19"/>
      <c r="E22" s="9"/>
      <c r="F22" s="20">
        <f>SUM(F10:F21)</f>
        <v>-39931416.555</v>
      </c>
      <c r="G22" s="10"/>
      <c r="H22" s="86"/>
      <c r="I22" s="20">
        <f>SUM(I10:I21)</f>
        <v>-3527567.1646157978</v>
      </c>
      <c r="J22" s="15" t="s">
        <v>102</v>
      </c>
      <c r="K22" s="21">
        <f>F22+'8.5.2'!D21</f>
        <v>0</v>
      </c>
    </row>
    <row r="23" spans="1:11" ht="12" customHeight="1">
      <c r="A23" s="7"/>
      <c r="B23" s="8" t="s">
        <v>12</v>
      </c>
      <c r="C23" s="7"/>
      <c r="D23" s="19"/>
      <c r="E23" s="9"/>
      <c r="F23" s="12"/>
      <c r="G23" s="10"/>
      <c r="H23" s="86"/>
      <c r="I23" s="12"/>
      <c r="J23" s="15"/>
      <c r="K23" s="7"/>
    </row>
    <row r="24" spans="1:11" ht="12" customHeight="1">
      <c r="A24" s="7"/>
      <c r="B24" s="22" t="s">
        <v>13</v>
      </c>
      <c r="C24" s="7"/>
      <c r="D24" s="19">
        <v>151</v>
      </c>
      <c r="E24" s="9" t="s">
        <v>103</v>
      </c>
      <c r="F24" s="12">
        <f>-'8.5.2'!D24</f>
        <v>-212266502.233749</v>
      </c>
      <c r="G24" s="23" t="str">
        <f>'8.5.2'!C24</f>
        <v>CAEE</v>
      </c>
      <c r="H24" s="86">
        <v>0</v>
      </c>
      <c r="I24" s="39">
        <f t="shared" ref="I24:I27" si="1">F24*H24</f>
        <v>0</v>
      </c>
      <c r="K24" s="7"/>
    </row>
    <row r="25" spans="1:11" ht="12" customHeight="1">
      <c r="A25" s="7"/>
      <c r="B25" s="22" t="s">
        <v>13</v>
      </c>
      <c r="C25" s="7"/>
      <c r="D25" s="19">
        <v>151</v>
      </c>
      <c r="E25" s="9" t="s">
        <v>103</v>
      </c>
      <c r="F25" s="12">
        <f>-'8.5.2'!D25</f>
        <v>-2185963.7270840001</v>
      </c>
      <c r="G25" s="23" t="str">
        <f>'8.5.2'!C25</f>
        <v>CAEW</v>
      </c>
      <c r="H25" s="86">
        <v>0.22648067236840891</v>
      </c>
      <c r="I25" s="39">
        <f t="shared" si="1"/>
        <v>-495078.53468293743</v>
      </c>
      <c r="J25" s="15"/>
      <c r="K25" s="7"/>
    </row>
    <row r="26" spans="1:11" ht="12" customHeight="1">
      <c r="A26" s="7"/>
      <c r="B26" s="22" t="s">
        <v>13</v>
      </c>
      <c r="C26" s="7"/>
      <c r="D26" s="19">
        <v>151</v>
      </c>
      <c r="E26" s="9" t="s">
        <v>103</v>
      </c>
      <c r="F26" s="12">
        <f>-'8.5.2'!D26</f>
        <v>-23402115.608749997</v>
      </c>
      <c r="G26" s="23" t="str">
        <f>'8.5.2'!C26</f>
        <v>JBE</v>
      </c>
      <c r="H26" s="86">
        <v>0.22519547929700628</v>
      </c>
      <c r="I26" s="39">
        <f t="shared" si="1"/>
        <v>-5270050.6410764074</v>
      </c>
      <c r="J26" s="15"/>
      <c r="K26" s="7"/>
    </row>
    <row r="27" spans="1:11" ht="12" customHeight="1">
      <c r="A27" s="7"/>
      <c r="B27" s="22" t="s">
        <v>13</v>
      </c>
      <c r="C27" s="7"/>
      <c r="D27" s="19">
        <v>151</v>
      </c>
      <c r="E27" s="9" t="s">
        <v>103</v>
      </c>
      <c r="F27" s="12">
        <f>-'8.5.2'!D27</f>
        <v>0</v>
      </c>
      <c r="G27" s="23" t="str">
        <f>'8.5.2'!C27</f>
        <v>SE</v>
      </c>
      <c r="H27" s="86">
        <v>7.5708155171090558E-2</v>
      </c>
      <c r="I27" s="39">
        <f t="shared" si="1"/>
        <v>0</v>
      </c>
      <c r="J27" s="15"/>
      <c r="K27" s="7"/>
    </row>
    <row r="28" spans="1:11" ht="12" customHeight="1">
      <c r="A28" s="7"/>
      <c r="B28" s="22"/>
      <c r="C28" s="7"/>
      <c r="D28" s="19"/>
      <c r="E28" s="9"/>
      <c r="F28" s="20">
        <f>SUM(F24:F27)</f>
        <v>-237854581.569583</v>
      </c>
      <c r="G28" s="23"/>
      <c r="H28" s="86"/>
      <c r="I28" s="20">
        <f>SUM(I24:I27)</f>
        <v>-5765129.1757593453</v>
      </c>
      <c r="J28" s="15" t="s">
        <v>102</v>
      </c>
      <c r="K28" s="21">
        <f>F28+'8.5.2'!D28</f>
        <v>0</v>
      </c>
    </row>
    <row r="29" spans="1:11" ht="12" customHeight="1">
      <c r="A29" s="7"/>
      <c r="B29" s="22"/>
      <c r="C29" s="7"/>
      <c r="D29" s="19"/>
      <c r="E29" s="9"/>
      <c r="F29" s="12"/>
      <c r="G29" s="23"/>
      <c r="H29" s="86"/>
      <c r="I29" s="12"/>
      <c r="J29" s="15"/>
      <c r="K29" s="7"/>
    </row>
    <row r="30" spans="1:11" ht="12" customHeight="1">
      <c r="A30" s="7"/>
      <c r="B30" s="22" t="s">
        <v>13</v>
      </c>
      <c r="C30" s="7"/>
      <c r="D30" s="19">
        <v>154</v>
      </c>
      <c r="E30" s="9" t="s">
        <v>103</v>
      </c>
      <c r="F30" s="12">
        <f>-'8.5.2'!D30</f>
        <v>-89848265.403333977</v>
      </c>
      <c r="G30" s="23" t="str">
        <f>'8.5.2'!C30</f>
        <v>CAGE</v>
      </c>
      <c r="H30" s="86">
        <v>0</v>
      </c>
      <c r="I30" s="39">
        <f t="shared" ref="I30:I44" si="2">F30*H30</f>
        <v>0</v>
      </c>
      <c r="J30" s="15"/>
      <c r="K30" s="7"/>
    </row>
    <row r="31" spans="1:11" ht="12" customHeight="1">
      <c r="A31" s="7"/>
      <c r="B31" s="22" t="s">
        <v>13</v>
      </c>
      <c r="C31" s="7"/>
      <c r="D31" s="19">
        <v>154</v>
      </c>
      <c r="E31" s="9" t="s">
        <v>103</v>
      </c>
      <c r="F31" s="12">
        <f>-'8.5.2'!D31</f>
        <v>-9753279.6245830003</v>
      </c>
      <c r="G31" s="23" t="str">
        <f>'8.5.2'!C31</f>
        <v>WYP</v>
      </c>
      <c r="H31" s="86">
        <v>0</v>
      </c>
      <c r="I31" s="39">
        <f t="shared" si="2"/>
        <v>0</v>
      </c>
      <c r="J31" s="15"/>
      <c r="K31" s="7"/>
    </row>
    <row r="32" spans="1:11" ht="12" customHeight="1">
      <c r="A32" s="7"/>
      <c r="B32" s="22" t="s">
        <v>13</v>
      </c>
      <c r="C32" s="7"/>
      <c r="D32" s="19">
        <v>154</v>
      </c>
      <c r="E32" s="9" t="s">
        <v>103</v>
      </c>
      <c r="F32" s="12">
        <f>-'8.5.2'!D32</f>
        <v>-1385086.5041670001</v>
      </c>
      <c r="G32" s="23" t="str">
        <f>'8.5.2'!C32</f>
        <v>WYU</v>
      </c>
      <c r="H32" s="86">
        <v>0</v>
      </c>
      <c r="I32" s="39">
        <f t="shared" si="2"/>
        <v>0</v>
      </c>
      <c r="J32" s="15"/>
      <c r="K32" s="7"/>
    </row>
    <row r="33" spans="1:11" ht="12" customHeight="1">
      <c r="A33" s="7"/>
      <c r="B33" s="22" t="s">
        <v>13</v>
      </c>
      <c r="C33" s="7"/>
      <c r="D33" s="19">
        <v>154</v>
      </c>
      <c r="E33" s="9" t="s">
        <v>103</v>
      </c>
      <c r="F33" s="12">
        <f>-'8.5.2'!D33</f>
        <v>-7048528.0941669988</v>
      </c>
      <c r="G33" s="23" t="str">
        <f>'8.5.2'!C33</f>
        <v>JBG</v>
      </c>
      <c r="H33" s="86">
        <v>0.22498093236399827</v>
      </c>
      <c r="I33" s="39">
        <f t="shared" si="2"/>
        <v>-1585784.4224195271</v>
      </c>
      <c r="J33" s="15"/>
      <c r="K33" s="7"/>
    </row>
    <row r="34" spans="1:11" ht="12" customHeight="1">
      <c r="A34" s="7"/>
      <c r="B34" s="22" t="s">
        <v>13</v>
      </c>
      <c r="C34" s="7"/>
      <c r="D34" s="19">
        <v>154</v>
      </c>
      <c r="E34" s="9" t="s">
        <v>103</v>
      </c>
      <c r="F34" s="12">
        <f>-'8.5.2'!D34</f>
        <v>-29461928.52</v>
      </c>
      <c r="G34" s="23" t="str">
        <f>'8.5.2'!C34</f>
        <v>OR</v>
      </c>
      <c r="H34" s="86">
        <v>0</v>
      </c>
      <c r="I34" s="39">
        <f t="shared" si="2"/>
        <v>0</v>
      </c>
      <c r="J34" s="15"/>
      <c r="K34" s="7"/>
    </row>
    <row r="35" spans="1:11" ht="12" customHeight="1">
      <c r="A35" s="7"/>
      <c r="B35" s="22" t="s">
        <v>13</v>
      </c>
      <c r="C35" s="7"/>
      <c r="D35" s="19">
        <v>154</v>
      </c>
      <c r="E35" s="9" t="s">
        <v>103</v>
      </c>
      <c r="F35" s="12">
        <f>-'8.5.2'!D35</f>
        <v>-37272509.836250998</v>
      </c>
      <c r="G35" s="23" t="str">
        <f>'8.5.2'!C35</f>
        <v>UT</v>
      </c>
      <c r="H35" s="86">
        <v>0</v>
      </c>
      <c r="I35" s="39">
        <f t="shared" si="2"/>
        <v>0</v>
      </c>
      <c r="J35" s="15"/>
      <c r="K35" s="7"/>
    </row>
    <row r="36" spans="1:11" ht="12" customHeight="1">
      <c r="A36" s="7"/>
      <c r="B36" s="22" t="s">
        <v>13</v>
      </c>
      <c r="C36" s="7"/>
      <c r="D36" s="19">
        <v>154</v>
      </c>
      <c r="E36" s="9" t="s">
        <v>103</v>
      </c>
      <c r="F36" s="12">
        <f>-'8.5.2'!D36</f>
        <v>-5660166.930834</v>
      </c>
      <c r="G36" s="23" t="str">
        <f>'8.5.2'!C36</f>
        <v>CAGW</v>
      </c>
      <c r="H36" s="86">
        <v>0.2262649010137</v>
      </c>
      <c r="I36" s="39">
        <f t="shared" si="2"/>
        <v>-1280697.1103261732</v>
      </c>
      <c r="J36" s="15"/>
      <c r="K36" s="7"/>
    </row>
    <row r="37" spans="1:11" ht="12" customHeight="1">
      <c r="A37" s="7"/>
      <c r="B37" s="22" t="s">
        <v>13</v>
      </c>
      <c r="C37" s="7"/>
      <c r="D37" s="19">
        <v>154</v>
      </c>
      <c r="E37" s="9" t="s">
        <v>103</v>
      </c>
      <c r="F37" s="12">
        <f>-'8.5.2'!D37</f>
        <v>-1322562.0862499999</v>
      </c>
      <c r="G37" s="23" t="str">
        <f>'8.5.2'!C37</f>
        <v>CA</v>
      </c>
      <c r="H37" s="86">
        <v>0</v>
      </c>
      <c r="I37" s="39">
        <f t="shared" si="2"/>
        <v>0</v>
      </c>
      <c r="J37" s="15"/>
      <c r="K37" s="7"/>
    </row>
    <row r="38" spans="1:11" ht="12" customHeight="1">
      <c r="A38" s="7"/>
      <c r="B38" s="22" t="s">
        <v>13</v>
      </c>
      <c r="C38" s="7"/>
      <c r="D38" s="19">
        <v>154</v>
      </c>
      <c r="E38" s="9" t="s">
        <v>103</v>
      </c>
      <c r="F38" s="12">
        <f>-'8.5.2'!D38</f>
        <v>-4656288.7041659998</v>
      </c>
      <c r="G38" s="23" t="str">
        <f>'8.5.2'!C38</f>
        <v>WA</v>
      </c>
      <c r="H38" s="86">
        <v>1</v>
      </c>
      <c r="I38" s="39">
        <f t="shared" si="2"/>
        <v>-4656288.7041659998</v>
      </c>
      <c r="J38" s="15"/>
      <c r="K38" s="7"/>
    </row>
    <row r="39" spans="1:11" ht="12" customHeight="1">
      <c r="A39" s="7"/>
      <c r="B39" s="22" t="s">
        <v>13</v>
      </c>
      <c r="C39" s="7"/>
      <c r="D39" s="19">
        <v>154</v>
      </c>
      <c r="E39" s="9" t="s">
        <v>103</v>
      </c>
      <c r="F39" s="12">
        <f>-'8.5.2'!D39</f>
        <v>-5292038.7687510001</v>
      </c>
      <c r="G39" s="23" t="str">
        <f>'8.5.2'!C39</f>
        <v>IDU</v>
      </c>
      <c r="H39" s="86">
        <v>0</v>
      </c>
      <c r="I39" s="39">
        <f t="shared" si="2"/>
        <v>0</v>
      </c>
      <c r="J39" s="15"/>
      <c r="K39" s="7"/>
    </row>
    <row r="40" spans="1:11" ht="12" customHeight="1">
      <c r="A40" s="7"/>
      <c r="B40" s="22" t="s">
        <v>13</v>
      </c>
      <c r="C40" s="7"/>
      <c r="D40" s="19">
        <v>154</v>
      </c>
      <c r="E40" s="9" t="s">
        <v>103</v>
      </c>
      <c r="F40" s="12">
        <f>-'8.5.2'!D40</f>
        <v>2245146.2893289998</v>
      </c>
      <c r="G40" s="23" t="str">
        <f>'8.5.2'!C40</f>
        <v>SNPD</v>
      </c>
      <c r="H40" s="86">
        <v>6.4658033670252593E-2</v>
      </c>
      <c r="I40" s="39">
        <f t="shared" si="2"/>
        <v>145166.74437007715</v>
      </c>
      <c r="J40" s="15"/>
      <c r="K40" s="7"/>
    </row>
    <row r="41" spans="1:11" ht="12" customHeight="1">
      <c r="A41" s="7"/>
      <c r="B41" s="22" t="s">
        <v>13</v>
      </c>
      <c r="C41" s="7"/>
      <c r="D41" s="19">
        <v>154</v>
      </c>
      <c r="E41" s="9" t="s">
        <v>103</v>
      </c>
      <c r="F41" s="12">
        <f>-'8.5.2'!D41</f>
        <v>-117679.50874999999</v>
      </c>
      <c r="G41" s="23" t="str">
        <f>'8.5.2'!C41</f>
        <v>SO</v>
      </c>
      <c r="H41" s="86">
        <v>6.8509279244491156E-2</v>
      </c>
      <c r="I41" s="39">
        <f t="shared" si="2"/>
        <v>-8062.1383263082898</v>
      </c>
      <c r="J41" s="15"/>
      <c r="K41" s="7"/>
    </row>
    <row r="42" spans="1:11" ht="12" customHeight="1">
      <c r="A42" s="7"/>
      <c r="B42" s="22" t="s">
        <v>13</v>
      </c>
      <c r="C42" s="7"/>
      <c r="D42" s="19">
        <v>154</v>
      </c>
      <c r="E42" s="9" t="s">
        <v>103</v>
      </c>
      <c r="F42" s="12">
        <f>-'8.5.2'!D42</f>
        <v>0</v>
      </c>
      <c r="G42" s="23" t="str">
        <f>'8.5.2'!C42</f>
        <v>SNPPS</v>
      </c>
      <c r="H42" s="86">
        <v>3.988522250814576E-2</v>
      </c>
      <c r="I42" s="39">
        <f t="shared" si="2"/>
        <v>0</v>
      </c>
      <c r="J42" s="15"/>
      <c r="K42" s="7"/>
    </row>
    <row r="43" spans="1:11" ht="12" customHeight="1">
      <c r="A43" s="7"/>
      <c r="B43" s="22" t="s">
        <v>13</v>
      </c>
      <c r="C43" s="7"/>
      <c r="D43" s="19">
        <v>154</v>
      </c>
      <c r="E43" s="9" t="s">
        <v>103</v>
      </c>
      <c r="F43" s="12">
        <f>-'8.5.2'!D43</f>
        <v>-6176005.5120830005</v>
      </c>
      <c r="G43" s="23" t="str">
        <f>'8.5.2'!C43</f>
        <v>CAEE</v>
      </c>
      <c r="H43" s="86">
        <v>0</v>
      </c>
      <c r="I43" s="39">
        <f t="shared" si="2"/>
        <v>0</v>
      </c>
      <c r="J43" s="15"/>
      <c r="K43" s="7"/>
    </row>
    <row r="44" spans="1:11" ht="12" customHeight="1">
      <c r="A44" s="7"/>
      <c r="B44" s="22" t="s">
        <v>13</v>
      </c>
      <c r="C44" s="7"/>
      <c r="D44" s="19">
        <v>154</v>
      </c>
      <c r="E44" s="9" t="s">
        <v>103</v>
      </c>
      <c r="F44" s="12">
        <f>-'8.5.2'!D44</f>
        <v>-604057.95916699991</v>
      </c>
      <c r="G44" s="23" t="str">
        <f>'8.5.2'!C44</f>
        <v>SG</v>
      </c>
      <c r="H44" s="86">
        <v>8.043396137671209E-2</v>
      </c>
      <c r="I44" s="39">
        <f t="shared" si="2"/>
        <v>-48586.774556933997</v>
      </c>
      <c r="J44" s="15"/>
      <c r="K44" s="7"/>
    </row>
    <row r="45" spans="1:11" ht="12" customHeight="1">
      <c r="A45" s="7"/>
      <c r="B45" s="18"/>
      <c r="C45" s="7"/>
      <c r="D45" s="19"/>
      <c r="E45" s="9"/>
      <c r="F45" s="20">
        <f>SUM(F30:F44)</f>
        <v>-196353251.16317397</v>
      </c>
      <c r="G45" s="10"/>
      <c r="H45" s="86"/>
      <c r="I45" s="20">
        <f>SUM(I30:I44)</f>
        <v>-7434252.4054248659</v>
      </c>
      <c r="J45" s="15" t="s">
        <v>102</v>
      </c>
      <c r="K45" s="21">
        <f>F45+'8.5.2'!D45</f>
        <v>0</v>
      </c>
    </row>
    <row r="46" spans="1:11" ht="12" customHeight="1">
      <c r="A46" s="7"/>
      <c r="B46" s="8" t="s">
        <v>14</v>
      </c>
      <c r="C46" s="7"/>
      <c r="D46" s="9"/>
      <c r="E46" s="9"/>
      <c r="F46" s="12"/>
      <c r="G46" s="24"/>
      <c r="H46" s="86"/>
      <c r="I46" s="12"/>
      <c r="J46" s="15"/>
      <c r="K46" s="7"/>
    </row>
    <row r="47" spans="1:11" ht="12" customHeight="1">
      <c r="A47" s="7"/>
      <c r="B47" s="25" t="s">
        <v>15</v>
      </c>
      <c r="C47" s="7"/>
      <c r="D47" s="9">
        <v>165</v>
      </c>
      <c r="E47" s="9" t="s">
        <v>103</v>
      </c>
      <c r="F47" s="12">
        <f>-'8.5.2'!D48</f>
        <v>-5278390.8612500001</v>
      </c>
      <c r="G47" s="19" t="str">
        <f>'8.5.2'!C48</f>
        <v>SO</v>
      </c>
      <c r="H47" s="86">
        <v>6.8509279244491156E-2</v>
      </c>
      <c r="I47" s="39">
        <f t="shared" ref="I47:I62" si="3">F47*H47</f>
        <v>-361618.75347494642</v>
      </c>
      <c r="J47" s="15"/>
      <c r="K47" s="7"/>
    </row>
    <row r="48" spans="1:11" ht="12" customHeight="1">
      <c r="A48" s="7"/>
      <c r="B48" s="25" t="s">
        <v>16</v>
      </c>
      <c r="C48" s="7"/>
      <c r="D48" s="9">
        <v>165</v>
      </c>
      <c r="E48" s="9" t="s">
        <v>103</v>
      </c>
      <c r="F48" s="12">
        <f>-'8.5.2'!D49</f>
        <v>-4328110.0308339996</v>
      </c>
      <c r="G48" s="19" t="str">
        <f>'8.5.2'!C49</f>
        <v>GPS</v>
      </c>
      <c r="H48" s="86">
        <v>6.850927924449117E-2</v>
      </c>
      <c r="I48" s="39">
        <f t="shared" si="3"/>
        <v>-296515.69870328979</v>
      </c>
      <c r="J48" s="15"/>
      <c r="K48" s="7"/>
    </row>
    <row r="49" spans="1:13" ht="12" customHeight="1">
      <c r="A49" s="7"/>
      <c r="B49" s="25" t="s">
        <v>16</v>
      </c>
      <c r="C49" s="7"/>
      <c r="D49" s="9">
        <v>165</v>
      </c>
      <c r="E49" s="9" t="s">
        <v>103</v>
      </c>
      <c r="F49" s="12">
        <f>-'8.5.2'!D50</f>
        <v>-232626.35875000001</v>
      </c>
      <c r="G49" s="19" t="str">
        <f>'8.5.2'!C50</f>
        <v>SO</v>
      </c>
      <c r="H49" s="86">
        <v>6.8509279244491156E-2</v>
      </c>
      <c r="I49" s="39">
        <f t="shared" si="3"/>
        <v>-15937.064171232929</v>
      </c>
      <c r="J49" s="15"/>
      <c r="K49" s="7"/>
    </row>
    <row r="50" spans="1:13" ht="12" customHeight="1">
      <c r="A50" s="7"/>
      <c r="B50" s="26" t="s">
        <v>17</v>
      </c>
      <c r="C50" s="7"/>
      <c r="D50" s="9">
        <v>165</v>
      </c>
      <c r="E50" s="9" t="s">
        <v>103</v>
      </c>
      <c r="F50" s="12">
        <f>-'8.5.2'!D51</f>
        <v>0</v>
      </c>
      <c r="G50" s="23" t="str">
        <f>'8.5.2'!C51</f>
        <v>CAEE</v>
      </c>
      <c r="H50" s="86">
        <v>0</v>
      </c>
      <c r="I50" s="39">
        <f t="shared" si="3"/>
        <v>0</v>
      </c>
      <c r="J50" s="15"/>
      <c r="K50" s="7"/>
    </row>
    <row r="51" spans="1:13" ht="12" customHeight="1">
      <c r="A51" s="7"/>
      <c r="B51" s="25" t="s">
        <v>18</v>
      </c>
      <c r="C51" s="7"/>
      <c r="D51" s="9">
        <v>165</v>
      </c>
      <c r="E51" s="9" t="s">
        <v>103</v>
      </c>
      <c r="F51" s="12">
        <f>-'8.5.2'!D52</f>
        <v>-8616584.0700000003</v>
      </c>
      <c r="G51" s="19" t="str">
        <f>'8.5.2'!C52</f>
        <v>SO</v>
      </c>
      <c r="H51" s="86">
        <v>6.8509279244491156E-2</v>
      </c>
      <c r="I51" s="39">
        <f t="shared" si="3"/>
        <v>-590315.96418526419</v>
      </c>
      <c r="J51" s="15"/>
      <c r="K51" s="7"/>
    </row>
    <row r="52" spans="1:13" ht="12" customHeight="1">
      <c r="A52" s="7"/>
      <c r="B52" s="27" t="s">
        <v>18</v>
      </c>
      <c r="C52" s="7"/>
      <c r="D52" s="9">
        <v>165</v>
      </c>
      <c r="E52" s="9" t="s">
        <v>103</v>
      </c>
      <c r="F52" s="12">
        <f>-'8.5.2'!D53</f>
        <v>-2106305.3400010001</v>
      </c>
      <c r="G52" s="9" t="str">
        <f>'8.5.2'!C53</f>
        <v>SG</v>
      </c>
      <c r="H52" s="86">
        <v>8.043396137671209E-2</v>
      </c>
      <c r="I52" s="39">
        <f t="shared" si="3"/>
        <v>-169418.48236520286</v>
      </c>
      <c r="J52" s="15"/>
      <c r="K52" s="7"/>
    </row>
    <row r="53" spans="1:13" ht="12" customHeight="1">
      <c r="A53" s="7"/>
      <c r="B53" s="27" t="s">
        <v>18</v>
      </c>
      <c r="C53" s="7"/>
      <c r="D53" s="9">
        <v>165</v>
      </c>
      <c r="E53" s="9" t="s">
        <v>103</v>
      </c>
      <c r="F53" s="12">
        <f>-'8.5.2'!D54</f>
        <v>-163206.98083299998</v>
      </c>
      <c r="G53" s="9" t="str">
        <f>'8.5.2'!C54</f>
        <v>GPS</v>
      </c>
      <c r="H53" s="86">
        <v>6.850927924449117E-2</v>
      </c>
      <c r="I53" s="39">
        <f t="shared" si="3"/>
        <v>-11181.192624538313</v>
      </c>
      <c r="J53" s="29"/>
      <c r="K53" s="30"/>
      <c r="L53" s="30"/>
      <c r="M53" s="30"/>
    </row>
    <row r="54" spans="1:13" ht="12" customHeight="1">
      <c r="A54" s="7"/>
      <c r="B54" s="27" t="s">
        <v>18</v>
      </c>
      <c r="C54" s="7"/>
      <c r="D54" s="9">
        <v>165</v>
      </c>
      <c r="E54" s="9" t="s">
        <v>103</v>
      </c>
      <c r="F54" s="12">
        <f>-'8.5.2'!D55</f>
        <v>-659306.92500000005</v>
      </c>
      <c r="G54" s="17" t="str">
        <f>'8.5.2'!C55</f>
        <v>OTHER</v>
      </c>
      <c r="H54" s="86">
        <v>0</v>
      </c>
      <c r="I54" s="39">
        <f t="shared" si="3"/>
        <v>0</v>
      </c>
      <c r="J54" s="29"/>
      <c r="K54" s="30"/>
      <c r="L54" s="30"/>
      <c r="M54" s="30"/>
    </row>
    <row r="55" spans="1:13" ht="12" customHeight="1">
      <c r="A55" s="7"/>
      <c r="B55" s="27" t="s">
        <v>18</v>
      </c>
      <c r="C55" s="7"/>
      <c r="D55" s="9">
        <v>165</v>
      </c>
      <c r="E55" s="9" t="s">
        <v>103</v>
      </c>
      <c r="F55" s="12">
        <f>-'8.5.2'!D56</f>
        <v>-2493693.2462499999</v>
      </c>
      <c r="G55" s="17" t="str">
        <f>'8.5.2'!C56</f>
        <v>UT</v>
      </c>
      <c r="H55" s="86">
        <v>0</v>
      </c>
      <c r="I55" s="39">
        <f t="shared" si="3"/>
        <v>0</v>
      </c>
      <c r="J55" s="29"/>
      <c r="K55" s="30"/>
      <c r="L55" s="30"/>
      <c r="M55" s="30"/>
    </row>
    <row r="56" spans="1:13" ht="12" customHeight="1">
      <c r="A56" s="7"/>
      <c r="B56" s="27" t="s">
        <v>18</v>
      </c>
      <c r="C56" s="7"/>
      <c r="D56" s="9">
        <v>165</v>
      </c>
      <c r="E56" s="9" t="s">
        <v>103</v>
      </c>
      <c r="F56" s="12">
        <f>-'8.5.2'!D57</f>
        <v>-181939.46041699999</v>
      </c>
      <c r="G56" s="17" t="str">
        <f>'8.5.2'!C57</f>
        <v>IDU</v>
      </c>
      <c r="H56" s="86">
        <v>0</v>
      </c>
      <c r="I56" s="39">
        <f t="shared" si="3"/>
        <v>0</v>
      </c>
      <c r="J56" s="29"/>
      <c r="K56" s="30"/>
      <c r="L56" s="30"/>
      <c r="M56" s="30"/>
    </row>
    <row r="57" spans="1:13" ht="12" customHeight="1">
      <c r="A57" s="7"/>
      <c r="B57" s="27" t="s">
        <v>18</v>
      </c>
      <c r="C57" s="7"/>
      <c r="D57" s="9">
        <v>165</v>
      </c>
      <c r="E57" s="9" t="s">
        <v>103</v>
      </c>
      <c r="F57" s="12">
        <f>-'8.5.2'!D58</f>
        <v>-1672405.753333</v>
      </c>
      <c r="G57" s="17" t="str">
        <f>'8.5.2'!C58</f>
        <v>OR</v>
      </c>
      <c r="H57" s="86">
        <v>0</v>
      </c>
      <c r="I57" s="39">
        <f t="shared" si="3"/>
        <v>0</v>
      </c>
      <c r="J57" s="29"/>
      <c r="K57" s="30"/>
      <c r="L57" s="30"/>
      <c r="M57" s="30"/>
    </row>
    <row r="58" spans="1:13" ht="12" customHeight="1">
      <c r="A58" s="7"/>
      <c r="B58" s="27" t="s">
        <v>18</v>
      </c>
      <c r="C58" s="7"/>
      <c r="D58" s="9">
        <v>165</v>
      </c>
      <c r="E58" s="9" t="s">
        <v>103</v>
      </c>
      <c r="F58" s="12">
        <f>-'8.5.2'!D59</f>
        <v>-128880.43166700001</v>
      </c>
      <c r="G58" s="17" t="str">
        <f>'8.5.2'!C59</f>
        <v>WYP</v>
      </c>
      <c r="H58" s="86">
        <v>0</v>
      </c>
      <c r="I58" s="39">
        <f t="shared" si="3"/>
        <v>0</v>
      </c>
      <c r="J58" s="29"/>
      <c r="K58" s="30"/>
      <c r="L58" s="30"/>
      <c r="M58" s="30"/>
    </row>
    <row r="59" spans="1:13" ht="12" customHeight="1">
      <c r="A59" s="7"/>
      <c r="B59" s="27" t="s">
        <v>18</v>
      </c>
      <c r="C59" s="7"/>
      <c r="D59" s="9">
        <v>165</v>
      </c>
      <c r="E59" s="9" t="s">
        <v>103</v>
      </c>
      <c r="F59" s="12">
        <f>-'8.5.2'!D60</f>
        <v>-407355.45250000001</v>
      </c>
      <c r="G59" s="17" t="str">
        <f>'8.5.2'!C60</f>
        <v>CAGE</v>
      </c>
      <c r="H59" s="86">
        <v>0</v>
      </c>
      <c r="I59" s="39">
        <f t="shared" si="3"/>
        <v>0</v>
      </c>
      <c r="J59" s="29"/>
      <c r="K59" s="30"/>
      <c r="L59" s="30"/>
      <c r="M59" s="30"/>
    </row>
    <row r="60" spans="1:13" ht="12" customHeight="1">
      <c r="A60" s="7"/>
      <c r="B60" s="27" t="s">
        <v>18</v>
      </c>
      <c r="C60" s="7"/>
      <c r="D60" s="9">
        <v>165</v>
      </c>
      <c r="E60" s="9" t="s">
        <v>103</v>
      </c>
      <c r="F60" s="12">
        <f>-'8.5.2'!D61</f>
        <v>-3358600.7316670008</v>
      </c>
      <c r="G60" s="17" t="str">
        <f>'8.5.2'!C61</f>
        <v>CAEE</v>
      </c>
      <c r="H60" s="86">
        <v>0</v>
      </c>
      <c r="I60" s="39">
        <f t="shared" si="3"/>
        <v>0</v>
      </c>
      <c r="J60" s="29"/>
      <c r="K60" s="30"/>
      <c r="L60" s="30"/>
      <c r="M60" s="30"/>
    </row>
    <row r="61" spans="1:13" ht="12" customHeight="1">
      <c r="A61" s="7"/>
      <c r="B61" s="27" t="s">
        <v>18</v>
      </c>
      <c r="C61" s="7"/>
      <c r="D61" s="9">
        <v>165</v>
      </c>
      <c r="E61" s="9" t="s">
        <v>103</v>
      </c>
      <c r="F61" s="12">
        <f>-'8.5.2'!D62</f>
        <v>-4054.8400000000006</v>
      </c>
      <c r="G61" s="17" t="str">
        <f>'8.5.2'!C62</f>
        <v>CAEW</v>
      </c>
      <c r="H61" s="86">
        <v>0.22648067236840891</v>
      </c>
      <c r="I61" s="39">
        <f t="shared" si="3"/>
        <v>-918.34288954631927</v>
      </c>
      <c r="J61" s="29"/>
      <c r="K61" s="30"/>
      <c r="L61" s="30"/>
      <c r="M61" s="30"/>
    </row>
    <row r="62" spans="1:13" ht="12" customHeight="1">
      <c r="B62" s="25" t="s">
        <v>18</v>
      </c>
      <c r="C62" s="7"/>
      <c r="D62" s="9">
        <v>165</v>
      </c>
      <c r="E62" s="9" t="s">
        <v>103</v>
      </c>
      <c r="F62" s="12">
        <f>-'8.5.2'!D63</f>
        <v>-1995612.3325</v>
      </c>
      <c r="G62" s="9" t="str">
        <f>'8.5.2'!C63</f>
        <v>CAGW</v>
      </c>
      <c r="H62" s="86">
        <v>0.2262649010137</v>
      </c>
      <c r="I62" s="39">
        <f t="shared" si="3"/>
        <v>-451537.02687483147</v>
      </c>
      <c r="J62" s="33"/>
    </row>
    <row r="63" spans="1:13" ht="12" customHeight="1">
      <c r="B63" s="7"/>
      <c r="C63" s="7"/>
      <c r="D63" s="34"/>
      <c r="E63" s="9"/>
      <c r="F63" s="35">
        <f>SUM(F47:F62)</f>
        <v>-31627072.815001998</v>
      </c>
      <c r="G63" s="24"/>
      <c r="H63" s="87"/>
      <c r="I63" s="35">
        <f>SUM(I47:I62)</f>
        <v>-1897442.5252888522</v>
      </c>
      <c r="J63" s="15" t="s">
        <v>102</v>
      </c>
      <c r="K63" s="36">
        <f>F63+'8.5.2'!D64</f>
        <v>0</v>
      </c>
    </row>
    <row r="64" spans="1:13" ht="12" customHeight="1">
      <c r="B64" s="18"/>
      <c r="C64" s="7"/>
      <c r="D64" s="34"/>
      <c r="E64" s="9"/>
      <c r="F64" s="37"/>
      <c r="G64" s="24"/>
      <c r="H64" s="87"/>
      <c r="I64" s="32"/>
      <c r="J64" s="33"/>
    </row>
    <row r="65" spans="2:11" ht="12" customHeight="1">
      <c r="B65" s="8" t="s">
        <v>19</v>
      </c>
      <c r="C65" s="7"/>
      <c r="D65" s="34"/>
      <c r="E65" s="9"/>
      <c r="F65" s="37"/>
      <c r="G65" s="24"/>
      <c r="H65" s="87"/>
      <c r="I65" s="32"/>
      <c r="J65" s="33"/>
    </row>
    <row r="66" spans="2:11" ht="12" customHeight="1">
      <c r="B66" s="25" t="s">
        <v>20</v>
      </c>
      <c r="C66" s="7"/>
      <c r="D66" s="9" t="s">
        <v>21</v>
      </c>
      <c r="E66" s="9" t="s">
        <v>103</v>
      </c>
      <c r="F66" s="37">
        <f>-'8.5.2'!D68</f>
        <v>-19743312.049167</v>
      </c>
      <c r="G66" s="19" t="str">
        <f>'8.5.2'!C68</f>
        <v>SG</v>
      </c>
      <c r="H66" s="86">
        <v>8.043396137671209E-2</v>
      </c>
      <c r="I66" s="39">
        <f t="shared" ref="I66:I71" si="4">F66*H66</f>
        <v>-1588032.7988110729</v>
      </c>
      <c r="J66" s="33"/>
    </row>
    <row r="67" spans="2:11" ht="12" customHeight="1">
      <c r="B67" s="25" t="s">
        <v>20</v>
      </c>
      <c r="C67" s="7"/>
      <c r="D67" s="9" t="s">
        <v>21</v>
      </c>
      <c r="E67" s="9" t="s">
        <v>103</v>
      </c>
      <c r="F67" s="37">
        <f>-'8.5.2'!D69</f>
        <v>-15021.408750000001</v>
      </c>
      <c r="G67" s="19" t="str">
        <f>'8.5.2'!C69</f>
        <v>SO</v>
      </c>
      <c r="H67" s="86">
        <v>6.8509279244491156E-2</v>
      </c>
      <c r="I67" s="39">
        <f t="shared" si="4"/>
        <v>-1029.1058866993928</v>
      </c>
      <c r="J67" s="33"/>
    </row>
    <row r="68" spans="2:11" ht="12" customHeight="1">
      <c r="B68" s="25" t="s">
        <v>20</v>
      </c>
      <c r="C68" s="7"/>
      <c r="D68" s="9" t="s">
        <v>21</v>
      </c>
      <c r="E68" s="9" t="s">
        <v>103</v>
      </c>
      <c r="F68" s="37">
        <f>-'8.5.2'!D70</f>
        <v>-13380829.568333</v>
      </c>
      <c r="G68" s="19" t="str">
        <f>'8.5.2'!C70</f>
        <v>CAEE</v>
      </c>
      <c r="H68" s="86">
        <v>0</v>
      </c>
      <c r="I68" s="39">
        <f t="shared" si="4"/>
        <v>0</v>
      </c>
      <c r="J68" s="33"/>
    </row>
    <row r="69" spans="2:11" ht="12" customHeight="1">
      <c r="B69" s="25" t="s">
        <v>20</v>
      </c>
      <c r="C69" s="7"/>
      <c r="D69" s="9" t="s">
        <v>21</v>
      </c>
      <c r="E69" s="9" t="s">
        <v>103</v>
      </c>
      <c r="F69" s="37">
        <f>-'8.5.2'!D71</f>
        <v>-4220791.16</v>
      </c>
      <c r="G69" s="19" t="str">
        <f>'8.5.2'!C71</f>
        <v>CAGW</v>
      </c>
      <c r="H69" s="86">
        <v>0.2262649010137</v>
      </c>
      <c r="I69" s="39">
        <f t="shared" si="4"/>
        <v>-955016.8940169001</v>
      </c>
      <c r="J69" s="33"/>
    </row>
    <row r="70" spans="2:11" ht="12" customHeight="1">
      <c r="B70" s="25" t="s">
        <v>20</v>
      </c>
      <c r="C70" s="7"/>
      <c r="D70" s="9" t="s">
        <v>21</v>
      </c>
      <c r="E70" s="9" t="s">
        <v>103</v>
      </c>
      <c r="F70" s="37">
        <f>-'8.5.2'!D72</f>
        <v>-24069328.399167001</v>
      </c>
      <c r="G70" s="19" t="str">
        <f>'8.5.2'!C72</f>
        <v>CAGE</v>
      </c>
      <c r="H70" s="86">
        <v>0</v>
      </c>
      <c r="I70" s="39">
        <f t="shared" si="4"/>
        <v>0</v>
      </c>
      <c r="J70" s="33"/>
    </row>
    <row r="71" spans="2:11" ht="12" customHeight="1">
      <c r="B71" s="25" t="s">
        <v>20</v>
      </c>
      <c r="C71" s="7"/>
      <c r="D71" s="9" t="s">
        <v>21</v>
      </c>
      <c r="E71" s="9" t="s">
        <v>103</v>
      </c>
      <c r="F71" s="37">
        <f>-'8.5.2'!D73</f>
        <v>-16954131.560416996</v>
      </c>
      <c r="G71" s="19" t="str">
        <f>'8.5.2'!C73</f>
        <v>OTHER</v>
      </c>
      <c r="H71" s="86">
        <v>0</v>
      </c>
      <c r="I71" s="39">
        <f t="shared" si="4"/>
        <v>0</v>
      </c>
      <c r="J71" s="33"/>
    </row>
    <row r="72" spans="2:11" ht="12" customHeight="1">
      <c r="B72" s="18"/>
      <c r="C72" s="7"/>
      <c r="D72" s="34"/>
      <c r="E72" s="9"/>
      <c r="F72" s="35">
        <f>SUM(F66:F71)</f>
        <v>-78383414.145833999</v>
      </c>
      <c r="G72" s="24"/>
      <c r="H72" s="87"/>
      <c r="I72" s="35">
        <f>SUM(I66:I71)</f>
        <v>-2544078.7987146722</v>
      </c>
      <c r="J72" s="15" t="s">
        <v>102</v>
      </c>
      <c r="K72" s="36">
        <f>F72+'8.5.2'!D74</f>
        <v>0</v>
      </c>
    </row>
    <row r="73" spans="2:11" ht="12" customHeight="1">
      <c r="B73" s="18"/>
      <c r="C73" s="7"/>
      <c r="D73" s="34"/>
      <c r="E73" s="9"/>
      <c r="F73" s="37"/>
      <c r="G73" s="24"/>
      <c r="H73" s="87"/>
      <c r="I73" s="32"/>
      <c r="J73" s="33"/>
    </row>
    <row r="74" spans="2:11" ht="12" customHeight="1">
      <c r="B74" s="8" t="s">
        <v>22</v>
      </c>
      <c r="C74" s="7"/>
      <c r="D74" s="34"/>
      <c r="E74" s="9"/>
      <c r="F74" s="37"/>
      <c r="G74" s="24"/>
      <c r="H74" s="87"/>
      <c r="I74" s="32"/>
      <c r="J74" s="33"/>
    </row>
    <row r="75" spans="2:11" ht="12" customHeight="1">
      <c r="B75" s="25" t="s">
        <v>23</v>
      </c>
      <c r="C75" s="7"/>
      <c r="D75" s="23" t="str">
        <f>'8.5.2'!B77</f>
        <v>182M</v>
      </c>
      <c r="E75" s="9" t="s">
        <v>103</v>
      </c>
      <c r="F75" s="37">
        <f>-'8.5.2'!D77</f>
        <v>-50123.684166666601</v>
      </c>
      <c r="G75" s="17" t="str">
        <f>'8.5.2'!C77</f>
        <v>CA</v>
      </c>
      <c r="H75" s="86">
        <v>0</v>
      </c>
      <c r="I75" s="39">
        <f t="shared" ref="I75:I89" si="5">F75*H75</f>
        <v>0</v>
      </c>
      <c r="J75" s="33"/>
    </row>
    <row r="76" spans="2:11" ht="12" customHeight="1">
      <c r="B76" s="25" t="s">
        <v>23</v>
      </c>
      <c r="C76" s="7"/>
      <c r="D76" s="23" t="str">
        <f>'8.5.2'!B78</f>
        <v>182M</v>
      </c>
      <c r="E76" s="9" t="s">
        <v>103</v>
      </c>
      <c r="F76" s="37">
        <f>-'8.5.2'!D78</f>
        <v>10608208.819999898</v>
      </c>
      <c r="G76" s="17" t="str">
        <f>'8.5.2'!C78</f>
        <v>CAEE</v>
      </c>
      <c r="H76" s="86">
        <v>0</v>
      </c>
      <c r="I76" s="39">
        <f t="shared" si="5"/>
        <v>0</v>
      </c>
      <c r="J76" s="33"/>
    </row>
    <row r="77" spans="2:11" ht="12" customHeight="1">
      <c r="B77" s="25" t="s">
        <v>23</v>
      </c>
      <c r="C77" s="7"/>
      <c r="D77" s="23" t="str">
        <f>'8.5.2'!B79</f>
        <v>182M</v>
      </c>
      <c r="E77" s="9" t="s">
        <v>103</v>
      </c>
      <c r="F77" s="37">
        <f>-'8.5.2'!D79</f>
        <v>-6266873.1399999997</v>
      </c>
      <c r="G77" s="17" t="str">
        <f>'8.5.2'!C79</f>
        <v>CAGE</v>
      </c>
      <c r="H77" s="86">
        <v>0</v>
      </c>
      <c r="I77" s="39">
        <f t="shared" si="5"/>
        <v>0</v>
      </c>
      <c r="J77" s="33"/>
    </row>
    <row r="78" spans="2:11" ht="12" customHeight="1">
      <c r="B78" s="25" t="s">
        <v>23</v>
      </c>
      <c r="C78" s="7"/>
      <c r="D78" s="23" t="str">
        <f>'8.5.2'!B80</f>
        <v>182M</v>
      </c>
      <c r="E78" s="9" t="s">
        <v>103</v>
      </c>
      <c r="F78" s="37">
        <f>-'8.5.2'!D80</f>
        <v>113171.10333333342</v>
      </c>
      <c r="G78" s="17" t="str">
        <f>'8.5.2'!C80</f>
        <v>IDU</v>
      </c>
      <c r="H78" s="86">
        <v>0</v>
      </c>
      <c r="I78" s="39">
        <f t="shared" si="5"/>
        <v>0</v>
      </c>
      <c r="J78" s="33"/>
    </row>
    <row r="79" spans="2:11" ht="12" customHeight="1">
      <c r="B79" s="25" t="s">
        <v>23</v>
      </c>
      <c r="C79" s="7"/>
      <c r="D79" s="23" t="str">
        <f>'8.5.2'!B81</f>
        <v>182M</v>
      </c>
      <c r="E79" s="9" t="s">
        <v>103</v>
      </c>
      <c r="F79" s="37">
        <f>-'8.5.2'!D81</f>
        <v>300456.48</v>
      </c>
      <c r="G79" s="17" t="str">
        <f>'8.5.2'!C81</f>
        <v>OR</v>
      </c>
      <c r="H79" s="86">
        <v>0</v>
      </c>
      <c r="I79" s="39">
        <f t="shared" si="5"/>
        <v>0</v>
      </c>
      <c r="J79" s="33"/>
    </row>
    <row r="80" spans="2:11" ht="12" customHeight="1">
      <c r="B80" s="25" t="s">
        <v>23</v>
      </c>
      <c r="C80" s="7"/>
      <c r="D80" s="23" t="str">
        <f>'8.5.2'!B82</f>
        <v>182M</v>
      </c>
      <c r="E80" s="9" t="s">
        <v>103</v>
      </c>
      <c r="F80" s="37">
        <f>-'8.5.2'!D82</f>
        <v>-155560821.95833331</v>
      </c>
      <c r="G80" s="17" t="str">
        <f>'8.5.2'!C82</f>
        <v>OTHER</v>
      </c>
      <c r="H80" s="86">
        <v>0</v>
      </c>
      <c r="I80" s="39">
        <f t="shared" si="5"/>
        <v>0</v>
      </c>
      <c r="J80" s="33"/>
    </row>
    <row r="81" spans="1:11" ht="12" customHeight="1">
      <c r="B81" s="25" t="s">
        <v>23</v>
      </c>
      <c r="C81" s="7"/>
      <c r="D81" s="23" t="str">
        <f>'8.5.2'!B83</f>
        <v>182M</v>
      </c>
      <c r="E81" s="9" t="s">
        <v>103</v>
      </c>
      <c r="F81" s="37">
        <f>-'8.5.2'!D83</f>
        <v>-10608208.82</v>
      </c>
      <c r="G81" s="17" t="str">
        <f>'8.5.2'!C83</f>
        <v>SE</v>
      </c>
      <c r="H81" s="86">
        <v>7.5708155171090558E-2</v>
      </c>
      <c r="I81" s="39">
        <f t="shared" si="5"/>
        <v>-803127.91943189153</v>
      </c>
      <c r="J81" s="33"/>
    </row>
    <row r="82" spans="1:11" ht="12" customHeight="1">
      <c r="B82" s="25" t="s">
        <v>23</v>
      </c>
      <c r="C82" s="7"/>
      <c r="D82" s="23" t="str">
        <f>'8.5.2'!B84</f>
        <v>182M</v>
      </c>
      <c r="E82" s="9" t="s">
        <v>103</v>
      </c>
      <c r="F82" s="37">
        <f>-'8.5.2'!D84</f>
        <v>-1595417.1074999967</v>
      </c>
      <c r="G82" s="17" t="str">
        <f>'8.5.2'!C84</f>
        <v>UT</v>
      </c>
      <c r="H82" s="86">
        <v>0</v>
      </c>
      <c r="I82" s="39">
        <f t="shared" si="5"/>
        <v>0</v>
      </c>
      <c r="J82" s="33"/>
    </row>
    <row r="83" spans="1:11" ht="12" customHeight="1">
      <c r="B83" s="25" t="s">
        <v>23</v>
      </c>
      <c r="C83" s="7"/>
      <c r="D83" s="23" t="str">
        <f>'8.5.2'!B85</f>
        <v>182M</v>
      </c>
      <c r="E83" s="9" t="s">
        <v>103</v>
      </c>
      <c r="F83" s="37">
        <f>-'8.5.2'!D85</f>
        <v>-1943757.148749999</v>
      </c>
      <c r="G83" s="17" t="str">
        <f>'8.5.2'!C85</f>
        <v>WYP</v>
      </c>
      <c r="H83" s="86">
        <v>0</v>
      </c>
      <c r="I83" s="39">
        <f t="shared" si="5"/>
        <v>0</v>
      </c>
      <c r="J83" s="33"/>
    </row>
    <row r="84" spans="1:11" ht="12" customHeight="1">
      <c r="B84" s="25" t="s">
        <v>23</v>
      </c>
      <c r="C84" s="7"/>
      <c r="D84" s="23" t="str">
        <f>'8.5.2'!B86</f>
        <v>182M</v>
      </c>
      <c r="E84" s="9" t="s">
        <v>103</v>
      </c>
      <c r="F84" s="37">
        <f>-'8.5.2'!D86</f>
        <v>-84017</v>
      </c>
      <c r="G84" s="23" t="str">
        <f>'8.5.2'!C86</f>
        <v>WYU</v>
      </c>
      <c r="H84" s="86">
        <v>0</v>
      </c>
      <c r="I84" s="39">
        <f t="shared" si="5"/>
        <v>0</v>
      </c>
      <c r="J84" s="33"/>
    </row>
    <row r="85" spans="1:11" ht="12" customHeight="1">
      <c r="B85" s="25" t="s">
        <v>23</v>
      </c>
      <c r="C85" s="7"/>
      <c r="D85" s="23" t="str">
        <f>'8.5.2'!B87</f>
        <v>182W</v>
      </c>
      <c r="E85" s="9" t="s">
        <v>103</v>
      </c>
      <c r="F85" s="37">
        <f>-'8.5.2'!D87</f>
        <v>-2867750.4487499977</v>
      </c>
      <c r="G85" s="23" t="str">
        <f>'8.5.2'!C87</f>
        <v>IDU</v>
      </c>
      <c r="H85" s="86">
        <v>0</v>
      </c>
      <c r="I85" s="39">
        <f t="shared" si="5"/>
        <v>0</v>
      </c>
      <c r="J85" s="33"/>
    </row>
    <row r="86" spans="1:11" ht="12" customHeight="1">
      <c r="B86" s="25" t="s">
        <v>23</v>
      </c>
      <c r="C86" s="7"/>
      <c r="D86" s="23" t="str">
        <f>'8.5.2'!B88</f>
        <v>182W</v>
      </c>
      <c r="E86" s="9" t="s">
        <v>103</v>
      </c>
      <c r="F86" s="37">
        <f>-'8.5.2'!D88</f>
        <v>8108437.1499998383</v>
      </c>
      <c r="G86" s="23" t="str">
        <f>'8.5.2'!C88</f>
        <v>OTHER</v>
      </c>
      <c r="H86" s="86">
        <v>0</v>
      </c>
      <c r="I86" s="39">
        <f t="shared" si="5"/>
        <v>0</v>
      </c>
      <c r="J86" s="33"/>
    </row>
    <row r="87" spans="1:11" ht="12" customHeight="1">
      <c r="B87" s="25" t="s">
        <v>23</v>
      </c>
      <c r="C87" s="7"/>
      <c r="D87" s="23" t="str">
        <f>'8.5.2'!B89</f>
        <v>182W</v>
      </c>
      <c r="E87" s="9" t="s">
        <v>103</v>
      </c>
      <c r="F87" s="37">
        <f>-'8.5.2'!D89</f>
        <v>-32155.017083333314</v>
      </c>
      <c r="G87" s="23" t="str">
        <f>'8.5.2'!C89</f>
        <v>UT</v>
      </c>
      <c r="H87" s="86">
        <v>0</v>
      </c>
      <c r="I87" s="39">
        <f t="shared" si="5"/>
        <v>0</v>
      </c>
      <c r="J87" s="33"/>
    </row>
    <row r="88" spans="1:11" ht="12" customHeight="1">
      <c r="B88" s="25" t="s">
        <v>23</v>
      </c>
      <c r="C88" s="7"/>
      <c r="D88" s="23" t="str">
        <f>'8.5.2'!B90</f>
        <v>182W</v>
      </c>
      <c r="E88" s="9" t="s">
        <v>103</v>
      </c>
      <c r="F88" s="37">
        <f>-'8.5.2'!D90</f>
        <v>-106379.09291666666</v>
      </c>
      <c r="G88" s="23" t="str">
        <f>'8.5.2'!C90</f>
        <v>WYP</v>
      </c>
      <c r="H88" s="86">
        <v>0</v>
      </c>
      <c r="I88" s="39">
        <f t="shared" si="5"/>
        <v>0</v>
      </c>
      <c r="J88" s="33"/>
    </row>
    <row r="89" spans="1:11" ht="12" customHeight="1">
      <c r="B89" s="25" t="s">
        <v>23</v>
      </c>
      <c r="C89" s="7"/>
      <c r="D89" s="23" t="str">
        <f>'8.5.2'!B91</f>
        <v>182W</v>
      </c>
      <c r="E89" s="9" t="s">
        <v>103</v>
      </c>
      <c r="F89" s="37">
        <f>-'8.5.2'!D91</f>
        <v>-6.3449999999999998</v>
      </c>
      <c r="G89" s="23" t="str">
        <f>'8.5.2'!C91</f>
        <v>WYU</v>
      </c>
      <c r="H89" s="86">
        <v>0</v>
      </c>
      <c r="I89" s="39">
        <f t="shared" si="5"/>
        <v>0</v>
      </c>
      <c r="J89" s="33"/>
    </row>
    <row r="90" spans="1:11" ht="12" customHeight="1">
      <c r="B90" s="38"/>
      <c r="C90" s="7"/>
      <c r="D90" s="9"/>
      <c r="E90" s="9"/>
      <c r="F90" s="35">
        <f>SUM(F75:F89)</f>
        <v>-159985236.20916691</v>
      </c>
      <c r="G90" s="9"/>
      <c r="H90" s="86"/>
      <c r="I90" s="35">
        <f>SUM(I75:I89)</f>
        <v>-803127.91943189153</v>
      </c>
      <c r="J90" s="15" t="s">
        <v>102</v>
      </c>
      <c r="K90" s="36">
        <f>F90+'8.5.2'!D92</f>
        <v>0</v>
      </c>
    </row>
    <row r="91" spans="1:11" ht="12" customHeight="1">
      <c r="B91" s="38"/>
      <c r="C91" s="7"/>
      <c r="D91" s="9"/>
      <c r="E91" s="9"/>
      <c r="F91" s="37"/>
      <c r="G91" s="9"/>
      <c r="H91" s="87"/>
      <c r="I91" s="32"/>
      <c r="J91" s="15"/>
    </row>
    <row r="92" spans="1:11" ht="12" customHeight="1">
      <c r="B92" s="38"/>
      <c r="C92" s="7"/>
      <c r="D92" s="9"/>
      <c r="E92" s="9"/>
      <c r="F92" s="37"/>
      <c r="G92" s="9"/>
      <c r="H92" s="87"/>
      <c r="I92" s="32"/>
      <c r="J92" s="33"/>
    </row>
    <row r="93" spans="1:11" ht="12" customHeight="1">
      <c r="A93" s="28"/>
      <c r="B93" s="40" t="s">
        <v>24</v>
      </c>
      <c r="C93" s="28"/>
      <c r="D93" s="33">
        <v>25318</v>
      </c>
      <c r="E93" s="33" t="s">
        <v>103</v>
      </c>
      <c r="F93" s="37">
        <v>273000</v>
      </c>
      <c r="G93" s="33" t="s">
        <v>25</v>
      </c>
      <c r="H93" s="86">
        <v>0</v>
      </c>
      <c r="I93" s="39">
        <f>F93*H93</f>
        <v>0</v>
      </c>
      <c r="J93" s="15" t="s">
        <v>26</v>
      </c>
      <c r="K93" s="30" t="s">
        <v>27</v>
      </c>
    </row>
    <row r="94" spans="1:11" ht="12" customHeight="1">
      <c r="A94" s="7"/>
      <c r="B94" s="25"/>
      <c r="C94" s="7"/>
      <c r="D94" s="9"/>
      <c r="E94" s="9"/>
      <c r="F94" s="37"/>
      <c r="G94" s="9"/>
      <c r="H94" s="86"/>
      <c r="I94" s="12"/>
      <c r="J94" s="15"/>
    </row>
    <row r="95" spans="1:11" ht="12" customHeight="1">
      <c r="A95" s="7"/>
      <c r="B95" s="28"/>
      <c r="C95" s="28"/>
      <c r="D95" s="33"/>
      <c r="E95" s="33"/>
      <c r="F95" s="12"/>
      <c r="G95" s="33"/>
      <c r="H95" s="86"/>
      <c r="I95" s="12"/>
      <c r="J95" s="15"/>
    </row>
    <row r="96" spans="1:11" ht="12" customHeight="1" thickBot="1">
      <c r="A96" s="7"/>
      <c r="B96" s="41" t="s">
        <v>28</v>
      </c>
      <c r="C96" s="28"/>
      <c r="D96" s="33"/>
      <c r="E96" s="33"/>
      <c r="F96" s="12"/>
      <c r="G96" s="33"/>
      <c r="H96" s="86"/>
      <c r="I96" s="12"/>
      <c r="J96" s="15"/>
    </row>
    <row r="97" spans="1:10" ht="12" customHeight="1">
      <c r="A97" s="90" t="s">
        <v>29</v>
      </c>
      <c r="B97" s="91"/>
      <c r="C97" s="91"/>
      <c r="D97" s="91"/>
      <c r="E97" s="91"/>
      <c r="F97" s="91"/>
      <c r="G97" s="91"/>
      <c r="H97" s="91"/>
      <c r="I97" s="91"/>
      <c r="J97" s="92"/>
    </row>
    <row r="98" spans="1:10" ht="12" customHeight="1">
      <c r="A98" s="93"/>
      <c r="B98" s="94"/>
      <c r="C98" s="94"/>
      <c r="D98" s="94"/>
      <c r="E98" s="94"/>
      <c r="F98" s="94"/>
      <c r="G98" s="94"/>
      <c r="H98" s="94"/>
      <c r="I98" s="94"/>
      <c r="J98" s="95"/>
    </row>
    <row r="99" spans="1:10" ht="12" customHeight="1">
      <c r="A99" s="93"/>
      <c r="B99" s="94"/>
      <c r="C99" s="94"/>
      <c r="D99" s="94"/>
      <c r="E99" s="94"/>
      <c r="F99" s="94"/>
      <c r="G99" s="94"/>
      <c r="H99" s="94"/>
      <c r="I99" s="94"/>
      <c r="J99" s="95"/>
    </row>
    <row r="100" spans="1:10" ht="12" customHeight="1">
      <c r="A100" s="93"/>
      <c r="B100" s="94"/>
      <c r="C100" s="94"/>
      <c r="D100" s="94"/>
      <c r="E100" s="94"/>
      <c r="F100" s="94"/>
      <c r="G100" s="94"/>
      <c r="H100" s="94"/>
      <c r="I100" s="94"/>
      <c r="J100" s="95"/>
    </row>
    <row r="101" spans="1:10" ht="12" customHeight="1">
      <c r="A101" s="93"/>
      <c r="B101" s="94"/>
      <c r="C101" s="94"/>
      <c r="D101" s="94"/>
      <c r="E101" s="94"/>
      <c r="F101" s="94"/>
      <c r="G101" s="94"/>
      <c r="H101" s="94"/>
      <c r="I101" s="94"/>
      <c r="J101" s="95"/>
    </row>
    <row r="102" spans="1:10" ht="12" customHeight="1">
      <c r="A102" s="93"/>
      <c r="B102" s="94"/>
      <c r="C102" s="94"/>
      <c r="D102" s="94"/>
      <c r="E102" s="94"/>
      <c r="F102" s="94"/>
      <c r="G102" s="94"/>
      <c r="H102" s="94"/>
      <c r="I102" s="94"/>
      <c r="J102" s="95"/>
    </row>
    <row r="103" spans="1:10" ht="12" customHeight="1">
      <c r="A103" s="93"/>
      <c r="B103" s="94"/>
      <c r="C103" s="94"/>
      <c r="D103" s="94"/>
      <c r="E103" s="94"/>
      <c r="F103" s="94"/>
      <c r="G103" s="94"/>
      <c r="H103" s="94"/>
      <c r="I103" s="94"/>
      <c r="J103" s="95"/>
    </row>
    <row r="104" spans="1:10" ht="12" customHeight="1">
      <c r="A104" s="93"/>
      <c r="B104" s="94"/>
      <c r="C104" s="94"/>
      <c r="D104" s="94"/>
      <c r="E104" s="94"/>
      <c r="F104" s="94"/>
      <c r="G104" s="94"/>
      <c r="H104" s="94"/>
      <c r="I104" s="94"/>
      <c r="J104" s="95"/>
    </row>
    <row r="105" spans="1:10" ht="12" customHeight="1">
      <c r="A105" s="93"/>
      <c r="B105" s="94"/>
      <c r="C105" s="94"/>
      <c r="D105" s="94"/>
      <c r="E105" s="94"/>
      <c r="F105" s="94"/>
      <c r="G105" s="94"/>
      <c r="H105" s="94"/>
      <c r="I105" s="94"/>
      <c r="J105" s="95"/>
    </row>
    <row r="106" spans="1:10" ht="12" customHeight="1" thickBot="1">
      <c r="A106" s="96"/>
      <c r="B106" s="97"/>
      <c r="C106" s="97"/>
      <c r="D106" s="97"/>
      <c r="E106" s="97"/>
      <c r="F106" s="97"/>
      <c r="G106" s="97"/>
      <c r="H106" s="97"/>
      <c r="I106" s="97"/>
      <c r="J106" s="98"/>
    </row>
    <row r="107" spans="1:10" ht="12" customHeight="1">
      <c r="A107" s="42"/>
      <c r="B107" s="42"/>
      <c r="C107" s="42"/>
      <c r="D107" s="42"/>
      <c r="E107" s="42"/>
      <c r="F107" s="42"/>
      <c r="G107" s="42"/>
      <c r="H107" s="88"/>
      <c r="I107" s="42"/>
      <c r="J107" s="42"/>
    </row>
    <row r="108" spans="1:10" ht="12" customHeight="1">
      <c r="A108" s="42"/>
      <c r="B108" s="42"/>
      <c r="C108" s="42"/>
      <c r="D108" s="42"/>
      <c r="E108" s="42"/>
      <c r="F108" s="42"/>
      <c r="G108" s="42"/>
      <c r="H108" s="88"/>
      <c r="I108" s="42"/>
      <c r="J108" s="42"/>
    </row>
    <row r="109" spans="1:10" ht="12" customHeight="1">
      <c r="A109" s="42"/>
      <c r="B109" s="42"/>
      <c r="C109" s="42"/>
      <c r="D109" s="42"/>
      <c r="E109" s="42"/>
      <c r="F109" s="42"/>
      <c r="G109" s="42"/>
      <c r="H109" s="88"/>
      <c r="I109" s="42"/>
      <c r="J109" s="42"/>
    </row>
    <row r="110" spans="1:10" ht="12" customHeight="1">
      <c r="A110" s="42"/>
      <c r="B110" s="42"/>
      <c r="C110" s="42"/>
      <c r="D110" s="42"/>
      <c r="E110" s="42"/>
      <c r="F110" s="42"/>
      <c r="G110" s="42"/>
      <c r="H110" s="88"/>
      <c r="I110" s="42"/>
      <c r="J110" s="42"/>
    </row>
    <row r="111" spans="1:10" ht="12" customHeight="1">
      <c r="A111" s="7"/>
      <c r="B111" s="7"/>
      <c r="C111" s="7"/>
      <c r="D111" s="9"/>
      <c r="E111" s="9"/>
      <c r="F111" s="9"/>
      <c r="G111" s="9"/>
      <c r="H111" s="85"/>
      <c r="I111" s="9"/>
      <c r="J111" s="9"/>
    </row>
    <row r="112" spans="1:10" ht="12" customHeight="1">
      <c r="A112" s="7"/>
      <c r="B112" s="7"/>
      <c r="C112" s="7"/>
      <c r="D112" s="9"/>
      <c r="E112" s="9"/>
      <c r="F112" s="9"/>
      <c r="G112" s="9"/>
      <c r="H112" s="85"/>
      <c r="I112" s="9"/>
      <c r="J112" s="9"/>
    </row>
    <row r="113" spans="4:7" ht="12" customHeight="1"/>
    <row r="115" spans="4:7">
      <c r="D115" s="5"/>
      <c r="G115" s="43"/>
    </row>
    <row r="116" spans="4:7">
      <c r="D116" s="44"/>
    </row>
    <row r="117" spans="4:7">
      <c r="D117" s="44"/>
    </row>
    <row r="118" spans="4:7">
      <c r="D118" s="44"/>
    </row>
    <row r="119" spans="4:7">
      <c r="D119" s="44"/>
    </row>
    <row r="120" spans="4:7">
      <c r="D120" s="44"/>
    </row>
    <row r="121" spans="4:7">
      <c r="D121" s="44"/>
    </row>
    <row r="122" spans="4:7">
      <c r="D122" s="44"/>
    </row>
    <row r="123" spans="4:7">
      <c r="D123" s="44"/>
    </row>
    <row r="124" spans="4:7">
      <c r="D124" s="44"/>
    </row>
    <row r="125" spans="4:7">
      <c r="D125" s="44"/>
    </row>
    <row r="126" spans="4:7">
      <c r="D126" s="44"/>
    </row>
    <row r="127" spans="4:7">
      <c r="D127" s="44"/>
    </row>
    <row r="128" spans="4:7">
      <c r="D128" s="44"/>
    </row>
    <row r="129" spans="4:4">
      <c r="D129" s="44"/>
    </row>
    <row r="130" spans="4:4">
      <c r="D130" s="44"/>
    </row>
    <row r="131" spans="4:4">
      <c r="D131" s="44"/>
    </row>
    <row r="132" spans="4:4">
      <c r="D132" s="44"/>
    </row>
    <row r="133" spans="4:4">
      <c r="D133" s="44"/>
    </row>
    <row r="134" spans="4:4">
      <c r="D134" s="44"/>
    </row>
    <row r="135" spans="4:4">
      <c r="D135" s="44"/>
    </row>
    <row r="136" spans="4:4">
      <c r="D136" s="44"/>
    </row>
    <row r="137" spans="4:4">
      <c r="D137" s="44"/>
    </row>
    <row r="138" spans="4:4">
      <c r="D138" s="44"/>
    </row>
    <row r="139" spans="4:4">
      <c r="D139" s="44"/>
    </row>
    <row r="140" spans="4:4">
      <c r="D140" s="44"/>
    </row>
    <row r="141" spans="4:4">
      <c r="D141" s="44"/>
    </row>
    <row r="142" spans="4:4">
      <c r="D142" s="44"/>
    </row>
    <row r="143" spans="4:4">
      <c r="D143" s="44"/>
    </row>
    <row r="144" spans="4:4">
      <c r="D144" s="44"/>
    </row>
    <row r="145" spans="4:4">
      <c r="D145" s="44"/>
    </row>
    <row r="146" spans="4:4">
      <c r="D146" s="44"/>
    </row>
    <row r="147" spans="4:4">
      <c r="D147" s="44"/>
    </row>
    <row r="148" spans="4:4">
      <c r="D148" s="44"/>
    </row>
    <row r="149" spans="4:4">
      <c r="D149" s="44"/>
    </row>
    <row r="150" spans="4:4">
      <c r="D150" s="44"/>
    </row>
    <row r="151" spans="4:4">
      <c r="D151" s="44"/>
    </row>
    <row r="152" spans="4:4">
      <c r="D152" s="44"/>
    </row>
    <row r="153" spans="4:4">
      <c r="D153" s="44"/>
    </row>
    <row r="154" spans="4:4">
      <c r="D154" s="44"/>
    </row>
    <row r="155" spans="4:4">
      <c r="D155" s="44"/>
    </row>
    <row r="156" spans="4:4">
      <c r="D156" s="44"/>
    </row>
    <row r="157" spans="4:4">
      <c r="D157" s="44"/>
    </row>
    <row r="158" spans="4:4">
      <c r="D158" s="44"/>
    </row>
    <row r="159" spans="4:4">
      <c r="D159" s="44"/>
    </row>
    <row r="160" spans="4:4">
      <c r="D160" s="44"/>
    </row>
    <row r="161" spans="4:4">
      <c r="D161" s="44"/>
    </row>
    <row r="162" spans="4:4">
      <c r="D162" s="44"/>
    </row>
    <row r="163" spans="4:4">
      <c r="D163" s="44"/>
    </row>
    <row r="164" spans="4:4">
      <c r="D164" s="44"/>
    </row>
    <row r="165" spans="4:4">
      <c r="D165" s="44"/>
    </row>
    <row r="166" spans="4:4">
      <c r="D166" s="44"/>
    </row>
    <row r="167" spans="4:4">
      <c r="D167" s="44"/>
    </row>
    <row r="168" spans="4:4">
      <c r="D168" s="44"/>
    </row>
    <row r="169" spans="4:4">
      <c r="D169" s="44"/>
    </row>
    <row r="170" spans="4:4">
      <c r="D170" s="44"/>
    </row>
    <row r="171" spans="4:4">
      <c r="D171" s="44"/>
    </row>
    <row r="172" spans="4:4">
      <c r="D172" s="44"/>
    </row>
    <row r="173" spans="4:4">
      <c r="D173" s="44"/>
    </row>
    <row r="174" spans="4:4">
      <c r="D174" s="44"/>
    </row>
    <row r="175" spans="4:4">
      <c r="D175" s="44"/>
    </row>
    <row r="176" spans="4:4">
      <c r="D176" s="44"/>
    </row>
    <row r="177" spans="4:4">
      <c r="D177" s="44"/>
    </row>
    <row r="178" spans="4:4">
      <c r="D178" s="44"/>
    </row>
    <row r="179" spans="4:4">
      <c r="D179" s="44"/>
    </row>
    <row r="180" spans="4:4">
      <c r="D180" s="44"/>
    </row>
    <row r="181" spans="4:4">
      <c r="D181" s="44"/>
    </row>
    <row r="182" spans="4:4">
      <c r="D182" s="44"/>
    </row>
    <row r="183" spans="4:4">
      <c r="D183" s="44"/>
    </row>
    <row r="184" spans="4:4">
      <c r="D184" s="44"/>
    </row>
    <row r="185" spans="4:4">
      <c r="D185" s="44"/>
    </row>
    <row r="186" spans="4:4">
      <c r="D186" s="44"/>
    </row>
    <row r="187" spans="4:4">
      <c r="D187" s="44"/>
    </row>
    <row r="188" spans="4:4">
      <c r="D188" s="44"/>
    </row>
    <row r="189" spans="4:4">
      <c r="D189" s="44"/>
    </row>
    <row r="190" spans="4:4">
      <c r="D190" s="44"/>
    </row>
    <row r="191" spans="4:4">
      <c r="D191" s="44"/>
    </row>
    <row r="192" spans="4:4">
      <c r="D192" s="44"/>
    </row>
    <row r="193" spans="4:4">
      <c r="D193" s="44"/>
    </row>
    <row r="194" spans="4:4">
      <c r="D194" s="44"/>
    </row>
    <row r="195" spans="4:4">
      <c r="D195" s="44"/>
    </row>
    <row r="196" spans="4:4">
      <c r="D196" s="44"/>
    </row>
    <row r="197" spans="4:4">
      <c r="D197" s="44"/>
    </row>
    <row r="198" spans="4:4">
      <c r="D198" s="44"/>
    </row>
    <row r="199" spans="4:4">
      <c r="D199" s="44"/>
    </row>
    <row r="200" spans="4:4">
      <c r="D200" s="44"/>
    </row>
    <row r="201" spans="4:4">
      <c r="D201" s="44"/>
    </row>
    <row r="202" spans="4:4">
      <c r="D202" s="44"/>
    </row>
    <row r="203" spans="4:4">
      <c r="D203" s="44"/>
    </row>
    <row r="204" spans="4:4">
      <c r="D204" s="44"/>
    </row>
    <row r="205" spans="4:4">
      <c r="D205" s="44"/>
    </row>
    <row r="206" spans="4:4">
      <c r="D206" s="44"/>
    </row>
    <row r="207" spans="4:4">
      <c r="D207" s="44"/>
    </row>
    <row r="208" spans="4:4">
      <c r="D208" s="44"/>
    </row>
    <row r="209" spans="4:4">
      <c r="D209" s="44"/>
    </row>
    <row r="210" spans="4:4">
      <c r="D210" s="44"/>
    </row>
    <row r="211" spans="4:4">
      <c r="D211" s="44"/>
    </row>
    <row r="212" spans="4:4">
      <c r="D212" s="44"/>
    </row>
    <row r="213" spans="4:4">
      <c r="D213" s="44"/>
    </row>
    <row r="214" spans="4:4">
      <c r="D214" s="44"/>
    </row>
    <row r="215" spans="4:4">
      <c r="D215" s="44"/>
    </row>
    <row r="216" spans="4:4">
      <c r="D216" s="44"/>
    </row>
    <row r="217" spans="4:4">
      <c r="D217" s="44"/>
    </row>
    <row r="218" spans="4:4">
      <c r="D218" s="44"/>
    </row>
    <row r="219" spans="4:4">
      <c r="D219" s="44"/>
    </row>
    <row r="220" spans="4:4">
      <c r="D220" s="44"/>
    </row>
    <row r="221" spans="4:4">
      <c r="D221" s="44"/>
    </row>
    <row r="222" spans="4:4">
      <c r="D222" s="44"/>
    </row>
    <row r="223" spans="4:4">
      <c r="D223" s="44"/>
    </row>
    <row r="224" spans="4:4">
      <c r="D224" s="44"/>
    </row>
    <row r="225" spans="4:4">
      <c r="D225" s="44"/>
    </row>
    <row r="226" spans="4:4">
      <c r="D226" s="44"/>
    </row>
    <row r="227" spans="4:4">
      <c r="D227" s="44"/>
    </row>
    <row r="228" spans="4:4">
      <c r="D228" s="44"/>
    </row>
    <row r="229" spans="4:4">
      <c r="D229" s="44"/>
    </row>
    <row r="230" spans="4:4">
      <c r="D230" s="44"/>
    </row>
    <row r="231" spans="4:4">
      <c r="D231" s="44"/>
    </row>
    <row r="232" spans="4:4">
      <c r="D232" s="44"/>
    </row>
    <row r="233" spans="4:4">
      <c r="D233" s="44"/>
    </row>
    <row r="234" spans="4:4">
      <c r="D234" s="44"/>
    </row>
    <row r="235" spans="4:4">
      <c r="D235" s="44"/>
    </row>
    <row r="236" spans="4:4">
      <c r="D236" s="44"/>
    </row>
    <row r="237" spans="4:4">
      <c r="D237" s="44"/>
    </row>
    <row r="238" spans="4:4">
      <c r="D238" s="44"/>
    </row>
    <row r="239" spans="4:4">
      <c r="D239" s="44"/>
    </row>
    <row r="240" spans="4:4">
      <c r="D240" s="44"/>
    </row>
    <row r="241" spans="4:4">
      <c r="D241" s="44"/>
    </row>
    <row r="242" spans="4:4">
      <c r="D242" s="44"/>
    </row>
    <row r="243" spans="4:4">
      <c r="D243" s="44"/>
    </row>
    <row r="244" spans="4:4">
      <c r="D244" s="44"/>
    </row>
    <row r="245" spans="4:4">
      <c r="D245" s="44"/>
    </row>
    <row r="246" spans="4:4">
      <c r="D246" s="44"/>
    </row>
    <row r="247" spans="4:4">
      <c r="D247" s="44"/>
    </row>
    <row r="248" spans="4:4">
      <c r="D248" s="44"/>
    </row>
    <row r="249" spans="4:4">
      <c r="D249" s="44"/>
    </row>
    <row r="250" spans="4:4">
      <c r="D250" s="44"/>
    </row>
    <row r="251" spans="4:4">
      <c r="D251" s="44"/>
    </row>
    <row r="252" spans="4:4">
      <c r="D252" s="44"/>
    </row>
    <row r="253" spans="4:4">
      <c r="D253" s="44"/>
    </row>
    <row r="254" spans="4:4">
      <c r="D254" s="44"/>
    </row>
    <row r="255" spans="4:4">
      <c r="D255" s="44"/>
    </row>
    <row r="256" spans="4:4">
      <c r="D256" s="44"/>
    </row>
    <row r="257" spans="4:4">
      <c r="D257" s="44"/>
    </row>
    <row r="258" spans="4:4">
      <c r="D258" s="44"/>
    </row>
    <row r="259" spans="4:4">
      <c r="D259" s="44"/>
    </row>
    <row r="260" spans="4:4">
      <c r="D260" s="44"/>
    </row>
    <row r="261" spans="4:4">
      <c r="D261" s="44"/>
    </row>
    <row r="262" spans="4:4">
      <c r="D262" s="44"/>
    </row>
    <row r="263" spans="4:4">
      <c r="D263" s="44"/>
    </row>
    <row r="264" spans="4:4">
      <c r="D264" s="44"/>
    </row>
    <row r="265" spans="4:4">
      <c r="D265" s="44"/>
    </row>
    <row r="266" spans="4:4">
      <c r="D266" s="44"/>
    </row>
    <row r="267" spans="4:4">
      <c r="D267" s="44"/>
    </row>
    <row r="268" spans="4:4">
      <c r="D268" s="44"/>
    </row>
    <row r="269" spans="4:4">
      <c r="D269" s="44"/>
    </row>
    <row r="270" spans="4:4">
      <c r="D270" s="44"/>
    </row>
    <row r="271" spans="4:4">
      <c r="D271" s="44"/>
    </row>
    <row r="272" spans="4:4">
      <c r="D272" s="44"/>
    </row>
    <row r="273" spans="4:4">
      <c r="D273" s="44"/>
    </row>
    <row r="274" spans="4:4">
      <c r="D274" s="44"/>
    </row>
    <row r="275" spans="4:4">
      <c r="D275" s="44"/>
    </row>
    <row r="276" spans="4:4">
      <c r="D276" s="44"/>
    </row>
    <row r="277" spans="4:4">
      <c r="D277" s="44"/>
    </row>
    <row r="278" spans="4:4">
      <c r="D278" s="44"/>
    </row>
    <row r="279" spans="4:4">
      <c r="D279" s="44"/>
    </row>
    <row r="280" spans="4:4">
      <c r="D280" s="44"/>
    </row>
    <row r="281" spans="4:4">
      <c r="D281" s="44"/>
    </row>
    <row r="282" spans="4:4">
      <c r="D282" s="44"/>
    </row>
    <row r="283" spans="4:4">
      <c r="D283" s="44"/>
    </row>
    <row r="284" spans="4:4">
      <c r="D284" s="44"/>
    </row>
    <row r="285" spans="4:4">
      <c r="D285" s="44"/>
    </row>
    <row r="286" spans="4:4">
      <c r="D286" s="44"/>
    </row>
    <row r="287" spans="4:4">
      <c r="D287" s="44"/>
    </row>
    <row r="288" spans="4:4">
      <c r="D288" s="44"/>
    </row>
    <row r="289" spans="4:4">
      <c r="D289" s="44"/>
    </row>
    <row r="290" spans="4:4">
      <c r="D290" s="44"/>
    </row>
    <row r="291" spans="4:4">
      <c r="D291" s="44"/>
    </row>
    <row r="292" spans="4:4">
      <c r="D292" s="44"/>
    </row>
    <row r="293" spans="4:4">
      <c r="D293" s="44"/>
    </row>
    <row r="294" spans="4:4">
      <c r="D294" s="44"/>
    </row>
    <row r="295" spans="4:4">
      <c r="D295" s="44"/>
    </row>
    <row r="296" spans="4:4">
      <c r="D296" s="44"/>
    </row>
    <row r="297" spans="4:4">
      <c r="D297" s="44"/>
    </row>
    <row r="298" spans="4:4">
      <c r="D298" s="44"/>
    </row>
    <row r="299" spans="4:4">
      <c r="D299" s="44"/>
    </row>
    <row r="300" spans="4:4">
      <c r="D300" s="44"/>
    </row>
    <row r="301" spans="4:4">
      <c r="D301" s="44"/>
    </row>
    <row r="302" spans="4:4">
      <c r="D302" s="44"/>
    </row>
    <row r="303" spans="4:4">
      <c r="D303" s="44"/>
    </row>
    <row r="304" spans="4:4">
      <c r="D304" s="44"/>
    </row>
    <row r="305" spans="4:4">
      <c r="D305" s="44"/>
    </row>
    <row r="306" spans="4:4">
      <c r="D306" s="44"/>
    </row>
    <row r="307" spans="4:4">
      <c r="D307" s="44"/>
    </row>
    <row r="308" spans="4:4">
      <c r="D308" s="44"/>
    </row>
    <row r="309" spans="4:4">
      <c r="D309" s="44"/>
    </row>
    <row r="310" spans="4:4">
      <c r="D310" s="44"/>
    </row>
    <row r="311" spans="4:4">
      <c r="D311" s="44"/>
    </row>
    <row r="312" spans="4:4">
      <c r="D312" s="44"/>
    </row>
    <row r="313" spans="4:4">
      <c r="D313" s="44"/>
    </row>
    <row r="314" spans="4:4">
      <c r="D314" s="44"/>
    </row>
    <row r="315" spans="4:4">
      <c r="D315" s="44"/>
    </row>
    <row r="316" spans="4:4">
      <c r="D316" s="44"/>
    </row>
    <row r="317" spans="4:4">
      <c r="D317" s="44"/>
    </row>
    <row r="318" spans="4:4">
      <c r="D318" s="44"/>
    </row>
    <row r="319" spans="4:4">
      <c r="D319" s="44"/>
    </row>
    <row r="320" spans="4:4">
      <c r="D320" s="44"/>
    </row>
    <row r="321" spans="4:4">
      <c r="D321" s="44"/>
    </row>
    <row r="322" spans="4:4">
      <c r="D322" s="44"/>
    </row>
    <row r="323" spans="4:4">
      <c r="D323" s="44"/>
    </row>
    <row r="324" spans="4:4">
      <c r="D324" s="44"/>
    </row>
    <row r="325" spans="4:4">
      <c r="D325" s="44"/>
    </row>
    <row r="326" spans="4:4">
      <c r="D326" s="44"/>
    </row>
    <row r="327" spans="4:4">
      <c r="D327" s="44"/>
    </row>
    <row r="328" spans="4:4">
      <c r="D328" s="44"/>
    </row>
    <row r="329" spans="4:4">
      <c r="D329" s="44"/>
    </row>
    <row r="330" spans="4:4">
      <c r="D330" s="44"/>
    </row>
    <row r="331" spans="4:4">
      <c r="D331" s="44"/>
    </row>
    <row r="332" spans="4:4">
      <c r="D332" s="44"/>
    </row>
    <row r="333" spans="4:4">
      <c r="D333" s="44"/>
    </row>
    <row r="334" spans="4:4">
      <c r="D334" s="44"/>
    </row>
    <row r="335" spans="4:4">
      <c r="D335" s="44"/>
    </row>
    <row r="336" spans="4:4">
      <c r="D336" s="44"/>
    </row>
    <row r="337" spans="4:4">
      <c r="D337" s="44"/>
    </row>
    <row r="338" spans="4:4">
      <c r="D338" s="44"/>
    </row>
    <row r="339" spans="4:4">
      <c r="D339" s="44"/>
    </row>
    <row r="340" spans="4:4">
      <c r="D340" s="44"/>
    </row>
    <row r="341" spans="4:4">
      <c r="D341" s="44"/>
    </row>
    <row r="342" spans="4:4">
      <c r="D342" s="44"/>
    </row>
    <row r="343" spans="4:4">
      <c r="D343" s="44"/>
    </row>
    <row r="344" spans="4:4">
      <c r="D344" s="44"/>
    </row>
    <row r="345" spans="4:4">
      <c r="D345" s="44"/>
    </row>
    <row r="346" spans="4:4">
      <c r="D346" s="44"/>
    </row>
    <row r="347" spans="4:4">
      <c r="D347" s="44"/>
    </row>
    <row r="348" spans="4:4">
      <c r="D348" s="44"/>
    </row>
    <row r="349" spans="4:4">
      <c r="D349" s="44"/>
    </row>
    <row r="350" spans="4:4">
      <c r="D350" s="44"/>
    </row>
    <row r="351" spans="4:4">
      <c r="D351" s="44"/>
    </row>
    <row r="352" spans="4:4">
      <c r="D352" s="44"/>
    </row>
    <row r="353" spans="4:4">
      <c r="D353" s="44"/>
    </row>
    <row r="354" spans="4:4">
      <c r="D354" s="44"/>
    </row>
    <row r="355" spans="4:4">
      <c r="D355" s="44"/>
    </row>
    <row r="356" spans="4:4">
      <c r="D356" s="44"/>
    </row>
    <row r="357" spans="4:4">
      <c r="D357" s="44"/>
    </row>
    <row r="358" spans="4:4">
      <c r="D358" s="44"/>
    </row>
    <row r="359" spans="4:4">
      <c r="D359" s="44"/>
    </row>
    <row r="360" spans="4:4">
      <c r="D360" s="44"/>
    </row>
    <row r="361" spans="4:4">
      <c r="D361" s="44"/>
    </row>
    <row r="362" spans="4:4">
      <c r="D362" s="44"/>
    </row>
    <row r="363" spans="4:4">
      <c r="D363" s="44"/>
    </row>
    <row r="364" spans="4:4">
      <c r="D364" s="44"/>
    </row>
    <row r="365" spans="4:4">
      <c r="D365" s="44"/>
    </row>
    <row r="366" spans="4:4">
      <c r="D366" s="44"/>
    </row>
    <row r="367" spans="4:4">
      <c r="D367" s="44"/>
    </row>
    <row r="368" spans="4:4">
      <c r="D368" s="44"/>
    </row>
    <row r="369" spans="4:4">
      <c r="D369" s="44"/>
    </row>
    <row r="370" spans="4:4">
      <c r="D370" s="44"/>
    </row>
    <row r="371" spans="4:4">
      <c r="D371" s="44"/>
    </row>
    <row r="372" spans="4:4">
      <c r="D372" s="44"/>
    </row>
    <row r="373" spans="4:4">
      <c r="D373" s="44"/>
    </row>
    <row r="374" spans="4:4">
      <c r="D374" s="44"/>
    </row>
    <row r="375" spans="4:4">
      <c r="D375" s="44"/>
    </row>
    <row r="376" spans="4:4">
      <c r="D376" s="44"/>
    </row>
    <row r="377" spans="4:4">
      <c r="D377" s="44"/>
    </row>
    <row r="378" spans="4:4">
      <c r="D378" s="44"/>
    </row>
    <row r="379" spans="4:4">
      <c r="D379" s="44"/>
    </row>
    <row r="380" spans="4:4">
      <c r="D380" s="44"/>
    </row>
    <row r="381" spans="4:4">
      <c r="D381" s="44"/>
    </row>
    <row r="382" spans="4:4">
      <c r="D382" s="44"/>
    </row>
    <row r="383" spans="4:4">
      <c r="D383" s="44"/>
    </row>
    <row r="384" spans="4:4">
      <c r="D384" s="44"/>
    </row>
    <row r="385" spans="4:4">
      <c r="D385" s="44"/>
    </row>
    <row r="386" spans="4:4">
      <c r="D386" s="44"/>
    </row>
    <row r="387" spans="4:4">
      <c r="D387" s="44"/>
    </row>
    <row r="388" spans="4:4">
      <c r="D388" s="44"/>
    </row>
    <row r="389" spans="4:4">
      <c r="D389" s="44"/>
    </row>
    <row r="390" spans="4:4">
      <c r="D390" s="44"/>
    </row>
    <row r="391" spans="4:4">
      <c r="D391" s="44"/>
    </row>
    <row r="392" spans="4:4">
      <c r="D392" s="44"/>
    </row>
    <row r="393" spans="4:4">
      <c r="D393" s="44"/>
    </row>
    <row r="394" spans="4:4">
      <c r="D394" s="44"/>
    </row>
    <row r="395" spans="4:4">
      <c r="D395" s="44"/>
    </row>
    <row r="396" spans="4:4">
      <c r="D396" s="44"/>
    </row>
    <row r="397" spans="4:4">
      <c r="D397" s="44"/>
    </row>
    <row r="398" spans="4:4">
      <c r="D398" s="44"/>
    </row>
    <row r="399" spans="4:4">
      <c r="D399" s="44"/>
    </row>
    <row r="400" spans="4:4">
      <c r="D400" s="44"/>
    </row>
    <row r="401" spans="4:4">
      <c r="D401" s="44"/>
    </row>
    <row r="402" spans="4:4">
      <c r="D402" s="44"/>
    </row>
    <row r="403" spans="4:4">
      <c r="D403" s="44"/>
    </row>
    <row r="404" spans="4:4">
      <c r="D404" s="44"/>
    </row>
    <row r="405" spans="4:4">
      <c r="D405" s="44"/>
    </row>
    <row r="406" spans="4:4">
      <c r="D406" s="44"/>
    </row>
    <row r="407" spans="4:4">
      <c r="D407" s="44"/>
    </row>
    <row r="408" spans="4:4">
      <c r="D408" s="44"/>
    </row>
    <row r="409" spans="4:4">
      <c r="D409" s="44"/>
    </row>
    <row r="410" spans="4:4">
      <c r="D410" s="44"/>
    </row>
    <row r="411" spans="4:4">
      <c r="D411" s="44"/>
    </row>
    <row r="412" spans="4:4">
      <c r="D412" s="44"/>
    </row>
    <row r="413" spans="4:4">
      <c r="D413" s="44"/>
    </row>
    <row r="414" spans="4:4">
      <c r="D414" s="44"/>
    </row>
    <row r="415" spans="4:4">
      <c r="D415" s="44"/>
    </row>
    <row r="416" spans="4:4">
      <c r="D416" s="44"/>
    </row>
    <row r="417" spans="4:4">
      <c r="D417" s="44"/>
    </row>
    <row r="418" spans="4:4">
      <c r="D418" s="44"/>
    </row>
    <row r="419" spans="4:4">
      <c r="D419" s="44"/>
    </row>
    <row r="420" spans="4:4">
      <c r="D420" s="44"/>
    </row>
    <row r="421" spans="4:4">
      <c r="D421" s="44"/>
    </row>
    <row r="422" spans="4:4">
      <c r="D422" s="44"/>
    </row>
    <row r="423" spans="4:4">
      <c r="D423" s="44"/>
    </row>
    <row r="424" spans="4:4">
      <c r="D424" s="44"/>
    </row>
    <row r="425" spans="4:4">
      <c r="D425" s="44"/>
    </row>
    <row r="426" spans="4:4">
      <c r="D426" s="44"/>
    </row>
    <row r="427" spans="4:4">
      <c r="D427" s="44"/>
    </row>
    <row r="428" spans="4:4">
      <c r="D428" s="44"/>
    </row>
    <row r="429" spans="4:4">
      <c r="D429" s="44"/>
    </row>
    <row r="430" spans="4:4">
      <c r="D430" s="44"/>
    </row>
    <row r="431" spans="4:4">
      <c r="D431" s="44"/>
    </row>
    <row r="432" spans="4:4">
      <c r="D432" s="44"/>
    </row>
    <row r="433" spans="4:4">
      <c r="D433" s="44"/>
    </row>
    <row r="434" spans="4:4">
      <c r="D434" s="44"/>
    </row>
    <row r="435" spans="4:4">
      <c r="D435" s="44"/>
    </row>
    <row r="436" spans="4:4">
      <c r="D436" s="44"/>
    </row>
    <row r="437" spans="4:4">
      <c r="D437" s="44"/>
    </row>
    <row r="438" spans="4:4">
      <c r="D438" s="44"/>
    </row>
    <row r="439" spans="4:4">
      <c r="D439" s="44"/>
    </row>
    <row r="440" spans="4:4">
      <c r="D440" s="44"/>
    </row>
    <row r="441" spans="4:4">
      <c r="D441" s="44"/>
    </row>
    <row r="442" spans="4:4">
      <c r="D442" s="44"/>
    </row>
    <row r="443" spans="4:4">
      <c r="D443" s="44"/>
    </row>
    <row r="444" spans="4:4">
      <c r="D444" s="44"/>
    </row>
    <row r="445" spans="4:4">
      <c r="D445" s="44"/>
    </row>
    <row r="446" spans="4:4">
      <c r="D446" s="44"/>
    </row>
    <row r="447" spans="4:4">
      <c r="D447" s="44"/>
    </row>
    <row r="448" spans="4:4">
      <c r="D448" s="44"/>
    </row>
    <row r="449" spans="4:4">
      <c r="D449" s="44"/>
    </row>
    <row r="450" spans="4:4">
      <c r="D450" s="44"/>
    </row>
  </sheetData>
  <mergeCells count="1">
    <mergeCell ref="A97:J106"/>
  </mergeCells>
  <conditionalFormatting sqref="B63 B10:B21">
    <cfRule type="cellIs" dxfId="3" priority="3" stopIfTrue="1" operator="equal">
      <formula>"Title"</formula>
    </cfRule>
  </conditionalFormatting>
  <conditionalFormatting sqref="J1">
    <cfRule type="cellIs" dxfId="2" priority="2" stopIfTrue="1" operator="equal">
      <formula>"x.x"</formula>
    </cfRule>
  </conditionalFormatting>
  <conditionalFormatting sqref="B8:B9">
    <cfRule type="cellIs" dxfId="1" priority="1" stopIfTrue="1" operator="equal">
      <formula>"Adjustment to Income/Expense/Rate Base:"</formula>
    </cfRule>
  </conditionalFormatting>
  <dataValidations count="4">
    <dataValidation type="list" errorStyle="warning" allowBlank="1" showInputMessage="1" showErrorMessage="1" errorTitle="Factor" error="This factor is not included in the drop-down list. Is this the factor you want to use?" sqref="G95:G96">
      <formula1>$G$116:$G$207</formula1>
    </dataValidation>
    <dataValidation type="list" errorStyle="warning" allowBlank="1" showInputMessage="1" showErrorMessage="1" errorTitle="FERC ACCOUNT" error="This FERC Account is not included in the drop-down list. Is this the account you want to use?" sqref="D95:D96">
      <formula1>$D$116:$D$450</formula1>
    </dataValidation>
    <dataValidation type="list" errorStyle="warning" allowBlank="1" showInputMessage="1" showErrorMessage="1" errorTitle="Factor" error="This factor is not included in the drop-down list. Is this the factor you want to use?" sqref="G90:G94 G52:G53">
      <formula1>$G$98:$G$189</formula1>
    </dataValidation>
    <dataValidation type="list" errorStyle="warning" allowBlank="1" showInputMessage="1" showErrorMessage="1" errorTitle="FERC ACCOUNT" error="This FERC Account is not included in the drop-down list. Is this the account you want to use?" sqref="D90:D94 D46:D62">
      <formula1>$D$98:$D$432</formula1>
    </dataValidation>
  </dataValidations>
  <pageMargins left="0.75" right="0.25" top="0.5" bottom="0.3" header="0.5" footer="0.5"/>
  <pageSetup scale="5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3"/>
  <sheetViews>
    <sheetView view="pageBreakPreview" zoomScale="85" zoomScaleNormal="100" zoomScaleSheetLayoutView="85" workbookViewId="0">
      <selection activeCell="I17" sqref="I17"/>
    </sheetView>
  </sheetViews>
  <sheetFormatPr defaultColWidth="8.75" defaultRowHeight="12.75"/>
  <cols>
    <col min="1" max="1" width="2.25" style="1" customWidth="1"/>
    <col min="2" max="2" width="6.25" style="1" customWidth="1"/>
    <col min="3" max="3" width="33" style="1" customWidth="1"/>
    <col min="4" max="4" width="8.5" style="1" customWidth="1"/>
    <col min="5" max="5" width="4.125" style="1" customWidth="1"/>
    <col min="6" max="6" width="12.625" style="1" customWidth="1"/>
    <col min="7" max="7" width="9.75" style="1" customWidth="1"/>
    <col min="8" max="8" width="9" style="1" customWidth="1"/>
    <col min="9" max="9" width="11.375" style="1" customWidth="1"/>
    <col min="10" max="10" width="7.25" style="1" customWidth="1"/>
    <col min="11" max="16384" width="8.75" style="1"/>
  </cols>
  <sheetData>
    <row r="1" spans="1:10">
      <c r="B1" s="2" t="s">
        <v>94</v>
      </c>
      <c r="D1" s="3"/>
      <c r="E1" s="3"/>
      <c r="F1" s="3"/>
      <c r="G1" s="3"/>
      <c r="H1" s="3" t="s">
        <v>0</v>
      </c>
      <c r="I1" s="3" t="str">
        <f>'Lead Sheet'!I1&amp;".1"</f>
        <v>8.5.1</v>
      </c>
      <c r="J1" s="4"/>
    </row>
    <row r="2" spans="1:10">
      <c r="B2" s="2" t="s">
        <v>95</v>
      </c>
      <c r="D2" s="3"/>
      <c r="E2" s="3"/>
      <c r="F2" s="3"/>
      <c r="G2" s="3"/>
      <c r="H2" s="3"/>
      <c r="I2" s="3"/>
      <c r="J2" s="4"/>
    </row>
    <row r="3" spans="1:10">
      <c r="B3" s="2" t="s">
        <v>23</v>
      </c>
      <c r="D3" s="3"/>
      <c r="E3" s="3"/>
      <c r="F3" s="3"/>
      <c r="G3" s="3"/>
      <c r="H3" s="3"/>
      <c r="I3" s="3"/>
      <c r="J3" s="4"/>
    </row>
    <row r="4" spans="1:10">
      <c r="D4" s="3"/>
      <c r="E4" s="3"/>
      <c r="F4" s="3"/>
      <c r="G4" s="3"/>
      <c r="H4" s="3"/>
      <c r="I4" s="3"/>
      <c r="J4" s="4"/>
    </row>
    <row r="5" spans="1:10">
      <c r="D5" s="3"/>
      <c r="E5" s="3"/>
      <c r="F5" s="3"/>
      <c r="G5" s="3"/>
      <c r="H5" s="3"/>
      <c r="I5" s="3"/>
      <c r="J5" s="4"/>
    </row>
    <row r="6" spans="1:10">
      <c r="D6" s="3"/>
      <c r="E6" s="3"/>
      <c r="F6" s="3" t="s">
        <v>1</v>
      </c>
      <c r="G6" s="3"/>
      <c r="H6" s="3"/>
      <c r="I6" s="3" t="s">
        <v>2</v>
      </c>
      <c r="J6" s="4"/>
    </row>
    <row r="7" spans="1:10">
      <c r="D7" s="5" t="s">
        <v>3</v>
      </c>
      <c r="E7" s="5" t="s">
        <v>4</v>
      </c>
      <c r="F7" s="5" t="s">
        <v>5</v>
      </c>
      <c r="G7" s="5" t="s">
        <v>6</v>
      </c>
      <c r="H7" s="5" t="s">
        <v>7</v>
      </c>
      <c r="I7" s="5" t="s">
        <v>8</v>
      </c>
      <c r="J7" s="6" t="s">
        <v>9</v>
      </c>
    </row>
    <row r="8" spans="1:10">
      <c r="B8" s="38"/>
      <c r="C8" s="7"/>
      <c r="D8" s="9"/>
      <c r="E8" s="9"/>
      <c r="F8" s="37"/>
      <c r="G8" s="9"/>
      <c r="H8" s="31"/>
      <c r="I8" s="32"/>
      <c r="J8" s="15"/>
    </row>
    <row r="9" spans="1:10">
      <c r="A9" s="7"/>
      <c r="B9" s="45" t="s">
        <v>30</v>
      </c>
      <c r="C9" s="7"/>
      <c r="D9" s="9"/>
      <c r="E9" s="9"/>
      <c r="F9" s="37"/>
      <c r="G9" s="9"/>
      <c r="H9" s="14"/>
      <c r="I9" s="12"/>
      <c r="J9" s="15"/>
    </row>
    <row r="10" spans="1:10">
      <c r="A10" s="7"/>
      <c r="B10" s="40" t="s">
        <v>31</v>
      </c>
      <c r="C10" s="28"/>
      <c r="D10" s="33" t="s">
        <v>32</v>
      </c>
      <c r="E10" s="33" t="s">
        <v>103</v>
      </c>
      <c r="F10" s="37">
        <f>-'8.5.3'!E8</f>
        <v>-137381</v>
      </c>
      <c r="G10" s="33" t="s">
        <v>33</v>
      </c>
      <c r="H10" s="14">
        <v>0.2262649010137</v>
      </c>
      <c r="I10" s="12">
        <f>F10*H10</f>
        <v>-31084.498366163119</v>
      </c>
      <c r="J10" s="15" t="s">
        <v>100</v>
      </c>
    </row>
    <row r="11" spans="1:10">
      <c r="A11" s="7"/>
      <c r="B11" s="40"/>
      <c r="C11" s="28"/>
      <c r="D11" s="33"/>
      <c r="E11" s="33"/>
      <c r="F11" s="37"/>
      <c r="G11" s="33"/>
      <c r="H11" s="14"/>
      <c r="I11" s="12"/>
      <c r="J11" s="15"/>
    </row>
    <row r="12" spans="1:10">
      <c r="A12" s="7"/>
      <c r="B12" s="40" t="s">
        <v>34</v>
      </c>
      <c r="C12" s="28"/>
      <c r="D12" s="33" t="s">
        <v>32</v>
      </c>
      <c r="E12" s="33" t="s">
        <v>103</v>
      </c>
      <c r="F12" s="37">
        <f>-'8.5.3'!E9</f>
        <v>-171693</v>
      </c>
      <c r="G12" s="33" t="s">
        <v>33</v>
      </c>
      <c r="H12" s="14">
        <v>0.2262649010137</v>
      </c>
      <c r="I12" s="12">
        <f>F12*H12</f>
        <v>-38848.099649745192</v>
      </c>
      <c r="J12" s="15" t="s">
        <v>100</v>
      </c>
    </row>
    <row r="13" spans="1:10">
      <c r="A13" s="7"/>
      <c r="B13" s="40"/>
      <c r="C13" s="28"/>
      <c r="D13" s="33"/>
      <c r="E13" s="33"/>
      <c r="F13" s="37"/>
      <c r="G13" s="33"/>
      <c r="H13" s="14"/>
      <c r="I13" s="12"/>
      <c r="J13" s="15"/>
    </row>
    <row r="14" spans="1:10">
      <c r="A14" s="7"/>
      <c r="B14" s="40" t="s">
        <v>35</v>
      </c>
      <c r="C14" s="28"/>
      <c r="D14" s="33" t="s">
        <v>32</v>
      </c>
      <c r="E14" s="33" t="s">
        <v>103</v>
      </c>
      <c r="F14" s="37">
        <f>-'8.5.3'!E10</f>
        <v>-4582312</v>
      </c>
      <c r="G14" s="33" t="s">
        <v>36</v>
      </c>
      <c r="H14" s="14">
        <v>6.850927924449117E-2</v>
      </c>
      <c r="I14" s="12">
        <f>F14*H14</f>
        <v>-313930.89239338285</v>
      </c>
      <c r="J14" s="15" t="s">
        <v>100</v>
      </c>
    </row>
    <row r="15" spans="1:10">
      <c r="A15" s="7"/>
      <c r="B15" s="40"/>
      <c r="C15" s="28"/>
      <c r="D15" s="33"/>
      <c r="E15" s="33"/>
      <c r="F15" s="37"/>
      <c r="G15" s="33"/>
      <c r="H15" s="14"/>
      <c r="I15" s="12"/>
      <c r="J15" s="15"/>
    </row>
    <row r="16" spans="1:10">
      <c r="A16" s="7"/>
      <c r="B16" s="40" t="s">
        <v>37</v>
      </c>
      <c r="C16" s="28"/>
      <c r="D16" s="33" t="s">
        <v>38</v>
      </c>
      <c r="E16" s="33" t="s">
        <v>103</v>
      </c>
      <c r="F16" s="37">
        <f>-'8.5.3'!E11</f>
        <v>-283083</v>
      </c>
      <c r="G16" s="33" t="s">
        <v>39</v>
      </c>
      <c r="H16" s="14">
        <v>6.850927924449117E-2</v>
      </c>
      <c r="I16" s="12">
        <f>F16*H16</f>
        <v>-19393.812296368294</v>
      </c>
      <c r="J16" s="15" t="s">
        <v>100</v>
      </c>
    </row>
    <row r="17" spans="1:10">
      <c r="A17" s="7"/>
      <c r="B17" s="40"/>
      <c r="C17" s="28"/>
      <c r="D17" s="33"/>
      <c r="E17" s="33"/>
      <c r="F17" s="37"/>
      <c r="G17" s="33"/>
      <c r="H17" s="14"/>
      <c r="I17" s="12"/>
      <c r="J17" s="15"/>
    </row>
    <row r="18" spans="1:10">
      <c r="A18" s="7"/>
      <c r="B18" s="40" t="s">
        <v>40</v>
      </c>
      <c r="C18" s="28"/>
      <c r="D18" s="33" t="s">
        <v>32</v>
      </c>
      <c r="E18" s="33" t="s">
        <v>103</v>
      </c>
      <c r="F18" s="37">
        <f>-'8.5.3'!E7</f>
        <v>-15474</v>
      </c>
      <c r="G18" s="33" t="s">
        <v>25</v>
      </c>
      <c r="H18" s="14">
        <v>0</v>
      </c>
      <c r="I18" s="12">
        <f>F18*H18</f>
        <v>0</v>
      </c>
      <c r="J18" s="15" t="s">
        <v>100</v>
      </c>
    </row>
    <row r="19" spans="1:10">
      <c r="A19" s="7"/>
      <c r="B19" s="25"/>
      <c r="C19" s="7"/>
      <c r="D19" s="9"/>
      <c r="E19" s="9"/>
      <c r="F19" s="37"/>
      <c r="G19" s="9"/>
      <c r="H19" s="14"/>
      <c r="I19" s="12"/>
      <c r="J19" s="15"/>
    </row>
    <row r="20" spans="1:10">
      <c r="A20" s="7"/>
      <c r="B20" s="25"/>
      <c r="C20" s="7"/>
      <c r="D20" s="9"/>
      <c r="E20" s="9"/>
      <c r="F20" s="37"/>
      <c r="G20" s="9"/>
      <c r="H20" s="14"/>
      <c r="I20" s="12"/>
      <c r="J20" s="15"/>
    </row>
    <row r="21" spans="1:10">
      <c r="A21" s="7"/>
      <c r="B21" s="25"/>
      <c r="C21" s="7"/>
      <c r="D21" s="9"/>
      <c r="E21" s="9"/>
      <c r="F21" s="37"/>
      <c r="G21" s="9"/>
      <c r="H21" s="14"/>
      <c r="I21" s="12"/>
      <c r="J21" s="15"/>
    </row>
    <row r="22" spans="1:10">
      <c r="A22" s="7"/>
      <c r="B22" s="25"/>
      <c r="C22" s="7"/>
      <c r="D22" s="9"/>
      <c r="E22" s="9"/>
      <c r="F22" s="37"/>
      <c r="G22" s="9"/>
      <c r="H22" s="14"/>
      <c r="I22" s="12"/>
      <c r="J22" s="15"/>
    </row>
    <row r="23" spans="1:10">
      <c r="A23" s="7"/>
      <c r="B23" s="25"/>
      <c r="C23" s="7"/>
      <c r="D23" s="9"/>
      <c r="E23" s="9"/>
      <c r="F23" s="37"/>
      <c r="G23" s="9"/>
      <c r="H23" s="14"/>
      <c r="I23" s="12"/>
      <c r="J23" s="15"/>
    </row>
    <row r="24" spans="1:10">
      <c r="A24" s="7"/>
      <c r="B24" s="25"/>
      <c r="C24" s="7"/>
      <c r="D24" s="9"/>
      <c r="E24" s="9"/>
      <c r="F24" s="37"/>
      <c r="G24" s="9"/>
      <c r="H24" s="14"/>
      <c r="I24" s="12"/>
      <c r="J24" s="15"/>
    </row>
    <row r="25" spans="1:10">
      <c r="A25" s="7"/>
      <c r="B25" s="25"/>
      <c r="C25" s="28"/>
      <c r="D25" s="33"/>
      <c r="E25" s="33"/>
      <c r="F25" s="37"/>
      <c r="G25" s="33"/>
      <c r="H25" s="14"/>
      <c r="I25" s="12"/>
      <c r="J25" s="15"/>
    </row>
    <row r="26" spans="1:10">
      <c r="A26" s="7"/>
      <c r="B26" s="25"/>
      <c r="C26" s="28"/>
      <c r="D26" s="33"/>
      <c r="E26" s="33"/>
      <c r="F26" s="37"/>
      <c r="G26" s="33"/>
      <c r="H26" s="14"/>
      <c r="I26" s="12"/>
      <c r="J26" s="15"/>
    </row>
    <row r="27" spans="1:10">
      <c r="A27" s="7"/>
      <c r="B27" s="25"/>
      <c r="C27" s="28"/>
      <c r="D27" s="33"/>
      <c r="E27" s="33"/>
      <c r="F27" s="37"/>
      <c r="G27" s="33"/>
      <c r="H27" s="14"/>
      <c r="I27" s="12"/>
      <c r="J27" s="15"/>
    </row>
    <row r="28" spans="1:10">
      <c r="A28" s="7"/>
      <c r="B28" s="25"/>
      <c r="C28" s="28"/>
      <c r="D28" s="33"/>
      <c r="E28" s="33"/>
      <c r="F28" s="37"/>
      <c r="G28" s="33"/>
      <c r="H28" s="14"/>
      <c r="I28" s="12"/>
      <c r="J28" s="15"/>
    </row>
    <row r="29" spans="1:10">
      <c r="A29" s="7"/>
      <c r="B29" s="25"/>
      <c r="C29" s="28"/>
      <c r="D29" s="33"/>
      <c r="E29" s="33"/>
      <c r="F29" s="37"/>
      <c r="G29" s="33"/>
      <c r="H29" s="14"/>
      <c r="I29" s="12"/>
      <c r="J29" s="15"/>
    </row>
    <row r="30" spans="1:10">
      <c r="A30" s="7"/>
      <c r="B30" s="25"/>
      <c r="C30" s="28"/>
      <c r="D30" s="33"/>
      <c r="E30" s="33"/>
      <c r="F30" s="37"/>
      <c r="G30" s="33"/>
      <c r="H30" s="14"/>
      <c r="I30" s="12"/>
      <c r="J30" s="15"/>
    </row>
    <row r="31" spans="1:10">
      <c r="A31" s="7"/>
      <c r="B31" s="25"/>
      <c r="C31" s="28"/>
      <c r="D31" s="33"/>
      <c r="E31" s="33"/>
      <c r="F31" s="37"/>
      <c r="G31" s="33"/>
      <c r="H31" s="14"/>
      <c r="I31" s="12"/>
      <c r="J31" s="15"/>
    </row>
    <row r="32" spans="1:10">
      <c r="A32" s="7"/>
      <c r="B32" s="25"/>
      <c r="C32" s="28"/>
      <c r="D32" s="33"/>
      <c r="E32" s="33"/>
      <c r="F32" s="37"/>
      <c r="G32" s="33"/>
      <c r="H32" s="14"/>
      <c r="I32" s="12"/>
      <c r="J32" s="15"/>
    </row>
    <row r="33" spans="1:10">
      <c r="A33" s="7"/>
      <c r="B33" s="25"/>
      <c r="C33" s="28"/>
      <c r="D33" s="33"/>
      <c r="E33" s="33"/>
      <c r="F33" s="37"/>
      <c r="G33" s="33"/>
      <c r="H33" s="14"/>
      <c r="I33" s="12"/>
      <c r="J33" s="15"/>
    </row>
    <row r="34" spans="1:10">
      <c r="A34" s="7"/>
      <c r="B34" s="25"/>
      <c r="C34" s="28"/>
      <c r="D34" s="33"/>
      <c r="E34" s="33"/>
      <c r="F34" s="37"/>
      <c r="G34" s="33"/>
      <c r="H34" s="14"/>
      <c r="I34" s="12"/>
      <c r="J34" s="15"/>
    </row>
    <row r="35" spans="1:10">
      <c r="A35" s="7"/>
      <c r="B35" s="25"/>
      <c r="C35" s="28"/>
      <c r="D35" s="33"/>
      <c r="E35" s="33"/>
      <c r="F35" s="37"/>
      <c r="G35" s="33"/>
      <c r="H35" s="14"/>
      <c r="I35" s="12"/>
      <c r="J35" s="15"/>
    </row>
    <row r="36" spans="1:10">
      <c r="A36" s="7"/>
      <c r="B36" s="25"/>
      <c r="C36" s="28"/>
      <c r="D36" s="33"/>
      <c r="E36" s="33"/>
      <c r="F36" s="37"/>
      <c r="G36" s="33"/>
      <c r="H36" s="14"/>
      <c r="I36" s="12"/>
      <c r="J36" s="15"/>
    </row>
    <row r="37" spans="1:10">
      <c r="A37" s="7"/>
      <c r="B37" s="28"/>
      <c r="C37" s="28"/>
      <c r="D37" s="33"/>
      <c r="E37" s="33"/>
      <c r="F37" s="12"/>
      <c r="G37" s="33"/>
      <c r="H37" s="14"/>
      <c r="I37" s="12"/>
      <c r="J37" s="15"/>
    </row>
    <row r="38" spans="1:10">
      <c r="A38" s="7"/>
      <c r="B38" s="28"/>
      <c r="C38" s="28"/>
      <c r="D38" s="33"/>
      <c r="E38" s="33"/>
      <c r="F38" s="12"/>
      <c r="G38" s="33"/>
      <c r="H38" s="14"/>
      <c r="I38" s="12"/>
      <c r="J38" s="15"/>
    </row>
    <row r="39" spans="1:10" ht="13.5" thickBot="1">
      <c r="A39" s="7"/>
      <c r="B39" s="41" t="s">
        <v>28</v>
      </c>
      <c r="C39" s="28"/>
      <c r="D39" s="33"/>
      <c r="E39" s="33"/>
      <c r="F39" s="12"/>
      <c r="G39" s="33"/>
      <c r="H39" s="14"/>
      <c r="I39" s="12"/>
      <c r="J39" s="15"/>
    </row>
    <row r="40" spans="1:10">
      <c r="A40" s="90" t="s">
        <v>29</v>
      </c>
      <c r="B40" s="99"/>
      <c r="C40" s="99"/>
      <c r="D40" s="99"/>
      <c r="E40" s="99"/>
      <c r="F40" s="99"/>
      <c r="G40" s="99"/>
      <c r="H40" s="99"/>
      <c r="I40" s="99"/>
      <c r="J40" s="100"/>
    </row>
    <row r="41" spans="1:10">
      <c r="A41" s="101"/>
      <c r="B41" s="102"/>
      <c r="C41" s="102"/>
      <c r="D41" s="102"/>
      <c r="E41" s="102"/>
      <c r="F41" s="102"/>
      <c r="G41" s="102"/>
      <c r="H41" s="102"/>
      <c r="I41" s="102"/>
      <c r="J41" s="103"/>
    </row>
    <row r="42" spans="1:10">
      <c r="A42" s="101"/>
      <c r="B42" s="102"/>
      <c r="C42" s="102"/>
      <c r="D42" s="102"/>
      <c r="E42" s="102"/>
      <c r="F42" s="102"/>
      <c r="G42" s="102"/>
      <c r="H42" s="102"/>
      <c r="I42" s="102"/>
      <c r="J42" s="103"/>
    </row>
    <row r="43" spans="1:10">
      <c r="A43" s="101"/>
      <c r="B43" s="102"/>
      <c r="C43" s="102"/>
      <c r="D43" s="102"/>
      <c r="E43" s="102"/>
      <c r="F43" s="102"/>
      <c r="G43" s="102"/>
      <c r="H43" s="102"/>
      <c r="I43" s="102"/>
      <c r="J43" s="103"/>
    </row>
    <row r="44" spans="1:10">
      <c r="A44" s="101"/>
      <c r="B44" s="102"/>
      <c r="C44" s="102"/>
      <c r="D44" s="102"/>
      <c r="E44" s="102"/>
      <c r="F44" s="102"/>
      <c r="G44" s="102"/>
      <c r="H44" s="102"/>
      <c r="I44" s="102"/>
      <c r="J44" s="103"/>
    </row>
    <row r="45" spans="1:10">
      <c r="A45" s="101"/>
      <c r="B45" s="102"/>
      <c r="C45" s="102"/>
      <c r="D45" s="102"/>
      <c r="E45" s="102"/>
      <c r="F45" s="102"/>
      <c r="G45" s="102"/>
      <c r="H45" s="102"/>
      <c r="I45" s="102"/>
      <c r="J45" s="103"/>
    </row>
    <row r="46" spans="1:10">
      <c r="A46" s="101"/>
      <c r="B46" s="102"/>
      <c r="C46" s="102"/>
      <c r="D46" s="102"/>
      <c r="E46" s="102"/>
      <c r="F46" s="102"/>
      <c r="G46" s="102"/>
      <c r="H46" s="102"/>
      <c r="I46" s="102"/>
      <c r="J46" s="103"/>
    </row>
    <row r="47" spans="1:10">
      <c r="A47" s="101"/>
      <c r="B47" s="102"/>
      <c r="C47" s="102"/>
      <c r="D47" s="102"/>
      <c r="E47" s="102"/>
      <c r="F47" s="102"/>
      <c r="G47" s="102"/>
      <c r="H47" s="102"/>
      <c r="I47" s="102"/>
      <c r="J47" s="103"/>
    </row>
    <row r="48" spans="1:10">
      <c r="A48" s="101"/>
      <c r="B48" s="102"/>
      <c r="C48" s="102"/>
      <c r="D48" s="102"/>
      <c r="E48" s="102"/>
      <c r="F48" s="102"/>
      <c r="G48" s="102"/>
      <c r="H48" s="102"/>
      <c r="I48" s="102"/>
      <c r="J48" s="103"/>
    </row>
    <row r="49" spans="1:10">
      <c r="A49" s="101"/>
      <c r="B49" s="102"/>
      <c r="C49" s="102"/>
      <c r="D49" s="102"/>
      <c r="E49" s="102"/>
      <c r="F49" s="102"/>
      <c r="G49" s="102"/>
      <c r="H49" s="102"/>
      <c r="I49" s="102"/>
      <c r="J49" s="103"/>
    </row>
    <row r="50" spans="1:10">
      <c r="A50" s="101"/>
      <c r="B50" s="102"/>
      <c r="C50" s="102"/>
      <c r="D50" s="102"/>
      <c r="E50" s="102"/>
      <c r="F50" s="102"/>
      <c r="G50" s="102"/>
      <c r="H50" s="102"/>
      <c r="I50" s="102"/>
      <c r="J50" s="103"/>
    </row>
    <row r="51" spans="1:10">
      <c r="A51" s="101"/>
      <c r="B51" s="102"/>
      <c r="C51" s="102"/>
      <c r="D51" s="102"/>
      <c r="E51" s="102"/>
      <c r="F51" s="102"/>
      <c r="G51" s="102"/>
      <c r="H51" s="102"/>
      <c r="I51" s="102"/>
      <c r="J51" s="103"/>
    </row>
    <row r="52" spans="1:10">
      <c r="A52" s="101"/>
      <c r="B52" s="102"/>
      <c r="C52" s="102"/>
      <c r="D52" s="102"/>
      <c r="E52" s="102"/>
      <c r="F52" s="102"/>
      <c r="G52" s="102"/>
      <c r="H52" s="102"/>
      <c r="I52" s="102"/>
      <c r="J52" s="103"/>
    </row>
    <row r="53" spans="1:10" ht="13.5" thickBot="1">
      <c r="A53" s="104"/>
      <c r="B53" s="105"/>
      <c r="C53" s="105"/>
      <c r="D53" s="105"/>
      <c r="E53" s="105"/>
      <c r="F53" s="105"/>
      <c r="G53" s="105"/>
      <c r="H53" s="105"/>
      <c r="I53" s="105"/>
      <c r="J53" s="106"/>
    </row>
    <row r="54" spans="1:10">
      <c r="A54" s="7"/>
      <c r="B54" s="7"/>
      <c r="C54" s="7"/>
      <c r="D54" s="9"/>
      <c r="E54" s="9"/>
      <c r="F54" s="9"/>
      <c r="G54" s="9"/>
      <c r="H54" s="9"/>
      <c r="I54" s="9"/>
      <c r="J54" s="9"/>
    </row>
    <row r="55" spans="1:10">
      <c r="A55" s="7"/>
      <c r="B55" s="7"/>
      <c r="C55" s="7"/>
      <c r="D55" s="9"/>
      <c r="E55" s="9"/>
      <c r="F55" s="9"/>
      <c r="G55" s="9"/>
      <c r="H55" s="9"/>
      <c r="I55" s="9"/>
      <c r="J55" s="9"/>
    </row>
    <row r="58" spans="1:10">
      <c r="D58" s="5"/>
      <c r="G58" s="43"/>
    </row>
    <row r="59" spans="1:10">
      <c r="D59" s="44"/>
    </row>
    <row r="60" spans="1:10">
      <c r="D60" s="44"/>
    </row>
    <row r="61" spans="1:10">
      <c r="D61" s="44"/>
    </row>
    <row r="62" spans="1:10">
      <c r="D62" s="44"/>
    </row>
    <row r="63" spans="1:10">
      <c r="D63" s="44"/>
    </row>
    <row r="64" spans="1:10">
      <c r="D64" s="44"/>
    </row>
    <row r="65" spans="4:4">
      <c r="D65" s="44"/>
    </row>
    <row r="66" spans="4:4">
      <c r="D66" s="44"/>
    </row>
    <row r="67" spans="4:4">
      <c r="D67" s="44"/>
    </row>
    <row r="68" spans="4:4">
      <c r="D68" s="44"/>
    </row>
    <row r="69" spans="4:4">
      <c r="D69" s="44"/>
    </row>
    <row r="70" spans="4:4">
      <c r="D70" s="44"/>
    </row>
    <row r="71" spans="4:4">
      <c r="D71" s="44"/>
    </row>
    <row r="72" spans="4:4">
      <c r="D72" s="44"/>
    </row>
    <row r="73" spans="4:4">
      <c r="D73" s="44"/>
    </row>
    <row r="74" spans="4:4">
      <c r="D74" s="44"/>
    </row>
    <row r="75" spans="4:4">
      <c r="D75" s="44"/>
    </row>
    <row r="76" spans="4:4">
      <c r="D76" s="44"/>
    </row>
    <row r="77" spans="4:4">
      <c r="D77" s="44"/>
    </row>
    <row r="78" spans="4:4">
      <c r="D78" s="44"/>
    </row>
    <row r="79" spans="4:4">
      <c r="D79" s="44"/>
    </row>
    <row r="80" spans="4:4">
      <c r="D80" s="44"/>
    </row>
    <row r="81" spans="4:4">
      <c r="D81" s="44"/>
    </row>
    <row r="82" spans="4:4">
      <c r="D82" s="44"/>
    </row>
    <row r="83" spans="4:4">
      <c r="D83" s="44"/>
    </row>
    <row r="84" spans="4:4">
      <c r="D84" s="44"/>
    </row>
    <row r="85" spans="4:4">
      <c r="D85" s="44"/>
    </row>
    <row r="86" spans="4:4">
      <c r="D86" s="44"/>
    </row>
    <row r="87" spans="4:4">
      <c r="D87" s="44"/>
    </row>
    <row r="88" spans="4:4">
      <c r="D88" s="44"/>
    </row>
    <row r="89" spans="4:4">
      <c r="D89" s="44"/>
    </row>
    <row r="90" spans="4:4">
      <c r="D90" s="44"/>
    </row>
    <row r="91" spans="4:4">
      <c r="D91" s="44"/>
    </row>
    <row r="92" spans="4:4">
      <c r="D92" s="44"/>
    </row>
    <row r="93" spans="4:4">
      <c r="D93" s="44"/>
    </row>
    <row r="94" spans="4:4">
      <c r="D94" s="44"/>
    </row>
    <row r="95" spans="4:4">
      <c r="D95" s="44"/>
    </row>
    <row r="96" spans="4:4">
      <c r="D96" s="44"/>
    </row>
    <row r="97" spans="4:4">
      <c r="D97" s="44"/>
    </row>
    <row r="98" spans="4:4">
      <c r="D98" s="44"/>
    </row>
    <row r="99" spans="4:4">
      <c r="D99" s="44"/>
    </row>
    <row r="100" spans="4:4">
      <c r="D100" s="44"/>
    </row>
    <row r="101" spans="4:4">
      <c r="D101" s="44"/>
    </row>
    <row r="102" spans="4:4">
      <c r="D102" s="44"/>
    </row>
    <row r="103" spans="4:4">
      <c r="D103" s="44"/>
    </row>
    <row r="104" spans="4:4">
      <c r="D104" s="44"/>
    </row>
    <row r="105" spans="4:4">
      <c r="D105" s="44"/>
    </row>
    <row r="106" spans="4:4">
      <c r="D106" s="44"/>
    </row>
    <row r="107" spans="4:4">
      <c r="D107" s="44"/>
    </row>
    <row r="108" spans="4:4">
      <c r="D108" s="44"/>
    </row>
    <row r="109" spans="4:4">
      <c r="D109" s="44"/>
    </row>
    <row r="110" spans="4:4">
      <c r="D110" s="44"/>
    </row>
    <row r="111" spans="4:4">
      <c r="D111" s="44"/>
    </row>
    <row r="112" spans="4:4">
      <c r="D112" s="44"/>
    </row>
    <row r="113" spans="4:4">
      <c r="D113" s="44"/>
    </row>
    <row r="114" spans="4:4">
      <c r="D114" s="44"/>
    </row>
    <row r="115" spans="4:4">
      <c r="D115" s="44"/>
    </row>
    <row r="116" spans="4:4">
      <c r="D116" s="44"/>
    </row>
    <row r="117" spans="4:4">
      <c r="D117" s="44"/>
    </row>
    <row r="118" spans="4:4">
      <c r="D118" s="44"/>
    </row>
    <row r="119" spans="4:4">
      <c r="D119" s="44"/>
    </row>
    <row r="120" spans="4:4">
      <c r="D120" s="44"/>
    </row>
    <row r="121" spans="4:4">
      <c r="D121" s="44"/>
    </row>
    <row r="122" spans="4:4">
      <c r="D122" s="44"/>
    </row>
    <row r="123" spans="4:4">
      <c r="D123" s="44"/>
    </row>
    <row r="124" spans="4:4">
      <c r="D124" s="44"/>
    </row>
    <row r="125" spans="4:4">
      <c r="D125" s="44"/>
    </row>
    <row r="126" spans="4:4">
      <c r="D126" s="44"/>
    </row>
    <row r="127" spans="4:4">
      <c r="D127" s="44"/>
    </row>
    <row r="128" spans="4:4">
      <c r="D128" s="44"/>
    </row>
    <row r="129" spans="4:4">
      <c r="D129" s="44"/>
    </row>
    <row r="130" spans="4:4">
      <c r="D130" s="44"/>
    </row>
    <row r="131" spans="4:4">
      <c r="D131" s="44"/>
    </row>
    <row r="132" spans="4:4">
      <c r="D132" s="44"/>
    </row>
    <row r="133" spans="4:4">
      <c r="D133" s="44"/>
    </row>
    <row r="134" spans="4:4">
      <c r="D134" s="44"/>
    </row>
    <row r="135" spans="4:4">
      <c r="D135" s="44"/>
    </row>
    <row r="136" spans="4:4">
      <c r="D136" s="44"/>
    </row>
    <row r="137" spans="4:4">
      <c r="D137" s="44"/>
    </row>
    <row r="138" spans="4:4">
      <c r="D138" s="44"/>
    </row>
    <row r="139" spans="4:4">
      <c r="D139" s="44"/>
    </row>
    <row r="140" spans="4:4">
      <c r="D140" s="44"/>
    </row>
    <row r="141" spans="4:4">
      <c r="D141" s="44"/>
    </row>
    <row r="142" spans="4:4">
      <c r="D142" s="44"/>
    </row>
    <row r="143" spans="4:4">
      <c r="D143" s="44"/>
    </row>
    <row r="144" spans="4:4">
      <c r="D144" s="44"/>
    </row>
    <row r="145" spans="4:4">
      <c r="D145" s="44"/>
    </row>
    <row r="146" spans="4:4">
      <c r="D146" s="44"/>
    </row>
    <row r="147" spans="4:4">
      <c r="D147" s="44"/>
    </row>
    <row r="148" spans="4:4">
      <c r="D148" s="44"/>
    </row>
    <row r="149" spans="4:4">
      <c r="D149" s="44"/>
    </row>
    <row r="150" spans="4:4">
      <c r="D150" s="44"/>
    </row>
    <row r="151" spans="4:4">
      <c r="D151" s="44"/>
    </row>
    <row r="152" spans="4:4">
      <c r="D152" s="44"/>
    </row>
    <row r="153" spans="4:4">
      <c r="D153" s="44"/>
    </row>
    <row r="154" spans="4:4">
      <c r="D154" s="44"/>
    </row>
    <row r="155" spans="4:4">
      <c r="D155" s="44"/>
    </row>
    <row r="156" spans="4:4">
      <c r="D156" s="44"/>
    </row>
    <row r="157" spans="4:4">
      <c r="D157" s="44"/>
    </row>
    <row r="158" spans="4:4">
      <c r="D158" s="44"/>
    </row>
    <row r="159" spans="4:4">
      <c r="D159" s="44"/>
    </row>
    <row r="160" spans="4:4">
      <c r="D160" s="44"/>
    </row>
    <row r="161" spans="4:4">
      <c r="D161" s="44"/>
    </row>
    <row r="162" spans="4:4">
      <c r="D162" s="44"/>
    </row>
    <row r="163" spans="4:4">
      <c r="D163" s="44"/>
    </row>
    <row r="164" spans="4:4">
      <c r="D164" s="44"/>
    </row>
    <row r="165" spans="4:4">
      <c r="D165" s="44"/>
    </row>
    <row r="166" spans="4:4">
      <c r="D166" s="44"/>
    </row>
    <row r="167" spans="4:4">
      <c r="D167" s="44"/>
    </row>
    <row r="168" spans="4:4">
      <c r="D168" s="44"/>
    </row>
    <row r="169" spans="4:4">
      <c r="D169" s="44"/>
    </row>
    <row r="170" spans="4:4">
      <c r="D170" s="44"/>
    </row>
    <row r="171" spans="4:4">
      <c r="D171" s="44"/>
    </row>
    <row r="172" spans="4:4">
      <c r="D172" s="44"/>
    </row>
    <row r="173" spans="4:4">
      <c r="D173" s="44"/>
    </row>
    <row r="174" spans="4:4">
      <c r="D174" s="44"/>
    </row>
    <row r="175" spans="4:4">
      <c r="D175" s="44"/>
    </row>
    <row r="176" spans="4:4">
      <c r="D176" s="44"/>
    </row>
    <row r="177" spans="4:4">
      <c r="D177" s="44"/>
    </row>
    <row r="178" spans="4:4">
      <c r="D178" s="44"/>
    </row>
    <row r="179" spans="4:4">
      <c r="D179" s="44"/>
    </row>
    <row r="180" spans="4:4">
      <c r="D180" s="44"/>
    </row>
    <row r="181" spans="4:4">
      <c r="D181" s="44"/>
    </row>
    <row r="182" spans="4:4">
      <c r="D182" s="44"/>
    </row>
    <row r="183" spans="4:4">
      <c r="D183" s="44"/>
    </row>
    <row r="184" spans="4:4">
      <c r="D184" s="44"/>
    </row>
    <row r="185" spans="4:4">
      <c r="D185" s="44"/>
    </row>
    <row r="186" spans="4:4">
      <c r="D186" s="44"/>
    </row>
    <row r="187" spans="4:4">
      <c r="D187" s="44"/>
    </row>
    <row r="188" spans="4:4">
      <c r="D188" s="44"/>
    </row>
    <row r="189" spans="4:4">
      <c r="D189" s="44"/>
    </row>
    <row r="190" spans="4:4">
      <c r="D190" s="44"/>
    </row>
    <row r="191" spans="4:4">
      <c r="D191" s="44"/>
    </row>
    <row r="192" spans="4:4">
      <c r="D192" s="44"/>
    </row>
    <row r="193" spans="4:4">
      <c r="D193" s="44"/>
    </row>
    <row r="194" spans="4:4">
      <c r="D194" s="44"/>
    </row>
    <row r="195" spans="4:4">
      <c r="D195" s="44"/>
    </row>
    <row r="196" spans="4:4">
      <c r="D196" s="44"/>
    </row>
    <row r="197" spans="4:4">
      <c r="D197" s="44"/>
    </row>
    <row r="198" spans="4:4">
      <c r="D198" s="44"/>
    </row>
    <row r="199" spans="4:4">
      <c r="D199" s="44"/>
    </row>
    <row r="200" spans="4:4">
      <c r="D200" s="44"/>
    </row>
    <row r="201" spans="4:4">
      <c r="D201" s="44"/>
    </row>
    <row r="202" spans="4:4">
      <c r="D202" s="44"/>
    </row>
    <row r="203" spans="4:4">
      <c r="D203" s="44"/>
    </row>
    <row r="204" spans="4:4">
      <c r="D204" s="44"/>
    </row>
    <row r="205" spans="4:4">
      <c r="D205" s="44"/>
    </row>
    <row r="206" spans="4:4">
      <c r="D206" s="44"/>
    </row>
    <row r="207" spans="4:4">
      <c r="D207" s="44"/>
    </row>
    <row r="208" spans="4:4">
      <c r="D208" s="44"/>
    </row>
    <row r="209" spans="4:4">
      <c r="D209" s="44"/>
    </row>
    <row r="210" spans="4:4">
      <c r="D210" s="44"/>
    </row>
    <row r="211" spans="4:4">
      <c r="D211" s="44"/>
    </row>
    <row r="212" spans="4:4">
      <c r="D212" s="44"/>
    </row>
    <row r="213" spans="4:4">
      <c r="D213" s="44"/>
    </row>
    <row r="214" spans="4:4">
      <c r="D214" s="44"/>
    </row>
    <row r="215" spans="4:4">
      <c r="D215" s="44"/>
    </row>
    <row r="216" spans="4:4">
      <c r="D216" s="44"/>
    </row>
    <row r="217" spans="4:4">
      <c r="D217" s="44"/>
    </row>
    <row r="218" spans="4:4">
      <c r="D218" s="44"/>
    </row>
    <row r="219" spans="4:4">
      <c r="D219" s="44"/>
    </row>
    <row r="220" spans="4:4">
      <c r="D220" s="44"/>
    </row>
    <row r="221" spans="4:4">
      <c r="D221" s="44"/>
    </row>
    <row r="222" spans="4:4">
      <c r="D222" s="44"/>
    </row>
    <row r="223" spans="4:4">
      <c r="D223" s="44"/>
    </row>
    <row r="224" spans="4:4">
      <c r="D224" s="44"/>
    </row>
    <row r="225" spans="4:4">
      <c r="D225" s="44"/>
    </row>
    <row r="226" spans="4:4">
      <c r="D226" s="44"/>
    </row>
    <row r="227" spans="4:4">
      <c r="D227" s="44"/>
    </row>
    <row r="228" spans="4:4">
      <c r="D228" s="44"/>
    </row>
    <row r="229" spans="4:4">
      <c r="D229" s="44"/>
    </row>
    <row r="230" spans="4:4">
      <c r="D230" s="44"/>
    </row>
    <row r="231" spans="4:4">
      <c r="D231" s="44"/>
    </row>
    <row r="232" spans="4:4">
      <c r="D232" s="44"/>
    </row>
    <row r="233" spans="4:4">
      <c r="D233" s="44"/>
    </row>
    <row r="234" spans="4:4">
      <c r="D234" s="44"/>
    </row>
    <row r="235" spans="4:4">
      <c r="D235" s="44"/>
    </row>
    <row r="236" spans="4:4">
      <c r="D236" s="44"/>
    </row>
    <row r="237" spans="4:4">
      <c r="D237" s="44"/>
    </row>
    <row r="238" spans="4:4">
      <c r="D238" s="44"/>
    </row>
    <row r="239" spans="4:4">
      <c r="D239" s="44"/>
    </row>
    <row r="240" spans="4:4">
      <c r="D240" s="44"/>
    </row>
    <row r="241" spans="4:4">
      <c r="D241" s="44"/>
    </row>
    <row r="242" spans="4:4">
      <c r="D242" s="44"/>
    </row>
    <row r="243" spans="4:4">
      <c r="D243" s="44"/>
    </row>
    <row r="244" spans="4:4">
      <c r="D244" s="44"/>
    </row>
    <row r="245" spans="4:4">
      <c r="D245" s="44"/>
    </row>
    <row r="246" spans="4:4">
      <c r="D246" s="44"/>
    </row>
    <row r="247" spans="4:4">
      <c r="D247" s="44"/>
    </row>
    <row r="248" spans="4:4">
      <c r="D248" s="44"/>
    </row>
    <row r="249" spans="4:4">
      <c r="D249" s="44"/>
    </row>
    <row r="250" spans="4:4">
      <c r="D250" s="44"/>
    </row>
    <row r="251" spans="4:4">
      <c r="D251" s="44"/>
    </row>
    <row r="252" spans="4:4">
      <c r="D252" s="44"/>
    </row>
    <row r="253" spans="4:4">
      <c r="D253" s="44"/>
    </row>
    <row r="254" spans="4:4">
      <c r="D254" s="44"/>
    </row>
    <row r="255" spans="4:4">
      <c r="D255" s="44"/>
    </row>
    <row r="256" spans="4:4">
      <c r="D256" s="44"/>
    </row>
    <row r="257" spans="4:4">
      <c r="D257" s="44"/>
    </row>
    <row r="258" spans="4:4">
      <c r="D258" s="44"/>
    </row>
    <row r="259" spans="4:4">
      <c r="D259" s="44"/>
    </row>
    <row r="260" spans="4:4">
      <c r="D260" s="44"/>
    </row>
    <row r="261" spans="4:4">
      <c r="D261" s="44"/>
    </row>
    <row r="262" spans="4:4">
      <c r="D262" s="44"/>
    </row>
    <row r="263" spans="4:4">
      <c r="D263" s="44"/>
    </row>
    <row r="264" spans="4:4">
      <c r="D264" s="44"/>
    </row>
    <row r="265" spans="4:4">
      <c r="D265" s="44"/>
    </row>
    <row r="266" spans="4:4">
      <c r="D266" s="44"/>
    </row>
    <row r="267" spans="4:4">
      <c r="D267" s="44"/>
    </row>
    <row r="268" spans="4:4">
      <c r="D268" s="44"/>
    </row>
    <row r="269" spans="4:4">
      <c r="D269" s="44"/>
    </row>
    <row r="270" spans="4:4">
      <c r="D270" s="44"/>
    </row>
    <row r="271" spans="4:4">
      <c r="D271" s="44"/>
    </row>
    <row r="272" spans="4:4">
      <c r="D272" s="44"/>
    </row>
    <row r="273" spans="4:4">
      <c r="D273" s="44"/>
    </row>
    <row r="274" spans="4:4">
      <c r="D274" s="44"/>
    </row>
    <row r="275" spans="4:4">
      <c r="D275" s="44"/>
    </row>
    <row r="276" spans="4:4">
      <c r="D276" s="44"/>
    </row>
    <row r="277" spans="4:4">
      <c r="D277" s="44"/>
    </row>
    <row r="278" spans="4:4">
      <c r="D278" s="44"/>
    </row>
    <row r="279" spans="4:4">
      <c r="D279" s="44"/>
    </row>
    <row r="280" spans="4:4">
      <c r="D280" s="44"/>
    </row>
    <row r="281" spans="4:4">
      <c r="D281" s="44"/>
    </row>
    <row r="282" spans="4:4">
      <c r="D282" s="44"/>
    </row>
    <row r="283" spans="4:4">
      <c r="D283" s="44"/>
    </row>
    <row r="284" spans="4:4">
      <c r="D284" s="44"/>
    </row>
    <row r="285" spans="4:4">
      <c r="D285" s="44"/>
    </row>
    <row r="286" spans="4:4">
      <c r="D286" s="44"/>
    </row>
    <row r="287" spans="4:4">
      <c r="D287" s="44"/>
    </row>
    <row r="288" spans="4:4">
      <c r="D288" s="44"/>
    </row>
    <row r="289" spans="4:4">
      <c r="D289" s="44"/>
    </row>
    <row r="290" spans="4:4">
      <c r="D290" s="44"/>
    </row>
    <row r="291" spans="4:4">
      <c r="D291" s="44"/>
    </row>
    <row r="292" spans="4:4">
      <c r="D292" s="44"/>
    </row>
    <row r="293" spans="4:4">
      <c r="D293" s="44"/>
    </row>
    <row r="294" spans="4:4">
      <c r="D294" s="44"/>
    </row>
    <row r="295" spans="4:4">
      <c r="D295" s="44"/>
    </row>
    <row r="296" spans="4:4">
      <c r="D296" s="44"/>
    </row>
    <row r="297" spans="4:4">
      <c r="D297" s="44"/>
    </row>
    <row r="298" spans="4:4">
      <c r="D298" s="44"/>
    </row>
    <row r="299" spans="4:4">
      <c r="D299" s="44"/>
    </row>
    <row r="300" spans="4:4">
      <c r="D300" s="44"/>
    </row>
    <row r="301" spans="4:4">
      <c r="D301" s="44"/>
    </row>
    <row r="302" spans="4:4">
      <c r="D302" s="44"/>
    </row>
    <row r="303" spans="4:4">
      <c r="D303" s="44"/>
    </row>
    <row r="304" spans="4:4">
      <c r="D304" s="44"/>
    </row>
    <row r="305" spans="4:4">
      <c r="D305" s="44"/>
    </row>
    <row r="306" spans="4:4">
      <c r="D306" s="44"/>
    </row>
    <row r="307" spans="4:4">
      <c r="D307" s="44"/>
    </row>
    <row r="308" spans="4:4">
      <c r="D308" s="44"/>
    </row>
    <row r="309" spans="4:4">
      <c r="D309" s="44"/>
    </row>
    <row r="310" spans="4:4">
      <c r="D310" s="44"/>
    </row>
    <row r="311" spans="4:4">
      <c r="D311" s="44"/>
    </row>
    <row r="312" spans="4:4">
      <c r="D312" s="44"/>
    </row>
    <row r="313" spans="4:4">
      <c r="D313" s="44"/>
    </row>
    <row r="314" spans="4:4">
      <c r="D314" s="44"/>
    </row>
    <row r="315" spans="4:4">
      <c r="D315" s="44"/>
    </row>
    <row r="316" spans="4:4">
      <c r="D316" s="44"/>
    </row>
    <row r="317" spans="4:4">
      <c r="D317" s="44"/>
    </row>
    <row r="318" spans="4:4">
      <c r="D318" s="44"/>
    </row>
    <row r="319" spans="4:4">
      <c r="D319" s="44"/>
    </row>
    <row r="320" spans="4:4">
      <c r="D320" s="44"/>
    </row>
    <row r="321" spans="4:4">
      <c r="D321" s="44"/>
    </row>
    <row r="322" spans="4:4">
      <c r="D322" s="44"/>
    </row>
    <row r="323" spans="4:4">
      <c r="D323" s="44"/>
    </row>
    <row r="324" spans="4:4">
      <c r="D324" s="44"/>
    </row>
    <row r="325" spans="4:4">
      <c r="D325" s="44"/>
    </row>
    <row r="326" spans="4:4">
      <c r="D326" s="44"/>
    </row>
    <row r="327" spans="4:4">
      <c r="D327" s="44"/>
    </row>
    <row r="328" spans="4:4">
      <c r="D328" s="44"/>
    </row>
    <row r="329" spans="4:4">
      <c r="D329" s="44"/>
    </row>
    <row r="330" spans="4:4">
      <c r="D330" s="44"/>
    </row>
    <row r="331" spans="4:4">
      <c r="D331" s="44"/>
    </row>
    <row r="332" spans="4:4">
      <c r="D332" s="44"/>
    </row>
    <row r="333" spans="4:4">
      <c r="D333" s="44"/>
    </row>
    <row r="334" spans="4:4">
      <c r="D334" s="44"/>
    </row>
    <row r="335" spans="4:4">
      <c r="D335" s="44"/>
    </row>
    <row r="336" spans="4:4">
      <c r="D336" s="44"/>
    </row>
    <row r="337" spans="4:4">
      <c r="D337" s="44"/>
    </row>
    <row r="338" spans="4:4">
      <c r="D338" s="44"/>
    </row>
    <row r="339" spans="4:4">
      <c r="D339" s="44"/>
    </row>
    <row r="340" spans="4:4">
      <c r="D340" s="44"/>
    </row>
    <row r="341" spans="4:4">
      <c r="D341" s="44"/>
    </row>
    <row r="342" spans="4:4">
      <c r="D342" s="44"/>
    </row>
    <row r="343" spans="4:4">
      <c r="D343" s="44"/>
    </row>
    <row r="344" spans="4:4">
      <c r="D344" s="44"/>
    </row>
    <row r="345" spans="4:4">
      <c r="D345" s="44"/>
    </row>
    <row r="346" spans="4:4">
      <c r="D346" s="44"/>
    </row>
    <row r="347" spans="4:4">
      <c r="D347" s="44"/>
    </row>
    <row r="348" spans="4:4">
      <c r="D348" s="44"/>
    </row>
    <row r="349" spans="4:4">
      <c r="D349" s="44"/>
    </row>
    <row r="350" spans="4:4">
      <c r="D350" s="44"/>
    </row>
    <row r="351" spans="4:4">
      <c r="D351" s="44"/>
    </row>
    <row r="352" spans="4:4">
      <c r="D352" s="44"/>
    </row>
    <row r="353" spans="4:4">
      <c r="D353" s="44"/>
    </row>
    <row r="354" spans="4:4">
      <c r="D354" s="44"/>
    </row>
    <row r="355" spans="4:4">
      <c r="D355" s="44"/>
    </row>
    <row r="356" spans="4:4">
      <c r="D356" s="44"/>
    </row>
    <row r="357" spans="4:4">
      <c r="D357" s="44"/>
    </row>
    <row r="358" spans="4:4">
      <c r="D358" s="44"/>
    </row>
    <row r="359" spans="4:4">
      <c r="D359" s="44"/>
    </row>
    <row r="360" spans="4:4">
      <c r="D360" s="44"/>
    </row>
    <row r="361" spans="4:4">
      <c r="D361" s="44"/>
    </row>
    <row r="362" spans="4:4">
      <c r="D362" s="44"/>
    </row>
    <row r="363" spans="4:4">
      <c r="D363" s="44"/>
    </row>
    <row r="364" spans="4:4">
      <c r="D364" s="44"/>
    </row>
    <row r="365" spans="4:4">
      <c r="D365" s="44"/>
    </row>
    <row r="366" spans="4:4">
      <c r="D366" s="44"/>
    </row>
    <row r="367" spans="4:4">
      <c r="D367" s="44"/>
    </row>
    <row r="368" spans="4:4">
      <c r="D368" s="44"/>
    </row>
    <row r="369" spans="4:4">
      <c r="D369" s="44"/>
    </row>
    <row r="370" spans="4:4">
      <c r="D370" s="44"/>
    </row>
    <row r="371" spans="4:4">
      <c r="D371" s="44"/>
    </row>
    <row r="372" spans="4:4">
      <c r="D372" s="44"/>
    </row>
    <row r="373" spans="4:4">
      <c r="D373" s="44"/>
    </row>
    <row r="374" spans="4:4">
      <c r="D374" s="44"/>
    </row>
    <row r="375" spans="4:4">
      <c r="D375" s="44"/>
    </row>
    <row r="376" spans="4:4">
      <c r="D376" s="44"/>
    </row>
    <row r="377" spans="4:4">
      <c r="D377" s="44"/>
    </row>
    <row r="378" spans="4:4">
      <c r="D378" s="44"/>
    </row>
    <row r="379" spans="4:4">
      <c r="D379" s="44"/>
    </row>
    <row r="380" spans="4:4">
      <c r="D380" s="44"/>
    </row>
    <row r="381" spans="4:4">
      <c r="D381" s="44"/>
    </row>
    <row r="382" spans="4:4">
      <c r="D382" s="44"/>
    </row>
    <row r="383" spans="4:4">
      <c r="D383" s="44"/>
    </row>
    <row r="384" spans="4:4">
      <c r="D384" s="44"/>
    </row>
    <row r="385" spans="4:4">
      <c r="D385" s="44"/>
    </row>
    <row r="386" spans="4:4">
      <c r="D386" s="44"/>
    </row>
    <row r="387" spans="4:4">
      <c r="D387" s="44"/>
    </row>
    <row r="388" spans="4:4">
      <c r="D388" s="44"/>
    </row>
    <row r="389" spans="4:4">
      <c r="D389" s="44"/>
    </row>
    <row r="390" spans="4:4">
      <c r="D390" s="44"/>
    </row>
    <row r="391" spans="4:4">
      <c r="D391" s="44"/>
    </row>
    <row r="392" spans="4:4">
      <c r="D392" s="44"/>
    </row>
    <row r="393" spans="4:4">
      <c r="D393" s="44"/>
    </row>
  </sheetData>
  <mergeCells count="1">
    <mergeCell ref="A40:J53"/>
  </mergeCells>
  <conditionalFormatting sqref="J1">
    <cfRule type="cellIs" dxfId="0" priority="1" stopIfTrue="1" operator="equal">
      <formula>"x.x"</formula>
    </cfRule>
  </conditionalFormatting>
  <dataValidations count="6">
    <dataValidation type="list" errorStyle="warning" allowBlank="1" showInputMessage="1" showErrorMessage="1" errorTitle="FERC ACCOUNT" error="This FERC Account is not included in the drop-down list. Is this the account you want to use?" sqref="D25:D39">
      <formula1>$D$59:$D$393</formula1>
    </dataValidation>
    <dataValidation type="list" errorStyle="warning" allowBlank="1" showInputMessage="1" showErrorMessage="1" errorTitle="Factor" error="This factor is not included in the drop-down list. Is this the factor you want to use?" sqref="G25:G39">
      <formula1>$G$59:$G$150</formula1>
    </dataValidation>
    <dataValidation type="list" errorStyle="warning" allowBlank="1" showInputMessage="1" showErrorMessage="1" errorTitle="FERC ACCOUNT" error="This FERC Account is not included in the drop-down list. Is this the account you want to use?" sqref="D19:D24 D8:D17">
      <formula1>$D$41:$D$375</formula1>
    </dataValidation>
    <dataValidation type="list" errorStyle="warning" allowBlank="1" showInputMessage="1" showErrorMessage="1" errorTitle="Factor" error="This factor is not included in the drop-down list. Is this the factor you want to use?" sqref="G19:G24 G8:G17">
      <formula1>$G$41:$G$132</formula1>
    </dataValidation>
    <dataValidation type="list" errorStyle="warning" allowBlank="1" showInputMessage="1" showErrorMessage="1" errorTitle="Factor" error="This factor is not included in the drop-down list. Is this the factor you want to use?" sqref="G18">
      <formula1>$G$37:$G$128</formula1>
    </dataValidation>
    <dataValidation type="list" errorStyle="warning" allowBlank="1" showInputMessage="1" showErrorMessage="1" errorTitle="FERC ACCOUNT" error="This FERC Account is not included in the drop-down list. Is this the account you want to use?" sqref="D18">
      <formula1>$D$37:$D$371</formula1>
    </dataValidation>
  </dataValidations>
  <pageMargins left="0.7" right="0.7" top="0.75" bottom="0.75" header="0.3" footer="0.3"/>
  <pageSetup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6"/>
  <sheetViews>
    <sheetView view="pageBreakPreview" zoomScaleNormal="85" zoomScaleSheetLayoutView="100" workbookViewId="0">
      <selection activeCell="B16" sqref="B16"/>
    </sheetView>
  </sheetViews>
  <sheetFormatPr defaultRowHeight="12.75"/>
  <cols>
    <col min="1" max="1" width="35.375" style="46" customWidth="1"/>
    <col min="2" max="3" width="10.625" style="46" customWidth="1"/>
    <col min="4" max="4" width="24.5" style="47" bestFit="1" customWidth="1"/>
    <col min="5" max="5" width="9" style="46"/>
    <col min="6" max="6" width="11.25" style="46" bestFit="1" customWidth="1"/>
    <col min="7" max="8" width="11.5" style="46" bestFit="1" customWidth="1"/>
    <col min="9" max="9" width="9" style="46"/>
    <col min="10" max="12" width="9.75" style="46" bestFit="1" customWidth="1"/>
    <col min="13" max="256" width="9" style="46"/>
    <col min="257" max="257" width="33.625" style="46" customWidth="1"/>
    <col min="258" max="259" width="10.625" style="46" customWidth="1"/>
    <col min="260" max="260" width="19.25" style="46" bestFit="1" customWidth="1"/>
    <col min="261" max="261" width="9" style="46"/>
    <col min="262" max="262" width="10.75" style="46" bestFit="1" customWidth="1"/>
    <col min="263" max="264" width="11.5" style="46" bestFit="1" customWidth="1"/>
    <col min="265" max="265" width="9" style="46"/>
    <col min="266" max="268" width="9.75" style="46" bestFit="1" customWidth="1"/>
    <col min="269" max="512" width="9" style="46"/>
    <col min="513" max="513" width="33.625" style="46" customWidth="1"/>
    <col min="514" max="515" width="10.625" style="46" customWidth="1"/>
    <col min="516" max="516" width="19.25" style="46" bestFit="1" customWidth="1"/>
    <col min="517" max="517" width="9" style="46"/>
    <col min="518" max="518" width="10.75" style="46" bestFit="1" customWidth="1"/>
    <col min="519" max="520" width="11.5" style="46" bestFit="1" customWidth="1"/>
    <col min="521" max="521" width="9" style="46"/>
    <col min="522" max="524" width="9.75" style="46" bestFit="1" customWidth="1"/>
    <col min="525" max="768" width="9" style="46"/>
    <col min="769" max="769" width="33.625" style="46" customWidth="1"/>
    <col min="770" max="771" width="10.625" style="46" customWidth="1"/>
    <col min="772" max="772" width="19.25" style="46" bestFit="1" customWidth="1"/>
    <col min="773" max="773" width="9" style="46"/>
    <col min="774" max="774" width="10.75" style="46" bestFit="1" customWidth="1"/>
    <col min="775" max="776" width="11.5" style="46" bestFit="1" customWidth="1"/>
    <col min="777" max="777" width="9" style="46"/>
    <col min="778" max="780" width="9.75" style="46" bestFit="1" customWidth="1"/>
    <col min="781" max="1024" width="9" style="46"/>
    <col min="1025" max="1025" width="33.625" style="46" customWidth="1"/>
    <col min="1026" max="1027" width="10.625" style="46" customWidth="1"/>
    <col min="1028" max="1028" width="19.25" style="46" bestFit="1" customWidth="1"/>
    <col min="1029" max="1029" width="9" style="46"/>
    <col min="1030" max="1030" width="10.75" style="46" bestFit="1" customWidth="1"/>
    <col min="1031" max="1032" width="11.5" style="46" bestFit="1" customWidth="1"/>
    <col min="1033" max="1033" width="9" style="46"/>
    <col min="1034" max="1036" width="9.75" style="46" bestFit="1" customWidth="1"/>
    <col min="1037" max="1280" width="9" style="46"/>
    <col min="1281" max="1281" width="33.625" style="46" customWidth="1"/>
    <col min="1282" max="1283" width="10.625" style="46" customWidth="1"/>
    <col min="1284" max="1284" width="19.25" style="46" bestFit="1" customWidth="1"/>
    <col min="1285" max="1285" width="9" style="46"/>
    <col min="1286" max="1286" width="10.75" style="46" bestFit="1" customWidth="1"/>
    <col min="1287" max="1288" width="11.5" style="46" bestFit="1" customWidth="1"/>
    <col min="1289" max="1289" width="9" style="46"/>
    <col min="1290" max="1292" width="9.75" style="46" bestFit="1" customWidth="1"/>
    <col min="1293" max="1536" width="9" style="46"/>
    <col min="1537" max="1537" width="33.625" style="46" customWidth="1"/>
    <col min="1538" max="1539" width="10.625" style="46" customWidth="1"/>
    <col min="1540" max="1540" width="19.25" style="46" bestFit="1" customWidth="1"/>
    <col min="1541" max="1541" width="9" style="46"/>
    <col min="1542" max="1542" width="10.75" style="46" bestFit="1" customWidth="1"/>
    <col min="1543" max="1544" width="11.5" style="46" bestFit="1" customWidth="1"/>
    <col min="1545" max="1545" width="9" style="46"/>
    <col min="1546" max="1548" width="9.75" style="46" bestFit="1" customWidth="1"/>
    <col min="1549" max="1792" width="9" style="46"/>
    <col min="1793" max="1793" width="33.625" style="46" customWidth="1"/>
    <col min="1794" max="1795" width="10.625" style="46" customWidth="1"/>
    <col min="1796" max="1796" width="19.25" style="46" bestFit="1" customWidth="1"/>
    <col min="1797" max="1797" width="9" style="46"/>
    <col min="1798" max="1798" width="10.75" style="46" bestFit="1" customWidth="1"/>
    <col min="1799" max="1800" width="11.5" style="46" bestFit="1" customWidth="1"/>
    <col min="1801" max="1801" width="9" style="46"/>
    <col min="1802" max="1804" width="9.75" style="46" bestFit="1" customWidth="1"/>
    <col min="1805" max="2048" width="9" style="46"/>
    <col min="2049" max="2049" width="33.625" style="46" customWidth="1"/>
    <col min="2050" max="2051" width="10.625" style="46" customWidth="1"/>
    <col min="2052" max="2052" width="19.25" style="46" bestFit="1" customWidth="1"/>
    <col min="2053" max="2053" width="9" style="46"/>
    <col min="2054" max="2054" width="10.75" style="46" bestFit="1" customWidth="1"/>
    <col min="2055" max="2056" width="11.5" style="46" bestFit="1" customWidth="1"/>
    <col min="2057" max="2057" width="9" style="46"/>
    <col min="2058" max="2060" width="9.75" style="46" bestFit="1" customWidth="1"/>
    <col min="2061" max="2304" width="9" style="46"/>
    <col min="2305" max="2305" width="33.625" style="46" customWidth="1"/>
    <col min="2306" max="2307" width="10.625" style="46" customWidth="1"/>
    <col min="2308" max="2308" width="19.25" style="46" bestFit="1" customWidth="1"/>
    <col min="2309" max="2309" width="9" style="46"/>
    <col min="2310" max="2310" width="10.75" style="46" bestFit="1" customWidth="1"/>
    <col min="2311" max="2312" width="11.5" style="46" bestFit="1" customWidth="1"/>
    <col min="2313" max="2313" width="9" style="46"/>
    <col min="2314" max="2316" width="9.75" style="46" bestFit="1" customWidth="1"/>
    <col min="2317" max="2560" width="9" style="46"/>
    <col min="2561" max="2561" width="33.625" style="46" customWidth="1"/>
    <col min="2562" max="2563" width="10.625" style="46" customWidth="1"/>
    <col min="2564" max="2564" width="19.25" style="46" bestFit="1" customWidth="1"/>
    <col min="2565" max="2565" width="9" style="46"/>
    <col min="2566" max="2566" width="10.75" style="46" bestFit="1" customWidth="1"/>
    <col min="2567" max="2568" width="11.5" style="46" bestFit="1" customWidth="1"/>
    <col min="2569" max="2569" width="9" style="46"/>
    <col min="2570" max="2572" width="9.75" style="46" bestFit="1" customWidth="1"/>
    <col min="2573" max="2816" width="9" style="46"/>
    <col min="2817" max="2817" width="33.625" style="46" customWidth="1"/>
    <col min="2818" max="2819" width="10.625" style="46" customWidth="1"/>
    <col min="2820" max="2820" width="19.25" style="46" bestFit="1" customWidth="1"/>
    <col min="2821" max="2821" width="9" style="46"/>
    <col min="2822" max="2822" width="10.75" style="46" bestFit="1" customWidth="1"/>
    <col min="2823" max="2824" width="11.5" style="46" bestFit="1" customWidth="1"/>
    <col min="2825" max="2825" width="9" style="46"/>
    <col min="2826" max="2828" width="9.75" style="46" bestFit="1" customWidth="1"/>
    <col min="2829" max="3072" width="9" style="46"/>
    <col min="3073" max="3073" width="33.625" style="46" customWidth="1"/>
    <col min="3074" max="3075" width="10.625" style="46" customWidth="1"/>
    <col min="3076" max="3076" width="19.25" style="46" bestFit="1" customWidth="1"/>
    <col min="3077" max="3077" width="9" style="46"/>
    <col min="3078" max="3078" width="10.75" style="46" bestFit="1" customWidth="1"/>
    <col min="3079" max="3080" width="11.5" style="46" bestFit="1" customWidth="1"/>
    <col min="3081" max="3081" width="9" style="46"/>
    <col min="3082" max="3084" width="9.75" style="46" bestFit="1" customWidth="1"/>
    <col min="3085" max="3328" width="9" style="46"/>
    <col min="3329" max="3329" width="33.625" style="46" customWidth="1"/>
    <col min="3330" max="3331" width="10.625" style="46" customWidth="1"/>
    <col min="3332" max="3332" width="19.25" style="46" bestFit="1" customWidth="1"/>
    <col min="3333" max="3333" width="9" style="46"/>
    <col min="3334" max="3334" width="10.75" style="46" bestFit="1" customWidth="1"/>
    <col min="3335" max="3336" width="11.5" style="46" bestFit="1" customWidth="1"/>
    <col min="3337" max="3337" width="9" style="46"/>
    <col min="3338" max="3340" width="9.75" style="46" bestFit="1" customWidth="1"/>
    <col min="3341" max="3584" width="9" style="46"/>
    <col min="3585" max="3585" width="33.625" style="46" customWidth="1"/>
    <col min="3586" max="3587" width="10.625" style="46" customWidth="1"/>
    <col min="3588" max="3588" width="19.25" style="46" bestFit="1" customWidth="1"/>
    <col min="3589" max="3589" width="9" style="46"/>
    <col min="3590" max="3590" width="10.75" style="46" bestFit="1" customWidth="1"/>
    <col min="3591" max="3592" width="11.5" style="46" bestFit="1" customWidth="1"/>
    <col min="3593" max="3593" width="9" style="46"/>
    <col min="3594" max="3596" width="9.75" style="46" bestFit="1" customWidth="1"/>
    <col min="3597" max="3840" width="9" style="46"/>
    <col min="3841" max="3841" width="33.625" style="46" customWidth="1"/>
    <col min="3842" max="3843" width="10.625" style="46" customWidth="1"/>
    <col min="3844" max="3844" width="19.25" style="46" bestFit="1" customWidth="1"/>
    <col min="3845" max="3845" width="9" style="46"/>
    <col min="3846" max="3846" width="10.75" style="46" bestFit="1" customWidth="1"/>
    <col min="3847" max="3848" width="11.5" style="46" bestFit="1" customWidth="1"/>
    <col min="3849" max="3849" width="9" style="46"/>
    <col min="3850" max="3852" width="9.75" style="46" bestFit="1" customWidth="1"/>
    <col min="3853" max="4096" width="9" style="46"/>
    <col min="4097" max="4097" width="33.625" style="46" customWidth="1"/>
    <col min="4098" max="4099" width="10.625" style="46" customWidth="1"/>
    <col min="4100" max="4100" width="19.25" style="46" bestFit="1" customWidth="1"/>
    <col min="4101" max="4101" width="9" style="46"/>
    <col min="4102" max="4102" width="10.75" style="46" bestFit="1" customWidth="1"/>
    <col min="4103" max="4104" width="11.5" style="46" bestFit="1" customWidth="1"/>
    <col min="4105" max="4105" width="9" style="46"/>
    <col min="4106" max="4108" width="9.75" style="46" bestFit="1" customWidth="1"/>
    <col min="4109" max="4352" width="9" style="46"/>
    <col min="4353" max="4353" width="33.625" style="46" customWidth="1"/>
    <col min="4354" max="4355" width="10.625" style="46" customWidth="1"/>
    <col min="4356" max="4356" width="19.25" style="46" bestFit="1" customWidth="1"/>
    <col min="4357" max="4357" width="9" style="46"/>
    <col min="4358" max="4358" width="10.75" style="46" bestFit="1" customWidth="1"/>
    <col min="4359" max="4360" width="11.5" style="46" bestFit="1" customWidth="1"/>
    <col min="4361" max="4361" width="9" style="46"/>
    <col min="4362" max="4364" width="9.75" style="46" bestFit="1" customWidth="1"/>
    <col min="4365" max="4608" width="9" style="46"/>
    <col min="4609" max="4609" width="33.625" style="46" customWidth="1"/>
    <col min="4610" max="4611" width="10.625" style="46" customWidth="1"/>
    <col min="4612" max="4612" width="19.25" style="46" bestFit="1" customWidth="1"/>
    <col min="4613" max="4613" width="9" style="46"/>
    <col min="4614" max="4614" width="10.75" style="46" bestFit="1" customWidth="1"/>
    <col min="4615" max="4616" width="11.5" style="46" bestFit="1" customWidth="1"/>
    <col min="4617" max="4617" width="9" style="46"/>
    <col min="4618" max="4620" width="9.75" style="46" bestFit="1" customWidth="1"/>
    <col min="4621" max="4864" width="9" style="46"/>
    <col min="4865" max="4865" width="33.625" style="46" customWidth="1"/>
    <col min="4866" max="4867" width="10.625" style="46" customWidth="1"/>
    <col min="4868" max="4868" width="19.25" style="46" bestFit="1" customWidth="1"/>
    <col min="4869" max="4869" width="9" style="46"/>
    <col min="4870" max="4870" width="10.75" style="46" bestFit="1" customWidth="1"/>
    <col min="4871" max="4872" width="11.5" style="46" bestFit="1" customWidth="1"/>
    <col min="4873" max="4873" width="9" style="46"/>
    <col min="4874" max="4876" width="9.75" style="46" bestFit="1" customWidth="1"/>
    <col min="4877" max="5120" width="9" style="46"/>
    <col min="5121" max="5121" width="33.625" style="46" customWidth="1"/>
    <col min="5122" max="5123" width="10.625" style="46" customWidth="1"/>
    <col min="5124" max="5124" width="19.25" style="46" bestFit="1" customWidth="1"/>
    <col min="5125" max="5125" width="9" style="46"/>
    <col min="5126" max="5126" width="10.75" style="46" bestFit="1" customWidth="1"/>
    <col min="5127" max="5128" width="11.5" style="46" bestFit="1" customWidth="1"/>
    <col min="5129" max="5129" width="9" style="46"/>
    <col min="5130" max="5132" width="9.75" style="46" bestFit="1" customWidth="1"/>
    <col min="5133" max="5376" width="9" style="46"/>
    <col min="5377" max="5377" width="33.625" style="46" customWidth="1"/>
    <col min="5378" max="5379" width="10.625" style="46" customWidth="1"/>
    <col min="5380" max="5380" width="19.25" style="46" bestFit="1" customWidth="1"/>
    <col min="5381" max="5381" width="9" style="46"/>
    <col min="5382" max="5382" width="10.75" style="46" bestFit="1" customWidth="1"/>
    <col min="5383" max="5384" width="11.5" style="46" bestFit="1" customWidth="1"/>
    <col min="5385" max="5385" width="9" style="46"/>
    <col min="5386" max="5388" width="9.75" style="46" bestFit="1" customWidth="1"/>
    <col min="5389" max="5632" width="9" style="46"/>
    <col min="5633" max="5633" width="33.625" style="46" customWidth="1"/>
    <col min="5634" max="5635" width="10.625" style="46" customWidth="1"/>
    <col min="5636" max="5636" width="19.25" style="46" bestFit="1" customWidth="1"/>
    <col min="5637" max="5637" width="9" style="46"/>
    <col min="5638" max="5638" width="10.75" style="46" bestFit="1" customWidth="1"/>
    <col min="5639" max="5640" width="11.5" style="46" bestFit="1" customWidth="1"/>
    <col min="5641" max="5641" width="9" style="46"/>
    <col min="5642" max="5644" width="9.75" style="46" bestFit="1" customWidth="1"/>
    <col min="5645" max="5888" width="9" style="46"/>
    <col min="5889" max="5889" width="33.625" style="46" customWidth="1"/>
    <col min="5890" max="5891" width="10.625" style="46" customWidth="1"/>
    <col min="5892" max="5892" width="19.25" style="46" bestFit="1" customWidth="1"/>
    <col min="5893" max="5893" width="9" style="46"/>
    <col min="5894" max="5894" width="10.75" style="46" bestFit="1" customWidth="1"/>
    <col min="5895" max="5896" width="11.5" style="46" bestFit="1" customWidth="1"/>
    <col min="5897" max="5897" width="9" style="46"/>
    <col min="5898" max="5900" width="9.75" style="46" bestFit="1" customWidth="1"/>
    <col min="5901" max="6144" width="9" style="46"/>
    <col min="6145" max="6145" width="33.625" style="46" customWidth="1"/>
    <col min="6146" max="6147" width="10.625" style="46" customWidth="1"/>
    <col min="6148" max="6148" width="19.25" style="46" bestFit="1" customWidth="1"/>
    <col min="6149" max="6149" width="9" style="46"/>
    <col min="6150" max="6150" width="10.75" style="46" bestFit="1" customWidth="1"/>
    <col min="6151" max="6152" width="11.5" style="46" bestFit="1" customWidth="1"/>
    <col min="6153" max="6153" width="9" style="46"/>
    <col min="6154" max="6156" width="9.75" style="46" bestFit="1" customWidth="1"/>
    <col min="6157" max="6400" width="9" style="46"/>
    <col min="6401" max="6401" width="33.625" style="46" customWidth="1"/>
    <col min="6402" max="6403" width="10.625" style="46" customWidth="1"/>
    <col min="6404" max="6404" width="19.25" style="46" bestFit="1" customWidth="1"/>
    <col min="6405" max="6405" width="9" style="46"/>
    <col min="6406" max="6406" width="10.75" style="46" bestFit="1" customWidth="1"/>
    <col min="6407" max="6408" width="11.5" style="46" bestFit="1" customWidth="1"/>
    <col min="6409" max="6409" width="9" style="46"/>
    <col min="6410" max="6412" width="9.75" style="46" bestFit="1" customWidth="1"/>
    <col min="6413" max="6656" width="9" style="46"/>
    <col min="6657" max="6657" width="33.625" style="46" customWidth="1"/>
    <col min="6658" max="6659" width="10.625" style="46" customWidth="1"/>
    <col min="6660" max="6660" width="19.25" style="46" bestFit="1" customWidth="1"/>
    <col min="6661" max="6661" width="9" style="46"/>
    <col min="6662" max="6662" width="10.75" style="46" bestFit="1" customWidth="1"/>
    <col min="6663" max="6664" width="11.5" style="46" bestFit="1" customWidth="1"/>
    <col min="6665" max="6665" width="9" style="46"/>
    <col min="6666" max="6668" width="9.75" style="46" bestFit="1" customWidth="1"/>
    <col min="6669" max="6912" width="9" style="46"/>
    <col min="6913" max="6913" width="33.625" style="46" customWidth="1"/>
    <col min="6914" max="6915" width="10.625" style="46" customWidth="1"/>
    <col min="6916" max="6916" width="19.25" style="46" bestFit="1" customWidth="1"/>
    <col min="6917" max="6917" width="9" style="46"/>
    <col min="6918" max="6918" width="10.75" style="46" bestFit="1" customWidth="1"/>
    <col min="6919" max="6920" width="11.5" style="46" bestFit="1" customWidth="1"/>
    <col min="6921" max="6921" width="9" style="46"/>
    <col min="6922" max="6924" width="9.75" style="46" bestFit="1" customWidth="1"/>
    <col min="6925" max="7168" width="9" style="46"/>
    <col min="7169" max="7169" width="33.625" style="46" customWidth="1"/>
    <col min="7170" max="7171" width="10.625" style="46" customWidth="1"/>
    <col min="7172" max="7172" width="19.25" style="46" bestFit="1" customWidth="1"/>
    <col min="7173" max="7173" width="9" style="46"/>
    <col min="7174" max="7174" width="10.75" style="46" bestFit="1" customWidth="1"/>
    <col min="7175" max="7176" width="11.5" style="46" bestFit="1" customWidth="1"/>
    <col min="7177" max="7177" width="9" style="46"/>
    <col min="7178" max="7180" width="9.75" style="46" bestFit="1" customWidth="1"/>
    <col min="7181" max="7424" width="9" style="46"/>
    <col min="7425" max="7425" width="33.625" style="46" customWidth="1"/>
    <col min="7426" max="7427" width="10.625" style="46" customWidth="1"/>
    <col min="7428" max="7428" width="19.25" style="46" bestFit="1" customWidth="1"/>
    <col min="7429" max="7429" width="9" style="46"/>
    <col min="7430" max="7430" width="10.75" style="46" bestFit="1" customWidth="1"/>
    <col min="7431" max="7432" width="11.5" style="46" bestFit="1" customWidth="1"/>
    <col min="7433" max="7433" width="9" style="46"/>
    <col min="7434" max="7436" width="9.75" style="46" bestFit="1" customWidth="1"/>
    <col min="7437" max="7680" width="9" style="46"/>
    <col min="7681" max="7681" width="33.625" style="46" customWidth="1"/>
    <col min="7682" max="7683" width="10.625" style="46" customWidth="1"/>
    <col min="7684" max="7684" width="19.25" style="46" bestFit="1" customWidth="1"/>
    <col min="7685" max="7685" width="9" style="46"/>
    <col min="7686" max="7686" width="10.75" style="46" bestFit="1" customWidth="1"/>
    <col min="7687" max="7688" width="11.5" style="46" bestFit="1" customWidth="1"/>
    <col min="7689" max="7689" width="9" style="46"/>
    <col min="7690" max="7692" width="9.75" style="46" bestFit="1" customWidth="1"/>
    <col min="7693" max="7936" width="9" style="46"/>
    <col min="7937" max="7937" width="33.625" style="46" customWidth="1"/>
    <col min="7938" max="7939" width="10.625" style="46" customWidth="1"/>
    <col min="7940" max="7940" width="19.25" style="46" bestFit="1" customWidth="1"/>
    <col min="7941" max="7941" width="9" style="46"/>
    <col min="7942" max="7942" width="10.75" style="46" bestFit="1" customWidth="1"/>
    <col min="7943" max="7944" width="11.5" style="46" bestFit="1" customWidth="1"/>
    <col min="7945" max="7945" width="9" style="46"/>
    <col min="7946" max="7948" width="9.75" style="46" bestFit="1" customWidth="1"/>
    <col min="7949" max="8192" width="9" style="46"/>
    <col min="8193" max="8193" width="33.625" style="46" customWidth="1"/>
    <col min="8194" max="8195" width="10.625" style="46" customWidth="1"/>
    <col min="8196" max="8196" width="19.25" style="46" bestFit="1" customWidth="1"/>
    <col min="8197" max="8197" width="9" style="46"/>
    <col min="8198" max="8198" width="10.75" style="46" bestFit="1" customWidth="1"/>
    <col min="8199" max="8200" width="11.5" style="46" bestFit="1" customWidth="1"/>
    <col min="8201" max="8201" width="9" style="46"/>
    <col min="8202" max="8204" width="9.75" style="46" bestFit="1" customWidth="1"/>
    <col min="8205" max="8448" width="9" style="46"/>
    <col min="8449" max="8449" width="33.625" style="46" customWidth="1"/>
    <col min="8450" max="8451" width="10.625" style="46" customWidth="1"/>
    <col min="8452" max="8452" width="19.25" style="46" bestFit="1" customWidth="1"/>
    <col min="8453" max="8453" width="9" style="46"/>
    <col min="8454" max="8454" width="10.75" style="46" bestFit="1" customWidth="1"/>
    <col min="8455" max="8456" width="11.5" style="46" bestFit="1" customWidth="1"/>
    <col min="8457" max="8457" width="9" style="46"/>
    <col min="8458" max="8460" width="9.75" style="46" bestFit="1" customWidth="1"/>
    <col min="8461" max="8704" width="9" style="46"/>
    <col min="8705" max="8705" width="33.625" style="46" customWidth="1"/>
    <col min="8706" max="8707" width="10.625" style="46" customWidth="1"/>
    <col min="8708" max="8708" width="19.25" style="46" bestFit="1" customWidth="1"/>
    <col min="8709" max="8709" width="9" style="46"/>
    <col min="8710" max="8710" width="10.75" style="46" bestFit="1" customWidth="1"/>
    <col min="8711" max="8712" width="11.5" style="46" bestFit="1" customWidth="1"/>
    <col min="8713" max="8713" width="9" style="46"/>
    <col min="8714" max="8716" width="9.75" style="46" bestFit="1" customWidth="1"/>
    <col min="8717" max="8960" width="9" style="46"/>
    <col min="8961" max="8961" width="33.625" style="46" customWidth="1"/>
    <col min="8962" max="8963" width="10.625" style="46" customWidth="1"/>
    <col min="8964" max="8964" width="19.25" style="46" bestFit="1" customWidth="1"/>
    <col min="8965" max="8965" width="9" style="46"/>
    <col min="8966" max="8966" width="10.75" style="46" bestFit="1" customWidth="1"/>
    <col min="8967" max="8968" width="11.5" style="46" bestFit="1" customWidth="1"/>
    <col min="8969" max="8969" width="9" style="46"/>
    <col min="8970" max="8972" width="9.75" style="46" bestFit="1" customWidth="1"/>
    <col min="8973" max="9216" width="9" style="46"/>
    <col min="9217" max="9217" width="33.625" style="46" customWidth="1"/>
    <col min="9218" max="9219" width="10.625" style="46" customWidth="1"/>
    <col min="9220" max="9220" width="19.25" style="46" bestFit="1" customWidth="1"/>
    <col min="9221" max="9221" width="9" style="46"/>
    <col min="9222" max="9222" width="10.75" style="46" bestFit="1" customWidth="1"/>
    <col min="9223" max="9224" width="11.5" style="46" bestFit="1" customWidth="1"/>
    <col min="9225" max="9225" width="9" style="46"/>
    <col min="9226" max="9228" width="9.75" style="46" bestFit="1" customWidth="1"/>
    <col min="9229" max="9472" width="9" style="46"/>
    <col min="9473" max="9473" width="33.625" style="46" customWidth="1"/>
    <col min="9474" max="9475" width="10.625" style="46" customWidth="1"/>
    <col min="9476" max="9476" width="19.25" style="46" bestFit="1" customWidth="1"/>
    <col min="9477" max="9477" width="9" style="46"/>
    <col min="9478" max="9478" width="10.75" style="46" bestFit="1" customWidth="1"/>
    <col min="9479" max="9480" width="11.5" style="46" bestFit="1" customWidth="1"/>
    <col min="9481" max="9481" width="9" style="46"/>
    <col min="9482" max="9484" width="9.75" style="46" bestFit="1" customWidth="1"/>
    <col min="9485" max="9728" width="9" style="46"/>
    <col min="9729" max="9729" width="33.625" style="46" customWidth="1"/>
    <col min="9730" max="9731" width="10.625" style="46" customWidth="1"/>
    <col min="9732" max="9732" width="19.25" style="46" bestFit="1" customWidth="1"/>
    <col min="9733" max="9733" width="9" style="46"/>
    <col min="9734" max="9734" width="10.75" style="46" bestFit="1" customWidth="1"/>
    <col min="9735" max="9736" width="11.5" style="46" bestFit="1" customWidth="1"/>
    <col min="9737" max="9737" width="9" style="46"/>
    <col min="9738" max="9740" width="9.75" style="46" bestFit="1" customWidth="1"/>
    <col min="9741" max="9984" width="9" style="46"/>
    <col min="9985" max="9985" width="33.625" style="46" customWidth="1"/>
    <col min="9986" max="9987" width="10.625" style="46" customWidth="1"/>
    <col min="9988" max="9988" width="19.25" style="46" bestFit="1" customWidth="1"/>
    <col min="9989" max="9989" width="9" style="46"/>
    <col min="9990" max="9990" width="10.75" style="46" bestFit="1" customWidth="1"/>
    <col min="9991" max="9992" width="11.5" style="46" bestFit="1" customWidth="1"/>
    <col min="9993" max="9993" width="9" style="46"/>
    <col min="9994" max="9996" width="9.75" style="46" bestFit="1" customWidth="1"/>
    <col min="9997" max="10240" width="9" style="46"/>
    <col min="10241" max="10241" width="33.625" style="46" customWidth="1"/>
    <col min="10242" max="10243" width="10.625" style="46" customWidth="1"/>
    <col min="10244" max="10244" width="19.25" style="46" bestFit="1" customWidth="1"/>
    <col min="10245" max="10245" width="9" style="46"/>
    <col min="10246" max="10246" width="10.75" style="46" bestFit="1" customWidth="1"/>
    <col min="10247" max="10248" width="11.5" style="46" bestFit="1" customWidth="1"/>
    <col min="10249" max="10249" width="9" style="46"/>
    <col min="10250" max="10252" width="9.75" style="46" bestFit="1" customWidth="1"/>
    <col min="10253" max="10496" width="9" style="46"/>
    <col min="10497" max="10497" width="33.625" style="46" customWidth="1"/>
    <col min="10498" max="10499" width="10.625" style="46" customWidth="1"/>
    <col min="10500" max="10500" width="19.25" style="46" bestFit="1" customWidth="1"/>
    <col min="10501" max="10501" width="9" style="46"/>
    <col min="10502" max="10502" width="10.75" style="46" bestFit="1" customWidth="1"/>
    <col min="10503" max="10504" width="11.5" style="46" bestFit="1" customWidth="1"/>
    <col min="10505" max="10505" width="9" style="46"/>
    <col min="10506" max="10508" width="9.75" style="46" bestFit="1" customWidth="1"/>
    <col min="10509" max="10752" width="9" style="46"/>
    <col min="10753" max="10753" width="33.625" style="46" customWidth="1"/>
    <col min="10754" max="10755" width="10.625" style="46" customWidth="1"/>
    <col min="10756" max="10756" width="19.25" style="46" bestFit="1" customWidth="1"/>
    <col min="10757" max="10757" width="9" style="46"/>
    <col min="10758" max="10758" width="10.75" style="46" bestFit="1" customWidth="1"/>
    <col min="10759" max="10760" width="11.5" style="46" bestFit="1" customWidth="1"/>
    <col min="10761" max="10761" width="9" style="46"/>
    <col min="10762" max="10764" width="9.75" style="46" bestFit="1" customWidth="1"/>
    <col min="10765" max="11008" width="9" style="46"/>
    <col min="11009" max="11009" width="33.625" style="46" customWidth="1"/>
    <col min="11010" max="11011" width="10.625" style="46" customWidth="1"/>
    <col min="11012" max="11012" width="19.25" style="46" bestFit="1" customWidth="1"/>
    <col min="11013" max="11013" width="9" style="46"/>
    <col min="11014" max="11014" width="10.75" style="46" bestFit="1" customWidth="1"/>
    <col min="11015" max="11016" width="11.5" style="46" bestFit="1" customWidth="1"/>
    <col min="11017" max="11017" width="9" style="46"/>
    <col min="11018" max="11020" width="9.75" style="46" bestFit="1" customWidth="1"/>
    <col min="11021" max="11264" width="9" style="46"/>
    <col min="11265" max="11265" width="33.625" style="46" customWidth="1"/>
    <col min="11266" max="11267" width="10.625" style="46" customWidth="1"/>
    <col min="11268" max="11268" width="19.25" style="46" bestFit="1" customWidth="1"/>
    <col min="11269" max="11269" width="9" style="46"/>
    <col min="11270" max="11270" width="10.75" style="46" bestFit="1" customWidth="1"/>
    <col min="11271" max="11272" width="11.5" style="46" bestFit="1" customWidth="1"/>
    <col min="11273" max="11273" width="9" style="46"/>
    <col min="11274" max="11276" width="9.75" style="46" bestFit="1" customWidth="1"/>
    <col min="11277" max="11520" width="9" style="46"/>
    <col min="11521" max="11521" width="33.625" style="46" customWidth="1"/>
    <col min="11522" max="11523" width="10.625" style="46" customWidth="1"/>
    <col min="11524" max="11524" width="19.25" style="46" bestFit="1" customWidth="1"/>
    <col min="11525" max="11525" width="9" style="46"/>
    <col min="11526" max="11526" width="10.75" style="46" bestFit="1" customWidth="1"/>
    <col min="11527" max="11528" width="11.5" style="46" bestFit="1" customWidth="1"/>
    <col min="11529" max="11529" width="9" style="46"/>
    <col min="11530" max="11532" width="9.75" style="46" bestFit="1" customWidth="1"/>
    <col min="11533" max="11776" width="9" style="46"/>
    <col min="11777" max="11777" width="33.625" style="46" customWidth="1"/>
    <col min="11778" max="11779" width="10.625" style="46" customWidth="1"/>
    <col min="11780" max="11780" width="19.25" style="46" bestFit="1" customWidth="1"/>
    <col min="11781" max="11781" width="9" style="46"/>
    <col min="11782" max="11782" width="10.75" style="46" bestFit="1" customWidth="1"/>
    <col min="11783" max="11784" width="11.5" style="46" bestFit="1" customWidth="1"/>
    <col min="11785" max="11785" width="9" style="46"/>
    <col min="11786" max="11788" width="9.75" style="46" bestFit="1" customWidth="1"/>
    <col min="11789" max="12032" width="9" style="46"/>
    <col min="12033" max="12033" width="33.625" style="46" customWidth="1"/>
    <col min="12034" max="12035" width="10.625" style="46" customWidth="1"/>
    <col min="12036" max="12036" width="19.25" style="46" bestFit="1" customWidth="1"/>
    <col min="12037" max="12037" width="9" style="46"/>
    <col min="12038" max="12038" width="10.75" style="46" bestFit="1" customWidth="1"/>
    <col min="12039" max="12040" width="11.5" style="46" bestFit="1" customWidth="1"/>
    <col min="12041" max="12041" width="9" style="46"/>
    <col min="12042" max="12044" width="9.75" style="46" bestFit="1" customWidth="1"/>
    <col min="12045" max="12288" width="9" style="46"/>
    <col min="12289" max="12289" width="33.625" style="46" customWidth="1"/>
    <col min="12290" max="12291" width="10.625" style="46" customWidth="1"/>
    <col min="12292" max="12292" width="19.25" style="46" bestFit="1" customWidth="1"/>
    <col min="12293" max="12293" width="9" style="46"/>
    <col min="12294" max="12294" width="10.75" style="46" bestFit="1" customWidth="1"/>
    <col min="12295" max="12296" width="11.5" style="46" bestFit="1" customWidth="1"/>
    <col min="12297" max="12297" width="9" style="46"/>
    <col min="12298" max="12300" width="9.75" style="46" bestFit="1" customWidth="1"/>
    <col min="12301" max="12544" width="9" style="46"/>
    <col min="12545" max="12545" width="33.625" style="46" customWidth="1"/>
    <col min="12546" max="12547" width="10.625" style="46" customWidth="1"/>
    <col min="12548" max="12548" width="19.25" style="46" bestFit="1" customWidth="1"/>
    <col min="12549" max="12549" width="9" style="46"/>
    <col min="12550" max="12550" width="10.75" style="46" bestFit="1" customWidth="1"/>
    <col min="12551" max="12552" width="11.5" style="46" bestFit="1" customWidth="1"/>
    <col min="12553" max="12553" width="9" style="46"/>
    <col min="12554" max="12556" width="9.75" style="46" bestFit="1" customWidth="1"/>
    <col min="12557" max="12800" width="9" style="46"/>
    <col min="12801" max="12801" width="33.625" style="46" customWidth="1"/>
    <col min="12802" max="12803" width="10.625" style="46" customWidth="1"/>
    <col min="12804" max="12804" width="19.25" style="46" bestFit="1" customWidth="1"/>
    <col min="12805" max="12805" width="9" style="46"/>
    <col min="12806" max="12806" width="10.75" style="46" bestFit="1" customWidth="1"/>
    <col min="12807" max="12808" width="11.5" style="46" bestFit="1" customWidth="1"/>
    <col min="12809" max="12809" width="9" style="46"/>
    <col min="12810" max="12812" width="9.75" style="46" bestFit="1" customWidth="1"/>
    <col min="12813" max="13056" width="9" style="46"/>
    <col min="13057" max="13057" width="33.625" style="46" customWidth="1"/>
    <col min="13058" max="13059" width="10.625" style="46" customWidth="1"/>
    <col min="13060" max="13060" width="19.25" style="46" bestFit="1" customWidth="1"/>
    <col min="13061" max="13061" width="9" style="46"/>
    <col min="13062" max="13062" width="10.75" style="46" bestFit="1" customWidth="1"/>
    <col min="13063" max="13064" width="11.5" style="46" bestFit="1" customWidth="1"/>
    <col min="13065" max="13065" width="9" style="46"/>
    <col min="13066" max="13068" width="9.75" style="46" bestFit="1" customWidth="1"/>
    <col min="13069" max="13312" width="9" style="46"/>
    <col min="13313" max="13313" width="33.625" style="46" customWidth="1"/>
    <col min="13314" max="13315" width="10.625" style="46" customWidth="1"/>
    <col min="13316" max="13316" width="19.25" style="46" bestFit="1" customWidth="1"/>
    <col min="13317" max="13317" width="9" style="46"/>
    <col min="13318" max="13318" width="10.75" style="46" bestFit="1" customWidth="1"/>
    <col min="13319" max="13320" width="11.5" style="46" bestFit="1" customWidth="1"/>
    <col min="13321" max="13321" width="9" style="46"/>
    <col min="13322" max="13324" width="9.75" style="46" bestFit="1" customWidth="1"/>
    <col min="13325" max="13568" width="9" style="46"/>
    <col min="13569" max="13569" width="33.625" style="46" customWidth="1"/>
    <col min="13570" max="13571" width="10.625" style="46" customWidth="1"/>
    <col min="13572" max="13572" width="19.25" style="46" bestFit="1" customWidth="1"/>
    <col min="13573" max="13573" width="9" style="46"/>
    <col min="13574" max="13574" width="10.75" style="46" bestFit="1" customWidth="1"/>
    <col min="13575" max="13576" width="11.5" style="46" bestFit="1" customWidth="1"/>
    <col min="13577" max="13577" width="9" style="46"/>
    <col min="13578" max="13580" width="9.75" style="46" bestFit="1" customWidth="1"/>
    <col min="13581" max="13824" width="9" style="46"/>
    <col min="13825" max="13825" width="33.625" style="46" customWidth="1"/>
    <col min="13826" max="13827" width="10.625" style="46" customWidth="1"/>
    <col min="13828" max="13828" width="19.25" style="46" bestFit="1" customWidth="1"/>
    <col min="13829" max="13829" width="9" style="46"/>
    <col min="13830" max="13830" width="10.75" style="46" bestFit="1" customWidth="1"/>
    <col min="13831" max="13832" width="11.5" style="46" bestFit="1" customWidth="1"/>
    <col min="13833" max="13833" width="9" style="46"/>
    <col min="13834" max="13836" width="9.75" style="46" bestFit="1" customWidth="1"/>
    <col min="13837" max="14080" width="9" style="46"/>
    <col min="14081" max="14081" width="33.625" style="46" customWidth="1"/>
    <col min="14082" max="14083" width="10.625" style="46" customWidth="1"/>
    <col min="14084" max="14084" width="19.25" style="46" bestFit="1" customWidth="1"/>
    <col min="14085" max="14085" width="9" style="46"/>
    <col min="14086" max="14086" width="10.75" style="46" bestFit="1" customWidth="1"/>
    <col min="14087" max="14088" width="11.5" style="46" bestFit="1" customWidth="1"/>
    <col min="14089" max="14089" width="9" style="46"/>
    <col min="14090" max="14092" width="9.75" style="46" bestFit="1" customWidth="1"/>
    <col min="14093" max="14336" width="9" style="46"/>
    <col min="14337" max="14337" width="33.625" style="46" customWidth="1"/>
    <col min="14338" max="14339" width="10.625" style="46" customWidth="1"/>
    <col min="14340" max="14340" width="19.25" style="46" bestFit="1" customWidth="1"/>
    <col min="14341" max="14341" width="9" style="46"/>
    <col min="14342" max="14342" width="10.75" style="46" bestFit="1" customWidth="1"/>
    <col min="14343" max="14344" width="11.5" style="46" bestFit="1" customWidth="1"/>
    <col min="14345" max="14345" width="9" style="46"/>
    <col min="14346" max="14348" width="9.75" style="46" bestFit="1" customWidth="1"/>
    <col min="14349" max="14592" width="9" style="46"/>
    <col min="14593" max="14593" width="33.625" style="46" customWidth="1"/>
    <col min="14594" max="14595" width="10.625" style="46" customWidth="1"/>
    <col min="14596" max="14596" width="19.25" style="46" bestFit="1" customWidth="1"/>
    <col min="14597" max="14597" width="9" style="46"/>
    <col min="14598" max="14598" width="10.75" style="46" bestFit="1" customWidth="1"/>
    <col min="14599" max="14600" width="11.5" style="46" bestFit="1" customWidth="1"/>
    <col min="14601" max="14601" width="9" style="46"/>
    <col min="14602" max="14604" width="9.75" style="46" bestFit="1" customWidth="1"/>
    <col min="14605" max="14848" width="9" style="46"/>
    <col min="14849" max="14849" width="33.625" style="46" customWidth="1"/>
    <col min="14850" max="14851" width="10.625" style="46" customWidth="1"/>
    <col min="14852" max="14852" width="19.25" style="46" bestFit="1" customWidth="1"/>
    <col min="14853" max="14853" width="9" style="46"/>
    <col min="14854" max="14854" width="10.75" style="46" bestFit="1" customWidth="1"/>
    <col min="14855" max="14856" width="11.5" style="46" bestFit="1" customWidth="1"/>
    <col min="14857" max="14857" width="9" style="46"/>
    <col min="14858" max="14860" width="9.75" style="46" bestFit="1" customWidth="1"/>
    <col min="14861" max="15104" width="9" style="46"/>
    <col min="15105" max="15105" width="33.625" style="46" customWidth="1"/>
    <col min="15106" max="15107" width="10.625" style="46" customWidth="1"/>
    <col min="15108" max="15108" width="19.25" style="46" bestFit="1" customWidth="1"/>
    <col min="15109" max="15109" width="9" style="46"/>
    <col min="15110" max="15110" width="10.75" style="46" bestFit="1" customWidth="1"/>
    <col min="15111" max="15112" width="11.5" style="46" bestFit="1" customWidth="1"/>
    <col min="15113" max="15113" width="9" style="46"/>
    <col min="15114" max="15116" width="9.75" style="46" bestFit="1" customWidth="1"/>
    <col min="15117" max="15360" width="9" style="46"/>
    <col min="15361" max="15361" width="33.625" style="46" customWidth="1"/>
    <col min="15362" max="15363" width="10.625" style="46" customWidth="1"/>
    <col min="15364" max="15364" width="19.25" style="46" bestFit="1" customWidth="1"/>
    <col min="15365" max="15365" width="9" style="46"/>
    <col min="15366" max="15366" width="10.75" style="46" bestFit="1" customWidth="1"/>
    <col min="15367" max="15368" width="11.5" style="46" bestFit="1" customWidth="1"/>
    <col min="15369" max="15369" width="9" style="46"/>
    <col min="15370" max="15372" width="9.75" style="46" bestFit="1" customWidth="1"/>
    <col min="15373" max="15616" width="9" style="46"/>
    <col min="15617" max="15617" width="33.625" style="46" customWidth="1"/>
    <col min="15618" max="15619" width="10.625" style="46" customWidth="1"/>
    <col min="15620" max="15620" width="19.25" style="46" bestFit="1" customWidth="1"/>
    <col min="15621" max="15621" width="9" style="46"/>
    <col min="15622" max="15622" width="10.75" style="46" bestFit="1" customWidth="1"/>
    <col min="15623" max="15624" width="11.5" style="46" bestFit="1" customWidth="1"/>
    <col min="15625" max="15625" width="9" style="46"/>
    <col min="15626" max="15628" width="9.75" style="46" bestFit="1" customWidth="1"/>
    <col min="15629" max="15872" width="9" style="46"/>
    <col min="15873" max="15873" width="33.625" style="46" customWidth="1"/>
    <col min="15874" max="15875" width="10.625" style="46" customWidth="1"/>
    <col min="15876" max="15876" width="19.25" style="46" bestFit="1" customWidth="1"/>
    <col min="15877" max="15877" width="9" style="46"/>
    <col min="15878" max="15878" width="10.75" style="46" bestFit="1" customWidth="1"/>
    <col min="15879" max="15880" width="11.5" style="46" bestFit="1" customWidth="1"/>
    <col min="15881" max="15881" width="9" style="46"/>
    <col min="15882" max="15884" width="9.75" style="46" bestFit="1" customWidth="1"/>
    <col min="15885" max="16128" width="9" style="46"/>
    <col min="16129" max="16129" width="33.625" style="46" customWidth="1"/>
    <col min="16130" max="16131" width="10.625" style="46" customWidth="1"/>
    <col min="16132" max="16132" width="19.25" style="46" bestFit="1" customWidth="1"/>
    <col min="16133" max="16133" width="9" style="46"/>
    <col min="16134" max="16134" width="10.75" style="46" bestFit="1" customWidth="1"/>
    <col min="16135" max="16136" width="11.5" style="46" bestFit="1" customWidth="1"/>
    <col min="16137" max="16137" width="9" style="46"/>
    <col min="16138" max="16140" width="9.75" style="46" bestFit="1" customWidth="1"/>
    <col min="16141" max="16384" width="9" style="46"/>
  </cols>
  <sheetData>
    <row r="1" spans="1:5">
      <c r="A1" s="2" t="s">
        <v>94</v>
      </c>
      <c r="B1" s="2"/>
    </row>
    <row r="2" spans="1:5">
      <c r="A2" s="48" t="s">
        <v>95</v>
      </c>
    </row>
    <row r="3" spans="1:5">
      <c r="A3" s="48" t="str">
        <f>'Lead Sheet'!B3</f>
        <v>Miscellaneous Rate Base</v>
      </c>
    </row>
    <row r="5" spans="1:5">
      <c r="A5" s="49"/>
    </row>
    <row r="6" spans="1:5">
      <c r="A6" s="47"/>
      <c r="B6" s="48"/>
      <c r="C6" s="48"/>
      <c r="D6" s="50" t="s">
        <v>41</v>
      </c>
    </row>
    <row r="7" spans="1:5">
      <c r="A7" s="51" t="s">
        <v>42</v>
      </c>
      <c r="B7" s="51" t="s">
        <v>43</v>
      </c>
      <c r="C7" s="51" t="s">
        <v>44</v>
      </c>
      <c r="D7" s="52" t="s">
        <v>45</v>
      </c>
      <c r="E7" s="51" t="s">
        <v>46</v>
      </c>
    </row>
    <row r="8" spans="1:5">
      <c r="A8" s="48" t="s">
        <v>11</v>
      </c>
      <c r="B8" s="53"/>
      <c r="C8" s="53"/>
      <c r="D8" s="54"/>
      <c r="E8" s="53"/>
    </row>
    <row r="9" spans="1:5" s="47" customFormat="1">
      <c r="A9" s="22" t="s">
        <v>47</v>
      </c>
      <c r="B9" s="55">
        <v>143</v>
      </c>
      <c r="C9" s="55" t="s">
        <v>39</v>
      </c>
      <c r="D9" s="56">
        <v>57855648.640000008</v>
      </c>
      <c r="E9" s="55"/>
    </row>
    <row r="10" spans="1:5" s="47" customFormat="1">
      <c r="A10" s="22" t="s">
        <v>48</v>
      </c>
      <c r="B10" s="55">
        <v>232</v>
      </c>
      <c r="C10" s="55" t="s">
        <v>39</v>
      </c>
      <c r="D10" s="56">
        <v>-5265989.7133330014</v>
      </c>
      <c r="E10" s="55"/>
    </row>
    <row r="11" spans="1:5" s="47" customFormat="1">
      <c r="A11" s="22" t="s">
        <v>48</v>
      </c>
      <c r="B11" s="55">
        <v>232</v>
      </c>
      <c r="C11" s="55" t="s">
        <v>49</v>
      </c>
      <c r="D11" s="56">
        <v>-2204098.5475000003</v>
      </c>
      <c r="E11" s="55"/>
    </row>
    <row r="12" spans="1:5" s="47" customFormat="1">
      <c r="A12" s="22" t="s">
        <v>48</v>
      </c>
      <c r="B12" s="55">
        <v>232</v>
      </c>
      <c r="C12" s="55" t="s">
        <v>25</v>
      </c>
      <c r="D12" s="56">
        <v>-86375</v>
      </c>
      <c r="E12" s="55"/>
    </row>
    <row r="13" spans="1:5" s="47" customFormat="1">
      <c r="A13" s="22" t="s">
        <v>48</v>
      </c>
      <c r="B13" s="55">
        <v>232</v>
      </c>
      <c r="C13" s="55" t="s">
        <v>50</v>
      </c>
      <c r="D13" s="56">
        <v>-6378.75</v>
      </c>
      <c r="E13" s="55"/>
    </row>
    <row r="14" spans="1:5" s="47" customFormat="1">
      <c r="A14" s="22" t="s">
        <v>48</v>
      </c>
      <c r="B14" s="55">
        <v>232</v>
      </c>
      <c r="C14" s="55" t="s">
        <v>51</v>
      </c>
      <c r="D14" s="56">
        <v>0</v>
      </c>
      <c r="E14" s="55"/>
    </row>
    <row r="15" spans="1:5" s="47" customFormat="1">
      <c r="A15" s="22" t="s">
        <v>52</v>
      </c>
      <c r="B15" s="55">
        <v>2533</v>
      </c>
      <c r="C15" s="55" t="s">
        <v>51</v>
      </c>
      <c r="D15" s="56">
        <v>-994773.46916700003</v>
      </c>
      <c r="E15" s="55"/>
    </row>
    <row r="16" spans="1:5" s="47" customFormat="1">
      <c r="A16" s="22" t="s">
        <v>52</v>
      </c>
      <c r="B16" s="55">
        <v>2533</v>
      </c>
      <c r="C16" s="55" t="s">
        <v>49</v>
      </c>
      <c r="D16" s="56">
        <v>-5539840.3274999997</v>
      </c>
      <c r="E16" s="55"/>
    </row>
    <row r="17" spans="1:7" s="47" customFormat="1">
      <c r="A17" s="22" t="s">
        <v>53</v>
      </c>
      <c r="B17" s="55">
        <v>230</v>
      </c>
      <c r="C17" s="55" t="s">
        <v>51</v>
      </c>
      <c r="D17" s="56">
        <v>0</v>
      </c>
      <c r="E17" s="55"/>
    </row>
    <row r="18" spans="1:7" s="47" customFormat="1">
      <c r="A18" s="22" t="s">
        <v>53</v>
      </c>
      <c r="B18" s="55">
        <v>230</v>
      </c>
      <c r="C18" s="55" t="s">
        <v>49</v>
      </c>
      <c r="D18" s="56">
        <v>-2849851.2324999999</v>
      </c>
      <c r="E18" s="55"/>
    </row>
    <row r="19" spans="1:7" s="47" customFormat="1">
      <c r="A19" s="22" t="s">
        <v>54</v>
      </c>
      <c r="B19" s="55">
        <v>254105</v>
      </c>
      <c r="C19" s="55" t="s">
        <v>49</v>
      </c>
      <c r="D19" s="56">
        <v>-957122.21499999997</v>
      </c>
      <c r="E19" s="55"/>
    </row>
    <row r="20" spans="1:7" s="47" customFormat="1">
      <c r="A20" s="22" t="s">
        <v>54</v>
      </c>
      <c r="B20" s="55">
        <v>254105</v>
      </c>
      <c r="C20" s="55" t="s">
        <v>25</v>
      </c>
      <c r="D20" s="56">
        <v>-19802.830000000002</v>
      </c>
      <c r="E20" s="55"/>
    </row>
    <row r="21" spans="1:7" ht="13.5" thickBot="1">
      <c r="A21" s="57" t="s">
        <v>55</v>
      </c>
      <c r="B21" s="23"/>
      <c r="C21" s="23"/>
      <c r="D21" s="58">
        <f>SUM(D9:D20)</f>
        <v>39931416.555</v>
      </c>
      <c r="E21" s="59" t="s">
        <v>56</v>
      </c>
      <c r="F21" s="60">
        <v>0</v>
      </c>
      <c r="G21" s="46" t="s">
        <v>57</v>
      </c>
    </row>
    <row r="22" spans="1:7" ht="13.5" thickTop="1">
      <c r="A22" s="57" t="s">
        <v>58</v>
      </c>
      <c r="B22" s="23"/>
      <c r="C22" s="23"/>
      <c r="D22" s="61"/>
      <c r="E22" s="23"/>
    </row>
    <row r="23" spans="1:7">
      <c r="A23" s="62" t="s">
        <v>59</v>
      </c>
      <c r="C23" s="23"/>
      <c r="D23" s="61"/>
      <c r="E23" s="23"/>
    </row>
    <row r="24" spans="1:7">
      <c r="A24" s="22" t="s">
        <v>60</v>
      </c>
      <c r="B24" s="23">
        <v>151</v>
      </c>
      <c r="C24" s="23" t="s">
        <v>49</v>
      </c>
      <c r="D24" s="37">
        <v>212266502.233749</v>
      </c>
      <c r="E24" s="23"/>
    </row>
    <row r="25" spans="1:7">
      <c r="A25" s="22" t="s">
        <v>60</v>
      </c>
      <c r="B25" s="23">
        <v>151</v>
      </c>
      <c r="C25" s="23" t="s">
        <v>61</v>
      </c>
      <c r="D25" s="37">
        <v>2185963.7270840001</v>
      </c>
      <c r="E25" s="23"/>
    </row>
    <row r="26" spans="1:7">
      <c r="A26" s="22" t="s">
        <v>60</v>
      </c>
      <c r="B26" s="23">
        <v>151</v>
      </c>
      <c r="C26" s="23" t="s">
        <v>62</v>
      </c>
      <c r="D26" s="37">
        <v>23402115.608749997</v>
      </c>
      <c r="E26" s="23"/>
    </row>
    <row r="27" spans="1:7">
      <c r="A27" s="22" t="s">
        <v>60</v>
      </c>
      <c r="B27" s="23">
        <v>151</v>
      </c>
      <c r="C27" s="23" t="s">
        <v>51</v>
      </c>
      <c r="D27" s="37">
        <v>0</v>
      </c>
      <c r="E27" s="23"/>
    </row>
    <row r="28" spans="1:7" ht="13.5" thickBot="1">
      <c r="A28" s="22"/>
      <c r="B28" s="23"/>
      <c r="C28" s="23"/>
      <c r="D28" s="58">
        <f>SUM(D24:D27)</f>
        <v>237854581.569583</v>
      </c>
      <c r="E28" s="59" t="s">
        <v>56</v>
      </c>
    </row>
    <row r="29" spans="1:7" ht="13.5" thickTop="1">
      <c r="A29" s="22"/>
      <c r="B29" s="23"/>
      <c r="C29" s="23"/>
      <c r="D29" s="61"/>
      <c r="E29" s="23"/>
    </row>
    <row r="30" spans="1:7">
      <c r="A30" s="22" t="s">
        <v>59</v>
      </c>
      <c r="B30" s="23">
        <v>154</v>
      </c>
      <c r="C30" s="23" t="s">
        <v>25</v>
      </c>
      <c r="D30" s="37">
        <v>89848265.403333977</v>
      </c>
      <c r="E30" s="23"/>
    </row>
    <row r="31" spans="1:7">
      <c r="A31" s="22" t="s">
        <v>59</v>
      </c>
      <c r="B31" s="23">
        <v>154</v>
      </c>
      <c r="C31" s="23" t="s">
        <v>63</v>
      </c>
      <c r="D31" s="37">
        <v>9753279.6245830003</v>
      </c>
      <c r="E31" s="23"/>
    </row>
    <row r="32" spans="1:7">
      <c r="A32" s="22" t="s">
        <v>59</v>
      </c>
      <c r="B32" s="23">
        <v>154</v>
      </c>
      <c r="C32" s="23" t="s">
        <v>64</v>
      </c>
      <c r="D32" s="37">
        <v>1385086.5041670001</v>
      </c>
      <c r="E32" s="23"/>
    </row>
    <row r="33" spans="1:7">
      <c r="A33" s="22" t="s">
        <v>59</v>
      </c>
      <c r="B33" s="23">
        <v>154</v>
      </c>
      <c r="C33" s="23" t="s">
        <v>65</v>
      </c>
      <c r="D33" s="37">
        <v>7048528.0941669988</v>
      </c>
      <c r="E33" s="23"/>
    </row>
    <row r="34" spans="1:7">
      <c r="A34" s="22" t="s">
        <v>59</v>
      </c>
      <c r="B34" s="23">
        <v>154</v>
      </c>
      <c r="C34" s="23" t="s">
        <v>66</v>
      </c>
      <c r="D34" s="37">
        <v>29461928.52</v>
      </c>
      <c r="E34" s="23"/>
    </row>
    <row r="35" spans="1:7">
      <c r="A35" s="22" t="s">
        <v>59</v>
      </c>
      <c r="B35" s="23">
        <v>154</v>
      </c>
      <c r="C35" s="23" t="s">
        <v>67</v>
      </c>
      <c r="D35" s="37">
        <v>37272509.836250998</v>
      </c>
      <c r="E35" s="23"/>
    </row>
    <row r="36" spans="1:7">
      <c r="A36" s="22" t="s">
        <v>59</v>
      </c>
      <c r="B36" s="23">
        <v>154</v>
      </c>
      <c r="C36" s="23" t="s">
        <v>33</v>
      </c>
      <c r="D36" s="37">
        <v>5660166.930834</v>
      </c>
      <c r="E36" s="23"/>
    </row>
    <row r="37" spans="1:7">
      <c r="A37" s="22" t="s">
        <v>59</v>
      </c>
      <c r="B37" s="23">
        <v>154</v>
      </c>
      <c r="C37" s="23" t="s">
        <v>68</v>
      </c>
      <c r="D37" s="37">
        <v>1322562.0862499999</v>
      </c>
      <c r="E37" s="23"/>
    </row>
    <row r="38" spans="1:7">
      <c r="A38" s="22" t="s">
        <v>59</v>
      </c>
      <c r="B38" s="23">
        <v>154</v>
      </c>
      <c r="C38" s="23" t="s">
        <v>2</v>
      </c>
      <c r="D38" s="37">
        <v>4656288.7041659998</v>
      </c>
      <c r="E38" s="23"/>
    </row>
    <row r="39" spans="1:7">
      <c r="A39" s="22" t="s">
        <v>59</v>
      </c>
      <c r="B39" s="23">
        <v>154</v>
      </c>
      <c r="C39" s="23" t="s">
        <v>69</v>
      </c>
      <c r="D39" s="37">
        <v>5292038.7687510001</v>
      </c>
      <c r="E39" s="23"/>
    </row>
    <row r="40" spans="1:7">
      <c r="A40" s="22" t="s">
        <v>59</v>
      </c>
      <c r="B40" s="23">
        <v>154</v>
      </c>
      <c r="C40" s="23" t="s">
        <v>70</v>
      </c>
      <c r="D40" s="37">
        <v>-2245146.2893289998</v>
      </c>
      <c r="E40" s="23"/>
    </row>
    <row r="41" spans="1:7">
      <c r="A41" s="22" t="s">
        <v>59</v>
      </c>
      <c r="B41" s="23">
        <v>154</v>
      </c>
      <c r="C41" s="23" t="s">
        <v>39</v>
      </c>
      <c r="D41" s="37">
        <v>117679.50874999999</v>
      </c>
      <c r="E41" s="23"/>
    </row>
    <row r="42" spans="1:7">
      <c r="A42" s="22" t="s">
        <v>59</v>
      </c>
      <c r="B42" s="23">
        <v>154</v>
      </c>
      <c r="C42" s="23" t="s">
        <v>71</v>
      </c>
      <c r="D42" s="37">
        <v>0</v>
      </c>
      <c r="E42" s="23"/>
    </row>
    <row r="43" spans="1:7">
      <c r="A43" s="22" t="s">
        <v>59</v>
      </c>
      <c r="B43" s="23">
        <v>154</v>
      </c>
      <c r="C43" s="23" t="s">
        <v>49</v>
      </c>
      <c r="D43" s="37">
        <v>6176005.5120830005</v>
      </c>
      <c r="E43" s="23"/>
    </row>
    <row r="44" spans="1:7">
      <c r="A44" s="22" t="s">
        <v>59</v>
      </c>
      <c r="B44" s="23">
        <v>154</v>
      </c>
      <c r="C44" s="23" t="s">
        <v>72</v>
      </c>
      <c r="D44" s="37">
        <v>604057.95916699991</v>
      </c>
      <c r="E44" s="23"/>
    </row>
    <row r="45" spans="1:7" ht="13.5" thickBot="1">
      <c r="A45" s="57"/>
      <c r="B45" s="23"/>
      <c r="C45" s="23"/>
      <c r="D45" s="58">
        <f>SUM(D30:D44)</f>
        <v>196353251.16317397</v>
      </c>
      <c r="E45" s="59" t="s">
        <v>56</v>
      </c>
      <c r="F45" s="60">
        <v>0</v>
      </c>
      <c r="G45" s="46" t="s">
        <v>73</v>
      </c>
    </row>
    <row r="46" spans="1:7" ht="13.5" thickTop="1">
      <c r="A46" s="57"/>
      <c r="B46" s="23"/>
      <c r="C46" s="23"/>
      <c r="D46" s="61"/>
      <c r="E46" s="23"/>
    </row>
    <row r="47" spans="1:7">
      <c r="A47" s="62" t="s">
        <v>14</v>
      </c>
      <c r="B47" s="23"/>
      <c r="C47" s="23"/>
      <c r="E47" s="23"/>
    </row>
    <row r="48" spans="1:7">
      <c r="A48" s="26" t="s">
        <v>15</v>
      </c>
      <c r="B48" s="23">
        <v>165</v>
      </c>
      <c r="C48" s="23" t="s">
        <v>39</v>
      </c>
      <c r="D48" s="56">
        <v>5278390.8612500001</v>
      </c>
      <c r="E48" s="63"/>
    </row>
    <row r="49" spans="1:7">
      <c r="A49" s="26" t="s">
        <v>16</v>
      </c>
      <c r="B49" s="23">
        <v>165</v>
      </c>
      <c r="C49" s="23" t="s">
        <v>36</v>
      </c>
      <c r="D49" s="56">
        <v>4328110.0308339996</v>
      </c>
      <c r="E49" s="23"/>
    </row>
    <row r="50" spans="1:7">
      <c r="A50" s="26" t="s">
        <v>16</v>
      </c>
      <c r="B50" s="23">
        <v>165</v>
      </c>
      <c r="C50" s="23" t="s">
        <v>39</v>
      </c>
      <c r="D50" s="56">
        <v>232626.35875000001</v>
      </c>
      <c r="E50" s="63"/>
    </row>
    <row r="51" spans="1:7">
      <c r="A51" s="26" t="s">
        <v>17</v>
      </c>
      <c r="B51" s="23">
        <v>165</v>
      </c>
      <c r="C51" s="23" t="s">
        <v>49</v>
      </c>
      <c r="D51" s="56">
        <v>0</v>
      </c>
      <c r="E51" s="63"/>
    </row>
    <row r="52" spans="1:7">
      <c r="A52" s="26" t="s">
        <v>18</v>
      </c>
      <c r="B52" s="23">
        <v>165</v>
      </c>
      <c r="C52" s="23" t="s">
        <v>39</v>
      </c>
      <c r="D52" s="56">
        <v>8616584.0700000003</v>
      </c>
      <c r="F52" s="63"/>
    </row>
    <row r="53" spans="1:7">
      <c r="A53" s="26" t="s">
        <v>18</v>
      </c>
      <c r="B53" s="23">
        <v>165</v>
      </c>
      <c r="C53" s="23" t="s">
        <v>72</v>
      </c>
      <c r="D53" s="56">
        <v>2106305.3400010001</v>
      </c>
      <c r="E53" s="23"/>
    </row>
    <row r="54" spans="1:7">
      <c r="A54" s="26" t="s">
        <v>18</v>
      </c>
      <c r="B54" s="23">
        <v>165</v>
      </c>
      <c r="C54" s="23" t="s">
        <v>36</v>
      </c>
      <c r="D54" s="56">
        <v>163206.98083299998</v>
      </c>
      <c r="E54" s="23"/>
    </row>
    <row r="55" spans="1:7">
      <c r="A55" s="26" t="s">
        <v>18</v>
      </c>
      <c r="B55" s="23">
        <v>165</v>
      </c>
      <c r="C55" s="23" t="s">
        <v>50</v>
      </c>
      <c r="D55" s="56">
        <v>659306.92500000005</v>
      </c>
      <c r="E55" s="23"/>
    </row>
    <row r="56" spans="1:7">
      <c r="A56" s="26" t="s">
        <v>18</v>
      </c>
      <c r="B56" s="23">
        <v>165</v>
      </c>
      <c r="C56" s="23" t="s">
        <v>67</v>
      </c>
      <c r="D56" s="56">
        <v>2493693.2462499999</v>
      </c>
      <c r="E56" s="23"/>
    </row>
    <row r="57" spans="1:7" ht="14.25">
      <c r="A57" s="26" t="s">
        <v>18</v>
      </c>
      <c r="B57" s="23">
        <v>165</v>
      </c>
      <c r="C57" s="64" t="s">
        <v>69</v>
      </c>
      <c r="D57" s="56">
        <v>181939.46041699999</v>
      </c>
      <c r="E57" s="23"/>
    </row>
    <row r="58" spans="1:7">
      <c r="A58" s="26" t="s">
        <v>18</v>
      </c>
      <c r="B58" s="23">
        <v>165</v>
      </c>
      <c r="C58" s="23" t="s">
        <v>66</v>
      </c>
      <c r="D58" s="56">
        <v>1672405.753333</v>
      </c>
      <c r="E58" s="23"/>
    </row>
    <row r="59" spans="1:7">
      <c r="A59" s="26" t="s">
        <v>18</v>
      </c>
      <c r="B59" s="23">
        <v>165</v>
      </c>
      <c r="C59" s="23" t="s">
        <v>63</v>
      </c>
      <c r="D59" s="56">
        <v>128880.43166700001</v>
      </c>
      <c r="E59" s="23"/>
    </row>
    <row r="60" spans="1:7">
      <c r="A60" s="26" t="s">
        <v>18</v>
      </c>
      <c r="B60" s="23">
        <v>165</v>
      </c>
      <c r="C60" s="23" t="s">
        <v>25</v>
      </c>
      <c r="D60" s="56">
        <v>407355.45250000001</v>
      </c>
      <c r="E60" s="23"/>
    </row>
    <row r="61" spans="1:7">
      <c r="A61" s="26" t="s">
        <v>18</v>
      </c>
      <c r="B61" s="23">
        <v>165</v>
      </c>
      <c r="C61" s="23" t="s">
        <v>49</v>
      </c>
      <c r="D61" s="56">
        <v>3358600.7316670008</v>
      </c>
      <c r="E61" s="23"/>
    </row>
    <row r="62" spans="1:7">
      <c r="A62" s="26" t="s">
        <v>18</v>
      </c>
      <c r="B62" s="23">
        <v>165</v>
      </c>
      <c r="C62" s="23" t="s">
        <v>61</v>
      </c>
      <c r="D62" s="56">
        <v>4054.8400000000006</v>
      </c>
      <c r="E62" s="23"/>
    </row>
    <row r="63" spans="1:7">
      <c r="A63" s="26" t="s">
        <v>18</v>
      </c>
      <c r="B63" s="23">
        <v>165</v>
      </c>
      <c r="C63" s="23" t="s">
        <v>33</v>
      </c>
      <c r="D63" s="56">
        <v>1995612.3325</v>
      </c>
      <c r="E63" s="23"/>
    </row>
    <row r="64" spans="1:7" ht="13.5" thickBot="1">
      <c r="A64" s="57" t="s">
        <v>74</v>
      </c>
      <c r="D64" s="65">
        <f>SUM(D48:D63)</f>
        <v>31627072.815001998</v>
      </c>
      <c r="E64" s="59" t="s">
        <v>75</v>
      </c>
      <c r="F64" s="60">
        <v>0</v>
      </c>
      <c r="G64" s="46" t="s">
        <v>76</v>
      </c>
    </row>
    <row r="65" spans="1:12" ht="13.5" thickTop="1">
      <c r="D65" s="66"/>
      <c r="E65" s="23"/>
    </row>
    <row r="66" spans="1:12">
      <c r="D66" s="56"/>
      <c r="E66" s="23"/>
    </row>
    <row r="67" spans="1:12">
      <c r="A67" s="62" t="s">
        <v>19</v>
      </c>
      <c r="E67" s="23"/>
    </row>
    <row r="68" spans="1:12">
      <c r="A68" s="26" t="s">
        <v>20</v>
      </c>
      <c r="B68" s="23" t="s">
        <v>21</v>
      </c>
      <c r="C68" s="23" t="s">
        <v>72</v>
      </c>
      <c r="D68" s="56">
        <v>19743312.049167</v>
      </c>
      <c r="E68" s="23"/>
    </row>
    <row r="69" spans="1:12">
      <c r="A69" s="26" t="s">
        <v>20</v>
      </c>
      <c r="B69" s="23" t="s">
        <v>21</v>
      </c>
      <c r="C69" s="23" t="s">
        <v>39</v>
      </c>
      <c r="D69" s="56">
        <v>15021.408750000001</v>
      </c>
      <c r="E69" s="23"/>
    </row>
    <row r="70" spans="1:12">
      <c r="A70" s="26" t="s">
        <v>20</v>
      </c>
      <c r="B70" s="23" t="s">
        <v>21</v>
      </c>
      <c r="C70" s="23" t="s">
        <v>49</v>
      </c>
      <c r="D70" s="56">
        <v>13380829.568333</v>
      </c>
      <c r="E70" s="23"/>
    </row>
    <row r="71" spans="1:12">
      <c r="A71" s="26" t="s">
        <v>20</v>
      </c>
      <c r="B71" s="23" t="s">
        <v>21</v>
      </c>
      <c r="C71" s="23" t="s">
        <v>33</v>
      </c>
      <c r="D71" s="56">
        <v>4220791.16</v>
      </c>
      <c r="E71" s="23"/>
    </row>
    <row r="72" spans="1:12">
      <c r="A72" s="26" t="s">
        <v>20</v>
      </c>
      <c r="B72" s="23" t="s">
        <v>21</v>
      </c>
      <c r="C72" s="23" t="s">
        <v>25</v>
      </c>
      <c r="D72" s="56">
        <v>24069328.399167001</v>
      </c>
      <c r="E72" s="23"/>
    </row>
    <row r="73" spans="1:12">
      <c r="A73" s="26" t="s">
        <v>20</v>
      </c>
      <c r="B73" s="23" t="s">
        <v>21</v>
      </c>
      <c r="C73" s="23" t="s">
        <v>50</v>
      </c>
      <c r="D73" s="56">
        <v>16954131.560416996</v>
      </c>
      <c r="E73" s="23"/>
    </row>
    <row r="74" spans="1:12" ht="13.5" thickBot="1">
      <c r="A74" s="57" t="s">
        <v>77</v>
      </c>
      <c r="B74" s="23"/>
      <c r="C74" s="23"/>
      <c r="D74" s="65">
        <f>SUM(D68:D73)</f>
        <v>78383414.145833999</v>
      </c>
      <c r="E74" s="59" t="s">
        <v>56</v>
      </c>
      <c r="F74" s="60">
        <v>0</v>
      </c>
      <c r="G74" s="25" t="s">
        <v>78</v>
      </c>
    </row>
    <row r="75" spans="1:12" ht="13.5" thickTop="1">
      <c r="B75" s="23"/>
      <c r="C75" s="23"/>
      <c r="E75" s="23"/>
    </row>
    <row r="76" spans="1:12">
      <c r="A76" s="62" t="s">
        <v>22</v>
      </c>
      <c r="B76" s="9"/>
      <c r="C76" s="19"/>
      <c r="D76" s="33"/>
      <c r="E76" s="67"/>
      <c r="F76" s="24"/>
      <c r="H76" s="23"/>
      <c r="I76" s="23"/>
      <c r="J76" s="23"/>
      <c r="K76" s="23"/>
      <c r="L76" s="23"/>
    </row>
    <row r="77" spans="1:12">
      <c r="A77" s="26" t="s">
        <v>23</v>
      </c>
      <c r="B77" s="23" t="s">
        <v>79</v>
      </c>
      <c r="C77" s="19" t="s">
        <v>68</v>
      </c>
      <c r="D77" s="56">
        <v>50123.684166666601</v>
      </c>
      <c r="E77" s="67"/>
      <c r="H77" s="23"/>
      <c r="I77" s="23"/>
      <c r="J77" s="23"/>
      <c r="K77" s="23"/>
      <c r="L77" s="23"/>
    </row>
    <row r="78" spans="1:12">
      <c r="A78" s="26" t="s">
        <v>23</v>
      </c>
      <c r="B78" s="23" t="s">
        <v>79</v>
      </c>
      <c r="C78" s="23" t="s">
        <v>49</v>
      </c>
      <c r="D78" s="56">
        <v>-10608208.819999898</v>
      </c>
      <c r="E78" s="23"/>
      <c r="F78" s="68"/>
      <c r="G78" s="69"/>
      <c r="H78" s="70"/>
      <c r="I78" s="71"/>
    </row>
    <row r="79" spans="1:12">
      <c r="A79" s="26" t="s">
        <v>23</v>
      </c>
      <c r="B79" s="23" t="s">
        <v>79</v>
      </c>
      <c r="C79" s="23" t="s">
        <v>25</v>
      </c>
      <c r="D79" s="56">
        <v>6266873.1399999997</v>
      </c>
      <c r="E79" s="23"/>
      <c r="F79" s="68"/>
      <c r="G79" s="69"/>
      <c r="H79" s="70"/>
      <c r="I79" s="71"/>
    </row>
    <row r="80" spans="1:12" ht="14.25">
      <c r="A80" s="26" t="s">
        <v>23</v>
      </c>
      <c r="B80" s="23" t="s">
        <v>79</v>
      </c>
      <c r="C80" s="64" t="s">
        <v>69</v>
      </c>
      <c r="D80" s="56">
        <v>-113171.10333333342</v>
      </c>
      <c r="E80" s="23"/>
      <c r="F80" s="68"/>
      <c r="G80" s="69"/>
      <c r="H80" s="70"/>
      <c r="I80" s="71"/>
    </row>
    <row r="81" spans="1:12">
      <c r="A81" s="26" t="s">
        <v>23</v>
      </c>
      <c r="B81" s="23" t="s">
        <v>79</v>
      </c>
      <c r="C81" s="23" t="s">
        <v>66</v>
      </c>
      <c r="D81" s="56">
        <v>-300456.48</v>
      </c>
      <c r="E81" s="23"/>
      <c r="F81" s="68"/>
      <c r="G81" s="69"/>
      <c r="H81" s="70"/>
      <c r="I81" s="71"/>
    </row>
    <row r="82" spans="1:12">
      <c r="A82" s="26" t="s">
        <v>23</v>
      </c>
      <c r="B82" s="23" t="s">
        <v>79</v>
      </c>
      <c r="C82" s="23" t="s">
        <v>50</v>
      </c>
      <c r="D82" s="56">
        <v>155560821.95833331</v>
      </c>
      <c r="E82" s="23"/>
      <c r="F82" s="68"/>
      <c r="G82" s="69"/>
      <c r="H82" s="70"/>
      <c r="I82" s="71"/>
    </row>
    <row r="83" spans="1:12">
      <c r="A83" s="26" t="s">
        <v>23</v>
      </c>
      <c r="B83" s="23" t="s">
        <v>79</v>
      </c>
      <c r="C83" s="23" t="s">
        <v>51</v>
      </c>
      <c r="D83" s="56">
        <v>10608208.82</v>
      </c>
      <c r="E83" s="23"/>
      <c r="F83" s="68"/>
      <c r="G83" s="69"/>
      <c r="H83" s="70"/>
      <c r="I83" s="71"/>
    </row>
    <row r="84" spans="1:12">
      <c r="A84" s="26" t="s">
        <v>23</v>
      </c>
      <c r="B84" s="23" t="s">
        <v>79</v>
      </c>
      <c r="C84" s="23" t="s">
        <v>67</v>
      </c>
      <c r="D84" s="56">
        <v>1595417.1074999967</v>
      </c>
      <c r="E84" s="23"/>
      <c r="F84" s="68"/>
      <c r="G84" s="69"/>
      <c r="H84" s="70"/>
      <c r="I84" s="71"/>
    </row>
    <row r="85" spans="1:12">
      <c r="A85" s="26" t="s">
        <v>23</v>
      </c>
      <c r="B85" s="23" t="s">
        <v>79</v>
      </c>
      <c r="C85" s="23" t="s">
        <v>63</v>
      </c>
      <c r="D85" s="56">
        <v>1943757.148749999</v>
      </c>
      <c r="E85" s="23"/>
      <c r="F85" s="68"/>
      <c r="G85" s="69"/>
      <c r="H85" s="70"/>
      <c r="I85" s="71"/>
    </row>
    <row r="86" spans="1:12" ht="14.25">
      <c r="A86" s="26" t="s">
        <v>23</v>
      </c>
      <c r="B86" s="23" t="s">
        <v>79</v>
      </c>
      <c r="C86" s="64" t="s">
        <v>64</v>
      </c>
      <c r="D86" s="56">
        <v>84017</v>
      </c>
      <c r="E86" s="23"/>
      <c r="F86" s="68"/>
      <c r="G86" s="69"/>
      <c r="H86" s="70"/>
      <c r="I86" s="71"/>
    </row>
    <row r="87" spans="1:12" ht="14.25">
      <c r="A87" s="26" t="s">
        <v>23</v>
      </c>
      <c r="B87" s="23" t="s">
        <v>80</v>
      </c>
      <c r="C87" s="64" t="s">
        <v>69</v>
      </c>
      <c r="D87" s="56">
        <v>2867750.4487499977</v>
      </c>
      <c r="E87" s="23"/>
      <c r="F87" s="68"/>
      <c r="G87" s="69"/>
      <c r="H87" s="70"/>
      <c r="I87" s="71"/>
    </row>
    <row r="88" spans="1:12">
      <c r="A88" s="26" t="s">
        <v>23</v>
      </c>
      <c r="B88" s="23" t="s">
        <v>80</v>
      </c>
      <c r="C88" s="23" t="s">
        <v>50</v>
      </c>
      <c r="D88" s="56">
        <v>-8108437.1499998383</v>
      </c>
      <c r="E88" s="23"/>
      <c r="F88" s="68"/>
      <c r="G88" s="69"/>
      <c r="H88" s="70"/>
      <c r="I88" s="71"/>
    </row>
    <row r="89" spans="1:12">
      <c r="A89" s="26" t="s">
        <v>23</v>
      </c>
      <c r="B89" s="23" t="s">
        <v>80</v>
      </c>
      <c r="C89" s="23" t="s">
        <v>67</v>
      </c>
      <c r="D89" s="56">
        <v>32155.017083333314</v>
      </c>
      <c r="E89" s="23"/>
      <c r="F89" s="68"/>
      <c r="G89" s="69"/>
      <c r="H89" s="70"/>
      <c r="I89" s="71"/>
    </row>
    <row r="90" spans="1:12">
      <c r="A90" s="26" t="s">
        <v>23</v>
      </c>
      <c r="B90" s="23" t="s">
        <v>80</v>
      </c>
      <c r="C90" s="23" t="s">
        <v>63</v>
      </c>
      <c r="D90" s="56">
        <v>106379.09291666666</v>
      </c>
      <c r="E90" s="23"/>
      <c r="F90" s="68"/>
      <c r="G90" s="69"/>
      <c r="H90" s="70"/>
      <c r="I90" s="71"/>
    </row>
    <row r="91" spans="1:12">
      <c r="A91" s="26" t="s">
        <v>23</v>
      </c>
      <c r="B91" s="23" t="s">
        <v>80</v>
      </c>
      <c r="C91" s="23" t="s">
        <v>64</v>
      </c>
      <c r="D91" s="56">
        <v>6.3449999999999998</v>
      </c>
      <c r="E91" s="23"/>
      <c r="F91" s="68"/>
      <c r="G91" s="69"/>
      <c r="H91" s="70"/>
      <c r="I91" s="71"/>
    </row>
    <row r="92" spans="1:12" ht="13.5" thickBot="1">
      <c r="A92" s="57" t="s">
        <v>81</v>
      </c>
      <c r="D92" s="65">
        <f>SUM(D77:D91)</f>
        <v>159985236.20916691</v>
      </c>
      <c r="E92" s="59" t="s">
        <v>75</v>
      </c>
      <c r="F92" s="60">
        <v>-9.9999904632568359E-3</v>
      </c>
      <c r="G92" s="63" t="s">
        <v>82</v>
      </c>
      <c r="H92" s="72"/>
      <c r="I92" s="72"/>
      <c r="J92" s="72"/>
      <c r="K92" s="72"/>
      <c r="L92" s="72"/>
    </row>
    <row r="93" spans="1:12" s="24" customFormat="1" ht="13.5" thickTop="1">
      <c r="A93" s="53"/>
      <c r="B93" s="19"/>
      <c r="D93" s="68"/>
    </row>
    <row r="94" spans="1:12" s="24" customFormat="1">
      <c r="A94" s="73"/>
      <c r="B94" s="19"/>
      <c r="C94" s="19"/>
      <c r="D94" s="37"/>
      <c r="E94" s="19"/>
    </row>
    <row r="95" spans="1:12" s="24" customFormat="1">
      <c r="A95" s="73"/>
      <c r="B95" s="19"/>
      <c r="C95" s="19"/>
      <c r="D95" s="37"/>
      <c r="E95" s="19"/>
    </row>
    <row r="96" spans="1:12" s="24" customFormat="1">
      <c r="A96" s="74"/>
      <c r="D96" s="75"/>
    </row>
  </sheetData>
  <dataValidations count="1">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D65619 WVL983123 WLP983123 WBT983123 VRX983123 VIB983123 UYF983123 UOJ983123 UEN983123 TUR983123 TKV983123 TAZ983123 SRD983123 SHH983123 RXL983123 RNP983123 RDT983123 QTX983123 QKB983123 QAF983123 PQJ983123 PGN983123 OWR983123 OMV983123 OCZ983123 NTD983123 NJH983123 MZL983123 MPP983123 MFT983123 LVX983123 LMB983123 LCF983123 KSJ983123 KIN983123 JYR983123 JOV983123 JEZ983123 IVD983123 ILH983123 IBL983123 HRP983123 HHT983123 GXX983123 GOB983123 GEF983123 FUJ983123 FKN983123 FAR983123 EQV983123 EGZ983123 DXD983123 DNH983123 DDL983123 CTP983123 CJT983123 BZX983123 BQB983123 BGF983123 AWJ983123 AMN983123 ACR983123 SV983123 IZ983123 D983123 WVL917587 WLP917587 WBT917587 VRX917587 VIB917587 UYF917587 UOJ917587 UEN917587 TUR917587 TKV917587 TAZ917587 SRD917587 SHH917587 RXL917587 RNP917587 RDT917587 QTX917587 QKB917587 QAF917587 PQJ917587 PGN917587 OWR917587 OMV917587 OCZ917587 NTD917587 NJH917587 MZL917587 MPP917587 MFT917587 LVX917587 LMB917587 LCF917587 KSJ917587 KIN917587 JYR917587 JOV917587 JEZ917587 IVD917587 ILH917587 IBL917587 HRP917587 HHT917587 GXX917587 GOB917587 GEF917587 FUJ917587 FKN917587 FAR917587 EQV917587 EGZ917587 DXD917587 DNH917587 DDL917587 CTP917587 CJT917587 BZX917587 BQB917587 BGF917587 AWJ917587 AMN917587 ACR917587 SV917587 IZ917587 D917587 WVL852051 WLP852051 WBT852051 VRX852051 VIB852051 UYF852051 UOJ852051 UEN852051 TUR852051 TKV852051 TAZ852051 SRD852051 SHH852051 RXL852051 RNP852051 RDT852051 QTX852051 QKB852051 QAF852051 PQJ852051 PGN852051 OWR852051 OMV852051 OCZ852051 NTD852051 NJH852051 MZL852051 MPP852051 MFT852051 LVX852051 LMB852051 LCF852051 KSJ852051 KIN852051 JYR852051 JOV852051 JEZ852051 IVD852051 ILH852051 IBL852051 HRP852051 HHT852051 GXX852051 GOB852051 GEF852051 FUJ852051 FKN852051 FAR852051 EQV852051 EGZ852051 DXD852051 DNH852051 DDL852051 CTP852051 CJT852051 BZX852051 BQB852051 BGF852051 AWJ852051 AMN852051 ACR852051 SV852051 IZ852051 D852051 WVL786515 WLP786515 WBT786515 VRX786515 VIB786515 UYF786515 UOJ786515 UEN786515 TUR786515 TKV786515 TAZ786515 SRD786515 SHH786515 RXL786515 RNP786515 RDT786515 QTX786515 QKB786515 QAF786515 PQJ786515 PGN786515 OWR786515 OMV786515 OCZ786515 NTD786515 NJH786515 MZL786515 MPP786515 MFT786515 LVX786515 LMB786515 LCF786515 KSJ786515 KIN786515 JYR786515 JOV786515 JEZ786515 IVD786515 ILH786515 IBL786515 HRP786515 HHT786515 GXX786515 GOB786515 GEF786515 FUJ786515 FKN786515 FAR786515 EQV786515 EGZ786515 DXD786515 DNH786515 DDL786515 CTP786515 CJT786515 BZX786515 BQB786515 BGF786515 AWJ786515 AMN786515 ACR786515 SV786515 IZ786515 D786515 WVL720979 WLP720979 WBT720979 VRX720979 VIB720979 UYF720979 UOJ720979 UEN720979 TUR720979 TKV720979 TAZ720979 SRD720979 SHH720979 RXL720979 RNP720979 RDT720979 QTX720979 QKB720979 QAF720979 PQJ720979 PGN720979 OWR720979 OMV720979 OCZ720979 NTD720979 NJH720979 MZL720979 MPP720979 MFT720979 LVX720979 LMB720979 LCF720979 KSJ720979 KIN720979 JYR720979 JOV720979 JEZ720979 IVD720979 ILH720979 IBL720979 HRP720979 HHT720979 GXX720979 GOB720979 GEF720979 FUJ720979 FKN720979 FAR720979 EQV720979 EGZ720979 DXD720979 DNH720979 DDL720979 CTP720979 CJT720979 BZX720979 BQB720979 BGF720979 AWJ720979 AMN720979 ACR720979 SV720979 IZ720979 D720979 WVL655443 WLP655443 WBT655443 VRX655443 VIB655443 UYF655443 UOJ655443 UEN655443 TUR655443 TKV655443 TAZ655443 SRD655443 SHH655443 RXL655443 RNP655443 RDT655443 QTX655443 QKB655443 QAF655443 PQJ655443 PGN655443 OWR655443 OMV655443 OCZ655443 NTD655443 NJH655443 MZL655443 MPP655443 MFT655443 LVX655443 LMB655443 LCF655443 KSJ655443 KIN655443 JYR655443 JOV655443 JEZ655443 IVD655443 ILH655443 IBL655443 HRP655443 HHT655443 GXX655443 GOB655443 GEF655443 FUJ655443 FKN655443 FAR655443 EQV655443 EGZ655443 DXD655443 DNH655443 DDL655443 CTP655443 CJT655443 BZX655443 BQB655443 BGF655443 AWJ655443 AMN655443 ACR655443 SV655443 IZ655443 D655443 WVL589907 WLP589907 WBT589907 VRX589907 VIB589907 UYF589907 UOJ589907 UEN589907 TUR589907 TKV589907 TAZ589907 SRD589907 SHH589907 RXL589907 RNP589907 RDT589907 QTX589907 QKB589907 QAF589907 PQJ589907 PGN589907 OWR589907 OMV589907 OCZ589907 NTD589907 NJH589907 MZL589907 MPP589907 MFT589907 LVX589907 LMB589907 LCF589907 KSJ589907 KIN589907 JYR589907 JOV589907 JEZ589907 IVD589907 ILH589907 IBL589907 HRP589907 HHT589907 GXX589907 GOB589907 GEF589907 FUJ589907 FKN589907 FAR589907 EQV589907 EGZ589907 DXD589907 DNH589907 DDL589907 CTP589907 CJT589907 BZX589907 BQB589907 BGF589907 AWJ589907 AMN589907 ACR589907 SV589907 IZ589907 D589907 WVL524371 WLP524371 WBT524371 VRX524371 VIB524371 UYF524371 UOJ524371 UEN524371 TUR524371 TKV524371 TAZ524371 SRD524371 SHH524371 RXL524371 RNP524371 RDT524371 QTX524371 QKB524371 QAF524371 PQJ524371 PGN524371 OWR524371 OMV524371 OCZ524371 NTD524371 NJH524371 MZL524371 MPP524371 MFT524371 LVX524371 LMB524371 LCF524371 KSJ524371 KIN524371 JYR524371 JOV524371 JEZ524371 IVD524371 ILH524371 IBL524371 HRP524371 HHT524371 GXX524371 GOB524371 GEF524371 FUJ524371 FKN524371 FAR524371 EQV524371 EGZ524371 DXD524371 DNH524371 DDL524371 CTP524371 CJT524371 BZX524371 BQB524371 BGF524371 AWJ524371 AMN524371 ACR524371 SV524371 IZ524371 D524371 WVL458835 WLP458835 WBT458835 VRX458835 VIB458835 UYF458835 UOJ458835 UEN458835 TUR458835 TKV458835 TAZ458835 SRD458835 SHH458835 RXL458835 RNP458835 RDT458835 QTX458835 QKB458835 QAF458835 PQJ458835 PGN458835 OWR458835 OMV458835 OCZ458835 NTD458835 NJH458835 MZL458835 MPP458835 MFT458835 LVX458835 LMB458835 LCF458835 KSJ458835 KIN458835 JYR458835 JOV458835 JEZ458835 IVD458835 ILH458835 IBL458835 HRP458835 HHT458835 GXX458835 GOB458835 GEF458835 FUJ458835 FKN458835 FAR458835 EQV458835 EGZ458835 DXD458835 DNH458835 DDL458835 CTP458835 CJT458835 BZX458835 BQB458835 BGF458835 AWJ458835 AMN458835 ACR458835 SV458835 IZ458835 D458835 WVL393299 WLP393299 WBT393299 VRX393299 VIB393299 UYF393299 UOJ393299 UEN393299 TUR393299 TKV393299 TAZ393299 SRD393299 SHH393299 RXL393299 RNP393299 RDT393299 QTX393299 QKB393299 QAF393299 PQJ393299 PGN393299 OWR393299 OMV393299 OCZ393299 NTD393299 NJH393299 MZL393299 MPP393299 MFT393299 LVX393299 LMB393299 LCF393299 KSJ393299 KIN393299 JYR393299 JOV393299 JEZ393299 IVD393299 ILH393299 IBL393299 HRP393299 HHT393299 GXX393299 GOB393299 GEF393299 FUJ393299 FKN393299 FAR393299 EQV393299 EGZ393299 DXD393299 DNH393299 DDL393299 CTP393299 CJT393299 BZX393299 BQB393299 BGF393299 AWJ393299 AMN393299 ACR393299 SV393299 IZ393299 D393299 WVL327763 WLP327763 WBT327763 VRX327763 VIB327763 UYF327763 UOJ327763 UEN327763 TUR327763 TKV327763 TAZ327763 SRD327763 SHH327763 RXL327763 RNP327763 RDT327763 QTX327763 QKB327763 QAF327763 PQJ327763 PGN327763 OWR327763 OMV327763 OCZ327763 NTD327763 NJH327763 MZL327763 MPP327763 MFT327763 LVX327763 LMB327763 LCF327763 KSJ327763 KIN327763 JYR327763 JOV327763 JEZ327763 IVD327763 ILH327763 IBL327763 HRP327763 HHT327763 GXX327763 GOB327763 GEF327763 FUJ327763 FKN327763 FAR327763 EQV327763 EGZ327763 DXD327763 DNH327763 DDL327763 CTP327763 CJT327763 BZX327763 BQB327763 BGF327763 AWJ327763 AMN327763 ACR327763 SV327763 IZ327763 D327763 WVL262227 WLP262227 WBT262227 VRX262227 VIB262227 UYF262227 UOJ262227 UEN262227 TUR262227 TKV262227 TAZ262227 SRD262227 SHH262227 RXL262227 RNP262227 RDT262227 QTX262227 QKB262227 QAF262227 PQJ262227 PGN262227 OWR262227 OMV262227 OCZ262227 NTD262227 NJH262227 MZL262227 MPP262227 MFT262227 LVX262227 LMB262227 LCF262227 KSJ262227 KIN262227 JYR262227 JOV262227 JEZ262227 IVD262227 ILH262227 IBL262227 HRP262227 HHT262227 GXX262227 GOB262227 GEF262227 FUJ262227 FKN262227 FAR262227 EQV262227 EGZ262227 DXD262227 DNH262227 DDL262227 CTP262227 CJT262227 BZX262227 BQB262227 BGF262227 AWJ262227 AMN262227 ACR262227 SV262227 IZ262227 D262227 WVL196691 WLP196691 WBT196691 VRX196691 VIB196691 UYF196691 UOJ196691 UEN196691 TUR196691 TKV196691 TAZ196691 SRD196691 SHH196691 RXL196691 RNP196691 RDT196691 QTX196691 QKB196691 QAF196691 PQJ196691 PGN196691 OWR196691 OMV196691 OCZ196691 NTD196691 NJH196691 MZL196691 MPP196691 MFT196691 LVX196691 LMB196691 LCF196691 KSJ196691 KIN196691 JYR196691 JOV196691 JEZ196691 IVD196691 ILH196691 IBL196691 HRP196691 HHT196691 GXX196691 GOB196691 GEF196691 FUJ196691 FKN196691 FAR196691 EQV196691 EGZ196691 DXD196691 DNH196691 DDL196691 CTP196691 CJT196691 BZX196691 BQB196691 BGF196691 AWJ196691 AMN196691 ACR196691 SV196691 IZ196691 D196691 WVL131155 WLP131155 WBT131155 VRX131155 VIB131155 UYF131155 UOJ131155 UEN131155 TUR131155 TKV131155 TAZ131155 SRD131155 SHH131155 RXL131155 RNP131155 RDT131155 QTX131155 QKB131155 QAF131155 PQJ131155 PGN131155 OWR131155 OMV131155 OCZ131155 NTD131155 NJH131155 MZL131155 MPP131155 MFT131155 LVX131155 LMB131155 LCF131155 KSJ131155 KIN131155 JYR131155 JOV131155 JEZ131155 IVD131155 ILH131155 IBL131155 HRP131155 HHT131155 GXX131155 GOB131155 GEF131155 FUJ131155 FKN131155 FAR131155 EQV131155 EGZ131155 DXD131155 DNH131155 DDL131155 CTP131155 CJT131155 BZX131155 BQB131155 BGF131155 AWJ131155 AMN131155 ACR131155 SV131155 IZ131155 D131155 WVL65619 WLP65619 WBT65619 VRX65619 VIB65619 UYF65619 UOJ65619 UEN65619 TUR65619 TKV65619 TAZ65619 SRD65619 SHH65619 RXL65619 RNP65619 RDT65619 QTX65619 QKB65619 QAF65619 PQJ65619 PGN65619 OWR65619 OMV65619 OCZ65619 NTD65619 NJH65619 MZL65619 MPP65619 MFT65619 LVX65619 LMB65619 LCF65619 KSJ65619 KIN65619 JYR65619 JOV65619 JEZ65619 IVD65619 ILH65619 IBL65619 HRP65619 HHT65619 GXX65619 GOB65619 GEF65619 FUJ65619 FKN65619 FAR65619 EQV65619 EGZ65619 DXD65619 DNH65619 DDL65619 CTP65619 CJT65619 BZX65619 BQB65619 BGF65619 AWJ65619 AMN65619 ACR65619 SV65619 IZ65619 D76 IZ76:IZ77 SV76:SV77 ACR76:ACR77 AMN76:AMN77 AWJ76:AWJ77 BGF76:BGF77 BQB76:BQB77 BZX76:BZX77 CJT76:CJT77 CTP76:CTP77 DDL76:DDL77 DNH76:DNH77 DXD76:DXD77 EGZ76:EGZ77 EQV76:EQV77 FAR76:FAR77 FKN76:FKN77 FUJ76:FUJ77 GEF76:GEF77 GOB76:GOB77 GXX76:GXX77 HHT76:HHT77 HRP76:HRP77 IBL76:IBL77 ILH76:ILH77 IVD76:IVD77 JEZ76:JEZ77 JOV76:JOV77 JYR76:JYR77 KIN76:KIN77 KSJ76:KSJ77 LCF76:LCF77 LMB76:LMB77 LVX76:LVX77 MFT76:MFT77 MPP76:MPP77 MZL76:MZL77 NJH76:NJH77 NTD76:NTD77 OCZ76:OCZ77 OMV76:OMV77 OWR76:OWR77 PGN76:PGN77 PQJ76:PQJ77 QAF76:QAF77 QKB76:QKB77 QTX76:QTX77 RDT76:RDT77 RNP76:RNP77 RXL76:RXL77 SHH76:SHH77 SRD76:SRD77 TAZ76:TAZ77 TKV76:TKV77 TUR76:TUR77 UEN76:UEN77 UOJ76:UOJ77 UYF76:UYF77 VIB76:VIB77 VRX76:VRX77 WBT76:WBT77 WLP76:WLP77 WVL76:WVL77">
      <formula1>"1, 2, 3"</formula1>
    </dataValidation>
  </dataValidations>
  <pageMargins left="1" right="0.75" top="0.75" bottom="0.75" header="1" footer="0.5"/>
  <pageSetup scale="59" orientation="portrait" r:id="rId1"/>
  <headerFooter alignWithMargins="0">
    <oddHeader>&amp;RPage 8.5.2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workbookViewId="0">
      <selection activeCell="B16" sqref="B16"/>
    </sheetView>
  </sheetViews>
  <sheetFormatPr defaultRowHeight="12.75"/>
  <cols>
    <col min="1" max="1" width="11" style="46" customWidth="1"/>
    <col min="2" max="2" width="10.875" style="46" customWidth="1"/>
    <col min="3" max="3" width="35" style="46" bestFit="1" customWidth="1"/>
    <col min="4" max="4" width="11.375" style="46" customWidth="1"/>
    <col min="5" max="5" width="12.625" style="46" bestFit="1" customWidth="1"/>
    <col min="6" max="6" width="7.875" style="46" bestFit="1" customWidth="1"/>
    <col min="7" max="7" width="14.625" style="46" customWidth="1"/>
    <col min="8" max="8" width="10.75" style="46" customWidth="1"/>
    <col min="9" max="10" width="12" style="46" customWidth="1"/>
    <col min="11" max="11" width="10.5" style="46" customWidth="1"/>
    <col min="12" max="16384" width="9" style="46"/>
  </cols>
  <sheetData>
    <row r="1" spans="1:7">
      <c r="A1" s="48" t="str">
        <f>'Lead Sheet'!B1</f>
        <v>PacifiCorp</v>
      </c>
    </row>
    <row r="2" spans="1:7">
      <c r="A2" s="48" t="str">
        <f>'Lead Sheet'!B2</f>
        <v>Washington General Rate Case - June 2012</v>
      </c>
    </row>
    <row r="3" spans="1:7">
      <c r="A3" s="48" t="str">
        <f>'Lead Sheet'!B3</f>
        <v>Miscellaneous Rate Base</v>
      </c>
    </row>
    <row r="4" spans="1:7">
      <c r="A4" s="76" t="s">
        <v>96</v>
      </c>
    </row>
    <row r="5" spans="1:7">
      <c r="E5" s="47"/>
    </row>
    <row r="6" spans="1:7">
      <c r="A6" s="59" t="s">
        <v>97</v>
      </c>
      <c r="B6" s="59" t="s">
        <v>98</v>
      </c>
      <c r="C6" s="59" t="s">
        <v>42</v>
      </c>
      <c r="D6" s="59" t="s">
        <v>44</v>
      </c>
      <c r="E6" s="50" t="s">
        <v>99</v>
      </c>
    </row>
    <row r="7" spans="1:7">
      <c r="A7" s="78" t="s">
        <v>83</v>
      </c>
      <c r="B7" s="79" t="s">
        <v>84</v>
      </c>
      <c r="C7" s="79" t="s">
        <v>85</v>
      </c>
      <c r="D7" s="80" t="s">
        <v>72</v>
      </c>
      <c r="E7" s="81">
        <v>15474</v>
      </c>
      <c r="F7" s="46" t="s">
        <v>101</v>
      </c>
      <c r="G7" s="24"/>
    </row>
    <row r="8" spans="1:7">
      <c r="A8" s="79" t="s">
        <v>83</v>
      </c>
      <c r="B8" s="79" t="s">
        <v>86</v>
      </c>
      <c r="C8" s="79" t="s">
        <v>87</v>
      </c>
      <c r="D8" s="80" t="s">
        <v>72</v>
      </c>
      <c r="E8" s="81">
        <v>137381</v>
      </c>
      <c r="F8" s="46" t="s">
        <v>101</v>
      </c>
      <c r="G8" s="24"/>
    </row>
    <row r="9" spans="1:7">
      <c r="A9" s="79" t="s">
        <v>83</v>
      </c>
      <c r="B9" s="79" t="s">
        <v>88</v>
      </c>
      <c r="C9" s="79" t="s">
        <v>89</v>
      </c>
      <c r="D9" s="80" t="s">
        <v>72</v>
      </c>
      <c r="E9" s="81">
        <v>171693</v>
      </c>
      <c r="F9" s="46" t="s">
        <v>101</v>
      </c>
    </row>
    <row r="10" spans="1:7">
      <c r="A10" s="78">
        <v>4098300</v>
      </c>
      <c r="B10" s="78" t="s">
        <v>90</v>
      </c>
      <c r="C10" s="78" t="s">
        <v>91</v>
      </c>
      <c r="D10" s="78" t="s">
        <v>36</v>
      </c>
      <c r="E10" s="82">
        <v>4582312</v>
      </c>
      <c r="F10" s="46" t="s">
        <v>101</v>
      </c>
    </row>
    <row r="11" spans="1:7">
      <c r="A11" s="78">
        <v>4099300</v>
      </c>
      <c r="B11" s="78" t="s">
        <v>92</v>
      </c>
      <c r="C11" s="78" t="s">
        <v>93</v>
      </c>
      <c r="D11" s="78" t="s">
        <v>39</v>
      </c>
      <c r="E11" s="82">
        <v>283083</v>
      </c>
      <c r="F11" s="46" t="s">
        <v>101</v>
      </c>
    </row>
    <row r="12" spans="1:7">
      <c r="E12" s="77"/>
    </row>
  </sheetData>
  <pageMargins left="0.7" right="0.7" top="0.75" bottom="0.75" header="0.3" footer="0.3"/>
  <pageSetup scale="93" orientation="portrait" r:id="rId1"/>
  <headerFooter>
    <oddHeader>&amp;R&amp;10Page 8.5.3</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Appealed</CaseStatus>
    <OpenedDate xmlns="dc463f71-b30c-4ab2-9473-d307f9d35888">2013-01-11T08:00:00+00:00</OpenedDate>
    <Date1 xmlns="dc463f71-b30c-4ab2-9473-d307f9d35888">2013-08-05T07:00:00+00:00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130043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76616498D7811449987485091DF42B7" ma:contentTypeVersion="135" ma:contentTypeDescription="" ma:contentTypeScope="" ma:versionID="ea582effef2760cff9dab7cbb939c49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8AF39E-1A5F-44B5-8B85-32859A923BDF}"/>
</file>

<file path=customXml/itemProps2.xml><?xml version="1.0" encoding="utf-8"?>
<ds:datastoreItem xmlns:ds="http://schemas.openxmlformats.org/officeDocument/2006/customXml" ds:itemID="{F95194ED-FAA3-4822-9416-F2E861D84E56}"/>
</file>

<file path=customXml/itemProps3.xml><?xml version="1.0" encoding="utf-8"?>
<ds:datastoreItem xmlns:ds="http://schemas.openxmlformats.org/officeDocument/2006/customXml" ds:itemID="{136CF588-E283-42E6-BFDE-A5B94F639A30}"/>
</file>

<file path=customXml/itemProps4.xml><?xml version="1.0" encoding="utf-8"?>
<ds:datastoreItem xmlns:ds="http://schemas.openxmlformats.org/officeDocument/2006/customXml" ds:itemID="{48777A29-9259-4706-9981-9C72ED92246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Lead Sheet</vt:lpstr>
      <vt:lpstr>Lead Sheet (2)</vt:lpstr>
      <vt:lpstr>8.5.2</vt:lpstr>
      <vt:lpstr>8.5.3</vt:lpstr>
      <vt:lpstr>'8.5.2'!Print_Area</vt:lpstr>
      <vt:lpstr>'Lead Sheet'!Print_Area</vt:lpstr>
      <vt:lpstr>'Lead Sheet (2)'!Print_Area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2012-11-16T19:20:28Z</dcterms:created>
  <dcterms:modified xsi:type="dcterms:W3CDTF">2012-12-20T21:33:28Z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0x0101006E56B4D1795A2E4DB2F0B01679ED314A00A76616498D7811449987485091DF42B7</vt:lpwstr>
  </property>
  <property fmtid="{D5CDD505-2E9C-101B-9397-08002B2CF9AE}" pid="3" name="_docset_NoMedatataSyncRequired">
    <vt:lpwstr>False</vt:lpwstr>
  </property>
</Properties>
</file>