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1840" windowHeight="10890"/>
  </bookViews>
  <sheets>
    <sheet name="Sheet1" sheetId="1" r:id="rId1"/>
  </sheets>
  <definedNames>
    <definedName name="_xlnm.Print_Area" localSheetId="0">Sheet1!$A$1:$V$42</definedName>
  </definedNames>
  <calcPr calcId="125725"/>
</workbook>
</file>

<file path=xl/calcChain.xml><?xml version="1.0" encoding="utf-8"?>
<calcChain xmlns="http://schemas.openxmlformats.org/spreadsheetml/2006/main">
  <c r="S24" i="1"/>
  <c r="S23"/>
  <c r="S22"/>
  <c r="S19"/>
  <c r="S11"/>
  <c r="K24"/>
  <c r="K23"/>
  <c r="K22"/>
  <c r="K19"/>
  <c r="K11"/>
  <c r="R24"/>
  <c r="Q24"/>
  <c r="P24"/>
  <c r="R23"/>
  <c r="Q23"/>
  <c r="P23"/>
  <c r="R22"/>
  <c r="Q22"/>
  <c r="P22"/>
  <c r="R19"/>
  <c r="Q19"/>
  <c r="P19"/>
  <c r="R11"/>
  <c r="Q11"/>
  <c r="P11"/>
  <c r="I23"/>
  <c r="S26" l="1"/>
  <c r="Q26"/>
  <c r="P26"/>
  <c r="R26"/>
  <c r="K26"/>
  <c r="E17"/>
  <c r="E19" s="1"/>
  <c r="Q20" s="1"/>
  <c r="E9"/>
  <c r="E11" s="1"/>
  <c r="Q12" s="1"/>
  <c r="D17"/>
  <c r="D19" s="1"/>
  <c r="P20" s="1"/>
  <c r="D9"/>
  <c r="J24"/>
  <c r="I24"/>
  <c r="H24"/>
  <c r="J23"/>
  <c r="H23"/>
  <c r="J22"/>
  <c r="I22"/>
  <c r="H22"/>
  <c r="D23"/>
  <c r="E23"/>
  <c r="F23"/>
  <c r="F24"/>
  <c r="E22"/>
  <c r="F22"/>
  <c r="D22"/>
  <c r="J19"/>
  <c r="I19"/>
  <c r="H19"/>
  <c r="F19"/>
  <c r="S20" s="1"/>
  <c r="J11"/>
  <c r="I11"/>
  <c r="H11"/>
  <c r="F11"/>
  <c r="D11"/>
  <c r="P12" s="1"/>
  <c r="H20" l="1"/>
  <c r="J20"/>
  <c r="F26"/>
  <c r="S27" s="1"/>
  <c r="I12"/>
  <c r="I20"/>
  <c r="E24"/>
  <c r="E26" s="1"/>
  <c r="Q27" s="1"/>
  <c r="R27"/>
  <c r="R20"/>
  <c r="J26"/>
  <c r="D24"/>
  <c r="H12"/>
  <c r="I26"/>
  <c r="H26"/>
  <c r="D26"/>
  <c r="P27" s="1"/>
  <c r="J27" l="1"/>
  <c r="H27"/>
  <c r="I27"/>
</calcChain>
</file>

<file path=xl/sharedStrings.xml><?xml version="1.0" encoding="utf-8"?>
<sst xmlns="http://schemas.openxmlformats.org/spreadsheetml/2006/main" count="92" uniqueCount="42">
  <si>
    <t>Bench Request # 5</t>
  </si>
  <si>
    <t>Salary</t>
  </si>
  <si>
    <t>Short Term incentive Plan</t>
  </si>
  <si>
    <t>Total Salary &amp; Incentives</t>
  </si>
  <si>
    <t>Long Term incentive Plan + Option Awards</t>
  </si>
  <si>
    <t>Utility President</t>
  </si>
  <si>
    <t>CEO</t>
  </si>
  <si>
    <t>Retired</t>
  </si>
  <si>
    <t>CEO - (Gary Ely)</t>
  </si>
  <si>
    <t>Data</t>
  </si>
  <si>
    <t>WA-Test Period</t>
  </si>
  <si>
    <t>WA - GRC Effective Date</t>
  </si>
  <si>
    <t>ID - GRC Effective Date</t>
  </si>
  <si>
    <t>ID-Test Period</t>
  </si>
  <si>
    <t>OR - GRC Effective Date</t>
  </si>
  <si>
    <t>OR-Test Period</t>
  </si>
  <si>
    <t>Utility President/CEO (Scott Morris)</t>
  </si>
  <si>
    <t>(In 2008 - ID Split: 10 mos 2004 GRC / 2 months 2008 GRC)</t>
  </si>
  <si>
    <r>
      <t xml:space="preserve">2008 </t>
    </r>
    <r>
      <rPr>
        <b/>
        <sz val="11"/>
        <color theme="1"/>
        <rFont val="Calibri"/>
        <family val="2"/>
        <scheme val="minor"/>
      </rPr>
      <t>(1)</t>
    </r>
  </si>
  <si>
    <t>Washington Only</t>
  </si>
  <si>
    <t xml:space="preserve">System </t>
  </si>
  <si>
    <r>
      <rPr>
        <b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The 2008 amount in the Ely-Retired column includes 10 months of ID's share of Mr. Ely's salary, which was included in rates for the ID jurisdiction, prior to the 2008 filed ID GRC effective 10/1/2008, in which his salary was removed.  Mr. Ely's salary had been excluded from the WA GRC effective 1/1/2008.</t>
    </r>
  </si>
  <si>
    <r>
      <t xml:space="preserve">2008 </t>
    </r>
    <r>
      <rPr>
        <b/>
        <sz val="11"/>
        <color theme="1"/>
        <rFont val="Calibri"/>
        <family val="2"/>
        <scheme val="minor"/>
      </rPr>
      <t>(2)</t>
    </r>
  </si>
  <si>
    <t>(3)</t>
  </si>
  <si>
    <t>Annual Pro Forma Amount Included in Rates  (5)</t>
  </si>
  <si>
    <t>(2007 Pro Forma)</t>
  </si>
  <si>
    <t>(2008 Pro Forma)</t>
  </si>
  <si>
    <t>2002/2007</t>
  </si>
  <si>
    <t>Sep-04 / Oct-08</t>
  </si>
  <si>
    <t>2007</t>
  </si>
  <si>
    <t xml:space="preserve">      months, amount overstated not material) </t>
  </si>
  <si>
    <t xml:space="preserve">(For 2008 OR increase effective 4/1/08, used as if 12 </t>
  </si>
  <si>
    <t>Salary and Incentives for Scott Morris and Gary Ely for the years 2006 through 2008, and amounts included in rates during those years. (2009 provided due to regulatory lag.)</t>
  </si>
  <si>
    <t>Total (CEO &amp; Utility President Salary and Incentives)</t>
  </si>
  <si>
    <t>(column 2009 compared to 2008 proxy amount)</t>
  </si>
  <si>
    <r>
      <t xml:space="preserve">2007 </t>
    </r>
    <r>
      <rPr>
        <b/>
        <sz val="11"/>
        <color theme="1"/>
        <rFont val="Calibri"/>
        <family val="2"/>
        <scheme val="minor"/>
      </rPr>
      <t>(4)</t>
    </r>
  </si>
  <si>
    <r>
      <t xml:space="preserve">2009 </t>
    </r>
    <r>
      <rPr>
        <b/>
        <sz val="11"/>
        <color theme="1"/>
        <rFont val="Calibri"/>
        <family val="2"/>
        <scheme val="minor"/>
      </rPr>
      <t>(4)</t>
    </r>
  </si>
  <si>
    <r>
      <rPr>
        <b/>
        <u/>
        <sz val="11"/>
        <color theme="1"/>
        <rFont val="Calibri"/>
        <family val="2"/>
        <scheme val="minor"/>
      </rPr>
      <t>Actual</t>
    </r>
    <r>
      <rPr>
        <b/>
        <sz val="11"/>
        <color theme="1"/>
        <rFont val="Calibri"/>
        <family val="2"/>
        <scheme val="minor"/>
      </rPr>
      <t xml:space="preserve"> Annual Amount Per Proxy                                                (excludes change in pension column)</t>
    </r>
  </si>
  <si>
    <r>
      <rPr>
        <b/>
        <sz val="11"/>
        <color theme="1"/>
        <rFont val="Calibri"/>
        <family val="2"/>
        <scheme val="minor"/>
      </rPr>
      <t xml:space="preserve">(1) </t>
    </r>
    <r>
      <rPr>
        <sz val="11"/>
        <color theme="1"/>
        <rFont val="Calibri"/>
        <family val="2"/>
        <scheme val="minor"/>
      </rPr>
      <t xml:space="preserve"> Gary Ely retired as CEO on 12/31/2007.   Scott Morris promoted to CEO 1/1/2008. </t>
    </r>
  </si>
  <si>
    <r>
      <rPr>
        <b/>
        <sz val="11"/>
        <color theme="1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The amount included and approved in the GRCs (effective 1/1/2009 WA &amp; 10/1/2008 ID) annualized the  pro forma 2008  increase for Mr. Morris.  </t>
    </r>
  </si>
  <si>
    <r>
      <rPr>
        <b/>
        <sz val="11"/>
        <color theme="1"/>
        <rFont val="Calibri"/>
        <family val="2"/>
        <scheme val="minor"/>
      </rPr>
      <t>(4)</t>
    </r>
    <r>
      <rPr>
        <sz val="11"/>
        <color theme="1"/>
        <rFont val="Calibri"/>
        <family val="2"/>
        <scheme val="minor"/>
      </rPr>
      <t xml:space="preserve"> For comparison purposes of Mr. Ely and Mr. Morris salary amounts included in Washington rates for the Company's CEO,  </t>
    </r>
    <r>
      <rPr>
        <u/>
        <sz val="11"/>
        <color theme="1"/>
        <rFont val="Calibri"/>
        <family val="2"/>
        <scheme val="minor"/>
      </rPr>
      <t>see the 2007</t>
    </r>
    <r>
      <rPr>
        <sz val="11"/>
        <color theme="1"/>
        <rFont val="Calibri"/>
        <family val="2"/>
        <scheme val="minor"/>
      </rPr>
      <t xml:space="preserve"> Mr. Ely column versus </t>
    </r>
    <r>
      <rPr>
        <u/>
        <sz val="11"/>
        <color theme="1"/>
        <rFont val="Calibri"/>
        <family val="2"/>
        <scheme val="minor"/>
      </rPr>
      <t>the 2009</t>
    </r>
    <r>
      <rPr>
        <sz val="11"/>
        <color theme="1"/>
        <rFont val="Calibri"/>
        <family val="2"/>
        <scheme val="minor"/>
      </rPr>
      <t xml:space="preserve"> Mr. Morris column included     in the Washington section.  It is important to note that due to lag of including annual salary amounts in rates, the change in amounts  </t>
    </r>
    <r>
      <rPr>
        <u/>
        <sz val="11"/>
        <color theme="1"/>
        <rFont val="Calibri"/>
        <family val="2"/>
        <scheme val="minor"/>
      </rPr>
      <t>reflected in customer rates</t>
    </r>
    <r>
      <rPr>
        <sz val="11"/>
        <color theme="1"/>
        <rFont val="Calibri"/>
        <family val="2"/>
        <scheme val="minor"/>
      </rPr>
      <t xml:space="preserve"> for Mr. Ely versus Mr. Morris </t>
    </r>
    <r>
      <rPr>
        <u/>
        <sz val="11"/>
        <color theme="1"/>
        <rFont val="Calibri"/>
        <family val="2"/>
        <scheme val="minor"/>
      </rPr>
      <t>reflects</t>
    </r>
    <r>
      <rPr>
        <sz val="11"/>
        <color theme="1"/>
        <rFont val="Calibri"/>
        <family val="2"/>
        <scheme val="minor"/>
      </rPr>
      <t xml:space="preserve"> a difference over </t>
    </r>
    <r>
      <rPr>
        <u/>
        <sz val="11"/>
        <color theme="1"/>
        <rFont val="Calibri"/>
        <family val="2"/>
        <scheme val="minor"/>
      </rPr>
      <t>a four year span</t>
    </r>
    <r>
      <rPr>
        <sz val="11"/>
        <color theme="1"/>
        <rFont val="Calibri"/>
        <family val="2"/>
        <scheme val="minor"/>
      </rPr>
      <t xml:space="preserve"> (i.e. 2007 amounts included in rates for Mr. Ely were based on the GRC in effect using a  </t>
    </r>
    <r>
      <rPr>
        <u/>
        <sz val="11"/>
        <color theme="1"/>
        <rFont val="Calibri"/>
        <family val="2"/>
        <scheme val="minor"/>
      </rPr>
      <t>2004 test period,</t>
    </r>
    <r>
      <rPr>
        <sz val="11"/>
        <color theme="1"/>
        <rFont val="Calibri"/>
        <family val="2"/>
        <scheme val="minor"/>
      </rPr>
      <t xml:space="preserve"> whereas Mr. Morris’ salary included in rates reflects a salary level</t>
    </r>
    <r>
      <rPr>
        <u/>
        <sz val="11"/>
        <color theme="1"/>
        <rFont val="Calibri"/>
        <family val="2"/>
        <scheme val="minor"/>
      </rPr>
      <t xml:space="preserve"> in 2008</t>
    </r>
    <r>
      <rPr>
        <sz val="11"/>
        <color theme="1"/>
        <rFont val="Calibri"/>
        <family val="2"/>
        <scheme val="minor"/>
      </rPr>
      <t xml:space="preserve"> (and will be the same for 2009)).</t>
    </r>
  </si>
  <si>
    <r>
      <rPr>
        <b/>
        <sz val="11"/>
        <color theme="1"/>
        <rFont val="Calibri"/>
        <family val="2"/>
        <scheme val="minor"/>
      </rPr>
      <t>(5)</t>
    </r>
    <r>
      <rPr>
        <sz val="11"/>
        <color theme="1"/>
        <rFont val="Calibri"/>
        <family val="2"/>
        <scheme val="minor"/>
      </rPr>
      <t xml:space="preserve"> Data above based on effective date of each GRC by jurisdiction (WA/ID/OR), lag occurs on amounts included in rates as follows: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</si>
</sst>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right"/>
    </xf>
    <xf numFmtId="164" fontId="0" fillId="0" borderId="0" xfId="1" applyNumberFormat="1" applyFont="1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164" fontId="0" fillId="0" borderId="2" xfId="1" applyNumberFormat="1" applyFont="1" applyBorder="1"/>
    <xf numFmtId="9" fontId="0" fillId="0" borderId="0" xfId="2" applyNumberFormat="1" applyFont="1"/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left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17" fontId="0" fillId="0" borderId="0" xfId="0" applyNumberFormat="1" applyBorder="1"/>
    <xf numFmtId="0" fontId="4" fillId="0" borderId="0" xfId="0" applyFont="1"/>
    <xf numFmtId="164" fontId="2" fillId="0" borderId="0" xfId="1" quotePrefix="1" applyNumberFormat="1" applyFont="1"/>
    <xf numFmtId="164" fontId="0" fillId="2" borderId="0" xfId="1" applyNumberFormat="1" applyFont="1" applyFill="1"/>
    <xf numFmtId="164" fontId="0" fillId="2" borderId="2" xfId="1" applyNumberFormat="1" applyFont="1" applyFill="1" applyBorder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 vertical="center"/>
    </xf>
    <xf numFmtId="164" fontId="0" fillId="2" borderId="0" xfId="1" applyNumberFormat="1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4" fontId="0" fillId="0" borderId="0" xfId="1" applyNumberFormat="1" applyFont="1" applyFill="1"/>
    <xf numFmtId="164" fontId="0" fillId="0" borderId="2" xfId="1" applyNumberFormat="1" applyFont="1" applyFill="1" applyBorder="1"/>
    <xf numFmtId="9" fontId="0" fillId="0" borderId="0" xfId="2" applyNumberFormat="1" applyFont="1" applyFill="1"/>
    <xf numFmtId="164" fontId="1" fillId="0" borderId="0" xfId="1" applyNumberFormat="1" applyFont="1"/>
    <xf numFmtId="0" fontId="0" fillId="0" borderId="1" xfId="0" applyFill="1" applyBorder="1" applyAlignment="1">
      <alignment horizontal="center" vertical="center"/>
    </xf>
    <xf numFmtId="164" fontId="0" fillId="0" borderId="0" xfId="1" applyNumberFormat="1" applyFont="1" applyFill="1" applyAlignment="1">
      <alignment horizontal="center"/>
    </xf>
    <xf numFmtId="0" fontId="0" fillId="0" borderId="8" xfId="0" applyBorder="1" applyAlignment="1">
      <alignment horizontal="left" wrapText="1"/>
    </xf>
    <xf numFmtId="0" fontId="0" fillId="0" borderId="9" xfId="0" applyBorder="1"/>
    <xf numFmtId="0" fontId="0" fillId="0" borderId="10" xfId="0" applyBorder="1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6" fillId="0" borderId="0" xfId="0" applyFont="1" applyBorder="1" applyAlignment="1">
      <alignment horizontal="center" vertical="top"/>
    </xf>
    <xf numFmtId="17" fontId="0" fillId="0" borderId="0" xfId="0" applyNumberFormat="1" applyBorder="1" applyAlignment="1">
      <alignment horizontal="right"/>
    </xf>
    <xf numFmtId="0" fontId="0" fillId="0" borderId="0" xfId="0" quotePrefix="1" applyBorder="1" applyAlignment="1">
      <alignment horizontal="right"/>
    </xf>
    <xf numFmtId="0" fontId="0" fillId="0" borderId="11" xfId="0" applyBorder="1"/>
    <xf numFmtId="0" fontId="2" fillId="0" borderId="1" xfId="0" applyFont="1" applyBorder="1" applyAlignment="1">
      <alignment horizontal="right"/>
    </xf>
    <xf numFmtId="0" fontId="0" fillId="0" borderId="1" xfId="0" applyBorder="1"/>
    <xf numFmtId="0" fontId="0" fillId="0" borderId="12" xfId="0" applyBorder="1"/>
    <xf numFmtId="0" fontId="7" fillId="0" borderId="0" xfId="0" applyFont="1"/>
    <xf numFmtId="164" fontId="5" fillId="0" borderId="0" xfId="1" applyNumberFormat="1" applyFont="1" applyAlignment="1">
      <alignment horizontal="left" vertical="center" wrapText="1"/>
    </xf>
    <xf numFmtId="164" fontId="5" fillId="0" borderId="0" xfId="1" applyNumberFormat="1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view="pageBreakPreview" topLeftCell="A16" zoomScale="60" workbookViewId="0">
      <selection activeCell="B28" sqref="B28:K28"/>
    </sheetView>
  </sheetViews>
  <sheetFormatPr defaultRowHeight="15"/>
  <cols>
    <col min="2" max="2" width="12.85546875" customWidth="1"/>
    <col min="3" max="3" width="23.85546875" customWidth="1"/>
    <col min="4" max="4" width="15.85546875" customWidth="1"/>
    <col min="5" max="5" width="16.85546875" customWidth="1"/>
    <col min="6" max="6" width="15.28515625" customWidth="1"/>
    <col min="7" max="7" width="5.28515625" customWidth="1"/>
    <col min="8" max="8" width="18.85546875" customWidth="1"/>
    <col min="9" max="9" width="16.28515625" customWidth="1"/>
    <col min="10" max="10" width="17" customWidth="1"/>
    <col min="11" max="11" width="18.85546875" customWidth="1"/>
    <col min="12" max="12" width="4.42578125" customWidth="1"/>
    <col min="14" max="14" width="12.85546875" customWidth="1"/>
    <col min="15" max="15" width="23.85546875" customWidth="1"/>
    <col min="16" max="16" width="18.85546875" customWidth="1"/>
    <col min="17" max="17" width="16.28515625" customWidth="1"/>
    <col min="18" max="19" width="17" customWidth="1"/>
    <col min="20" max="20" width="6.28515625" bestFit="1" customWidth="1"/>
    <col min="22" max="22" width="11.5703125" customWidth="1"/>
  </cols>
  <sheetData>
    <row r="1" spans="1:25" ht="18.75">
      <c r="A1" s="16" t="s">
        <v>0</v>
      </c>
      <c r="J1" s="43"/>
      <c r="M1" s="16" t="s">
        <v>0</v>
      </c>
      <c r="T1" s="43"/>
    </row>
    <row r="2" spans="1:25" ht="35.25" customHeight="1">
      <c r="A2" s="46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16"/>
    </row>
    <row r="3" spans="1:25" ht="17.25" customHeight="1">
      <c r="D3" s="50" t="s">
        <v>20</v>
      </c>
      <c r="E3" s="50"/>
      <c r="F3" s="50"/>
      <c r="G3" s="50"/>
      <c r="H3" s="50" t="s">
        <v>20</v>
      </c>
      <c r="I3" s="50"/>
      <c r="J3" s="50"/>
      <c r="K3" s="50"/>
      <c r="P3" s="50" t="s">
        <v>19</v>
      </c>
      <c r="Q3" s="50"/>
      <c r="R3" s="50"/>
      <c r="S3" s="50"/>
    </row>
    <row r="4" spans="1:25" ht="31.5" customHeight="1">
      <c r="D4" s="53" t="s">
        <v>37</v>
      </c>
      <c r="E4" s="53"/>
      <c r="F4" s="53"/>
      <c r="H4" s="50" t="s">
        <v>24</v>
      </c>
      <c r="I4" s="50"/>
      <c r="J4" s="50"/>
      <c r="K4" s="50"/>
      <c r="P4" s="50" t="s">
        <v>24</v>
      </c>
      <c r="Q4" s="50"/>
      <c r="R4" s="50"/>
      <c r="S4" s="50"/>
    </row>
    <row r="5" spans="1:25">
      <c r="D5" s="4">
        <v>2006</v>
      </c>
      <c r="E5" s="29">
        <v>2007</v>
      </c>
      <c r="F5" s="29" t="s">
        <v>18</v>
      </c>
      <c r="H5" s="6">
        <v>2006</v>
      </c>
      <c r="I5" s="23">
        <v>2007</v>
      </c>
      <c r="J5" s="4" t="s">
        <v>22</v>
      </c>
      <c r="K5" s="4">
        <v>2009</v>
      </c>
      <c r="P5" s="6">
        <v>2006</v>
      </c>
      <c r="Q5" s="21" t="s">
        <v>35</v>
      </c>
      <c r="R5" s="4">
        <v>2008</v>
      </c>
      <c r="S5" s="4">
        <v>2009</v>
      </c>
    </row>
    <row r="6" spans="1:25">
      <c r="A6" s="3" t="s">
        <v>8</v>
      </c>
      <c r="D6" s="9" t="s">
        <v>6</v>
      </c>
      <c r="E6" s="30" t="s">
        <v>6</v>
      </c>
      <c r="F6" s="24" t="s">
        <v>7</v>
      </c>
      <c r="H6" s="5" t="s">
        <v>6</v>
      </c>
      <c r="I6" s="24" t="s">
        <v>6</v>
      </c>
      <c r="J6" s="5" t="s">
        <v>7</v>
      </c>
      <c r="K6" s="5" t="s">
        <v>7</v>
      </c>
      <c r="M6" s="3" t="s">
        <v>8</v>
      </c>
      <c r="P6" s="5" t="s">
        <v>6</v>
      </c>
      <c r="Q6" s="20" t="s">
        <v>6</v>
      </c>
      <c r="R6" s="5" t="s">
        <v>7</v>
      </c>
      <c r="S6" s="5" t="s">
        <v>7</v>
      </c>
    </row>
    <row r="7" spans="1:25">
      <c r="C7" s="1" t="s">
        <v>1</v>
      </c>
      <c r="D7" s="2">
        <v>710029</v>
      </c>
      <c r="E7" s="25">
        <v>715000</v>
      </c>
      <c r="F7" s="25">
        <v>0</v>
      </c>
      <c r="G7" s="2"/>
      <c r="H7" s="2">
        <v>452971</v>
      </c>
      <c r="I7" s="25">
        <v>452971</v>
      </c>
      <c r="J7" s="2">
        <v>94604</v>
      </c>
      <c r="K7" s="2">
        <v>0</v>
      </c>
      <c r="L7" s="17"/>
      <c r="O7" s="1" t="s">
        <v>1</v>
      </c>
      <c r="P7" s="2">
        <v>259342</v>
      </c>
      <c r="Q7" s="18">
        <v>259342</v>
      </c>
      <c r="R7" s="2">
        <v>0</v>
      </c>
      <c r="S7" s="2">
        <v>0</v>
      </c>
      <c r="T7" s="2"/>
      <c r="U7" s="2"/>
      <c r="V7" s="2"/>
      <c r="W7" s="2"/>
      <c r="X7" s="2"/>
      <c r="Y7" s="2"/>
    </row>
    <row r="8" spans="1:25">
      <c r="C8" s="1" t="s">
        <v>2</v>
      </c>
      <c r="D8" s="2">
        <v>733493</v>
      </c>
      <c r="E8" s="25">
        <v>98456</v>
      </c>
      <c r="F8" s="25">
        <v>0</v>
      </c>
      <c r="G8" s="2"/>
      <c r="H8" s="2">
        <v>116185</v>
      </c>
      <c r="I8" s="25">
        <v>116185</v>
      </c>
      <c r="J8" s="2">
        <v>116168</v>
      </c>
      <c r="K8" s="2">
        <v>0</v>
      </c>
      <c r="L8" s="2"/>
      <c r="O8" s="1" t="s">
        <v>2</v>
      </c>
      <c r="P8" s="2">
        <v>49913</v>
      </c>
      <c r="Q8" s="18">
        <v>49913</v>
      </c>
      <c r="R8" s="2">
        <v>72341</v>
      </c>
      <c r="S8" s="2">
        <v>0</v>
      </c>
      <c r="T8" s="2"/>
      <c r="U8" s="2"/>
      <c r="V8" s="2"/>
      <c r="W8" s="2"/>
      <c r="X8" s="2"/>
      <c r="Y8" s="2"/>
    </row>
    <row r="9" spans="1:25">
      <c r="C9" s="1" t="s">
        <v>4</v>
      </c>
      <c r="D9" s="2">
        <f>1288043+73406</f>
        <v>1361449</v>
      </c>
      <c r="E9" s="25">
        <f>803677+0</f>
        <v>803677</v>
      </c>
      <c r="F9" s="25">
        <v>0</v>
      </c>
      <c r="G9" s="2"/>
      <c r="H9" s="2">
        <v>0</v>
      </c>
      <c r="I9" s="25">
        <v>0</v>
      </c>
      <c r="J9" s="2">
        <v>0</v>
      </c>
      <c r="K9" s="2">
        <v>0</v>
      </c>
      <c r="L9" s="2"/>
      <c r="O9" s="1" t="s">
        <v>4</v>
      </c>
      <c r="P9" s="2">
        <v>0</v>
      </c>
      <c r="Q9" s="18">
        <v>0</v>
      </c>
      <c r="R9" s="2">
        <v>0</v>
      </c>
      <c r="S9" s="2">
        <v>0</v>
      </c>
      <c r="T9" s="2"/>
      <c r="U9" s="2"/>
      <c r="V9" s="2"/>
      <c r="W9" s="2"/>
      <c r="X9" s="2"/>
      <c r="Y9" s="2"/>
    </row>
    <row r="10" spans="1:25" ht="6" customHeight="1">
      <c r="D10" s="2"/>
      <c r="E10" s="25"/>
      <c r="F10" s="25"/>
      <c r="G10" s="2"/>
      <c r="H10" s="2"/>
      <c r="I10" s="25"/>
      <c r="J10" s="2"/>
      <c r="K10" s="2"/>
      <c r="L10" s="2"/>
      <c r="P10" s="2"/>
      <c r="Q10" s="18"/>
      <c r="R10" s="2"/>
      <c r="S10" s="2"/>
      <c r="T10" s="2"/>
      <c r="U10" s="2"/>
      <c r="V10" s="2"/>
      <c r="W10" s="2"/>
      <c r="X10" s="2"/>
      <c r="Y10" s="2"/>
    </row>
    <row r="11" spans="1:25" ht="13.5" customHeight="1" thickBot="1">
      <c r="C11" s="1" t="s">
        <v>3</v>
      </c>
      <c r="D11" s="7">
        <f>SUM(D7:D10)</f>
        <v>2804971</v>
      </c>
      <c r="E11" s="19">
        <f>SUM(E7:E10)</f>
        <v>1617133</v>
      </c>
      <c r="F11" s="26">
        <f>SUM(F7:F10)</f>
        <v>0</v>
      </c>
      <c r="G11" s="2"/>
      <c r="H11" s="7">
        <f>SUM(H7:H10)</f>
        <v>569156</v>
      </c>
      <c r="I11" s="26">
        <f>SUM(I7:I10)</f>
        <v>569156</v>
      </c>
      <c r="J11" s="7">
        <f>SUM(J7:J10)</f>
        <v>210772</v>
      </c>
      <c r="K11" s="7">
        <f>SUM(K7:K10)</f>
        <v>0</v>
      </c>
      <c r="L11" s="2"/>
      <c r="O11" s="1" t="s">
        <v>3</v>
      </c>
      <c r="P11" s="7">
        <f>SUM(P7:P10)</f>
        <v>309255</v>
      </c>
      <c r="Q11" s="19">
        <f>SUM(Q7:Q10)</f>
        <v>309255</v>
      </c>
      <c r="R11" s="7">
        <f>SUM(R7:R10)</f>
        <v>72341</v>
      </c>
      <c r="S11" s="7">
        <f>SUM(S7:S10)</f>
        <v>0</v>
      </c>
      <c r="T11" s="2"/>
      <c r="U11" s="2"/>
      <c r="V11" s="2"/>
      <c r="W11" s="2"/>
      <c r="X11" s="2"/>
      <c r="Y11" s="2"/>
    </row>
    <row r="12" spans="1:25" ht="15.75" thickTop="1">
      <c r="D12" s="2"/>
      <c r="E12" s="25"/>
      <c r="F12" s="25"/>
      <c r="G12" s="2"/>
      <c r="H12" s="8">
        <f>H11/D11</f>
        <v>0.20290976270342903</v>
      </c>
      <c r="I12" s="27">
        <f>I11/E11</f>
        <v>0.35195373540704444</v>
      </c>
      <c r="J12" s="8"/>
      <c r="K12" s="8"/>
      <c r="L12" s="2"/>
      <c r="P12" s="8">
        <f>P11/D11</f>
        <v>0.11025247676357439</v>
      </c>
      <c r="Q12" s="8">
        <f>Q11/E11</f>
        <v>0.1912365896929937</v>
      </c>
      <c r="R12" s="8"/>
      <c r="S12" s="8"/>
      <c r="T12" s="2"/>
      <c r="U12" s="2"/>
      <c r="V12" s="2"/>
      <c r="W12" s="2"/>
      <c r="X12" s="2"/>
      <c r="Y12" s="2"/>
    </row>
    <row r="13" spans="1:25">
      <c r="D13" s="6">
        <v>2006</v>
      </c>
      <c r="E13" s="23">
        <v>2007</v>
      </c>
      <c r="F13" s="29" t="s">
        <v>18</v>
      </c>
      <c r="G13" s="2"/>
      <c r="H13" s="6">
        <v>2006</v>
      </c>
      <c r="I13" s="6">
        <v>2007</v>
      </c>
      <c r="J13" s="6">
        <v>2008</v>
      </c>
      <c r="K13" s="6">
        <v>2009</v>
      </c>
      <c r="L13" s="2"/>
      <c r="P13" s="6">
        <v>2006</v>
      </c>
      <c r="Q13" s="6">
        <v>2007</v>
      </c>
      <c r="R13" s="6">
        <v>2008</v>
      </c>
      <c r="S13" s="21" t="s">
        <v>36</v>
      </c>
      <c r="T13" s="2"/>
      <c r="U13" s="2"/>
      <c r="V13" s="2"/>
      <c r="W13" s="2"/>
      <c r="X13" s="2"/>
      <c r="Y13" s="2"/>
    </row>
    <row r="14" spans="1:25">
      <c r="A14" s="3" t="s">
        <v>16</v>
      </c>
      <c r="D14" s="9" t="s">
        <v>5</v>
      </c>
      <c r="E14" s="30" t="s">
        <v>5</v>
      </c>
      <c r="F14" s="30" t="s">
        <v>6</v>
      </c>
      <c r="G14" s="9"/>
      <c r="H14" s="9" t="s">
        <v>5</v>
      </c>
      <c r="I14" s="9" t="s">
        <v>5</v>
      </c>
      <c r="J14" s="9" t="s">
        <v>6</v>
      </c>
      <c r="K14" s="9" t="s">
        <v>6</v>
      </c>
      <c r="L14" s="9"/>
      <c r="M14" s="3" t="s">
        <v>16</v>
      </c>
      <c r="P14" s="9" t="s">
        <v>5</v>
      </c>
      <c r="Q14" s="9" t="s">
        <v>5</v>
      </c>
      <c r="R14" s="9" t="s">
        <v>6</v>
      </c>
      <c r="S14" s="22" t="s">
        <v>6</v>
      </c>
      <c r="T14" s="2"/>
      <c r="U14" s="2"/>
      <c r="V14" s="2"/>
      <c r="W14" s="2"/>
      <c r="X14" s="2"/>
      <c r="Y14" s="2"/>
    </row>
    <row r="15" spans="1:25">
      <c r="C15" s="1" t="s">
        <v>1</v>
      </c>
      <c r="D15" s="2">
        <v>351703</v>
      </c>
      <c r="E15" s="25">
        <v>452461</v>
      </c>
      <c r="F15" s="25">
        <v>626308</v>
      </c>
      <c r="G15" s="17" t="s">
        <v>23</v>
      </c>
      <c r="H15" s="2">
        <v>253659</v>
      </c>
      <c r="I15" s="2">
        <v>253659</v>
      </c>
      <c r="J15" s="2">
        <v>335710</v>
      </c>
      <c r="K15" s="28">
        <v>618766</v>
      </c>
      <c r="L15" s="17" t="s">
        <v>23</v>
      </c>
      <c r="O15" s="1" t="s">
        <v>1</v>
      </c>
      <c r="P15" s="2">
        <v>131058</v>
      </c>
      <c r="Q15" s="2">
        <v>131058</v>
      </c>
      <c r="R15" s="2">
        <v>215789</v>
      </c>
      <c r="S15" s="18">
        <v>404914</v>
      </c>
      <c r="T15" s="17"/>
      <c r="U15" s="2"/>
      <c r="V15" s="2"/>
      <c r="W15" s="2"/>
      <c r="X15" s="2"/>
      <c r="Y15" s="2"/>
    </row>
    <row r="16" spans="1:25">
      <c r="C16" s="1" t="s">
        <v>2</v>
      </c>
      <c r="D16" s="2">
        <v>256466</v>
      </c>
      <c r="E16" s="25">
        <v>43146</v>
      </c>
      <c r="F16" s="25">
        <v>404597</v>
      </c>
      <c r="G16" s="2"/>
      <c r="H16" s="2">
        <v>37439</v>
      </c>
      <c r="I16" s="2">
        <v>37439</v>
      </c>
      <c r="J16" s="2">
        <v>43517</v>
      </c>
      <c r="K16" s="2">
        <v>28345</v>
      </c>
      <c r="L16" s="2"/>
      <c r="O16" s="1" t="s">
        <v>2</v>
      </c>
      <c r="P16" s="2">
        <v>14641</v>
      </c>
      <c r="Q16" s="2">
        <v>14641</v>
      </c>
      <c r="R16" s="2">
        <v>25294</v>
      </c>
      <c r="S16" s="18">
        <v>28345</v>
      </c>
      <c r="T16" s="2"/>
      <c r="U16" s="2"/>
      <c r="V16" s="2"/>
      <c r="W16" s="2"/>
      <c r="X16" s="2"/>
      <c r="Y16" s="2"/>
    </row>
    <row r="17" spans="1:25">
      <c r="C17" s="1" t="s">
        <v>4</v>
      </c>
      <c r="D17" s="2">
        <f>325302+17719</f>
        <v>343021</v>
      </c>
      <c r="E17" s="25">
        <f>324792+0</f>
        <v>324792</v>
      </c>
      <c r="F17" s="25">
        <v>620897</v>
      </c>
      <c r="G17" s="2"/>
      <c r="H17" s="2">
        <v>0</v>
      </c>
      <c r="I17" s="2">
        <v>0</v>
      </c>
      <c r="J17" s="2">
        <v>0</v>
      </c>
      <c r="K17" s="2">
        <v>0</v>
      </c>
      <c r="L17" s="2"/>
      <c r="O17" s="1" t="s">
        <v>4</v>
      </c>
      <c r="P17" s="2">
        <v>0</v>
      </c>
      <c r="Q17" s="2">
        <v>0</v>
      </c>
      <c r="R17" s="2">
        <v>0</v>
      </c>
      <c r="S17" s="18">
        <v>0</v>
      </c>
      <c r="T17" s="2"/>
      <c r="U17" s="2"/>
      <c r="V17" s="2"/>
      <c r="W17" s="2"/>
      <c r="X17" s="2"/>
      <c r="Y17" s="2"/>
    </row>
    <row r="18" spans="1:25" ht="6" customHeight="1">
      <c r="D18" s="2"/>
      <c r="E18" s="25"/>
      <c r="F18" s="25"/>
      <c r="G18" s="2"/>
      <c r="H18" s="2"/>
      <c r="I18" s="2"/>
      <c r="J18" s="2"/>
      <c r="K18" s="2"/>
      <c r="L18" s="2"/>
      <c r="P18" s="2"/>
      <c r="Q18" s="2"/>
      <c r="R18" s="2"/>
      <c r="S18" s="18"/>
      <c r="T18" s="2"/>
      <c r="U18" s="2"/>
      <c r="V18" s="2"/>
      <c r="W18" s="2"/>
      <c r="X18" s="2"/>
      <c r="Y18" s="2"/>
    </row>
    <row r="19" spans="1:25" ht="15.75" thickBot="1">
      <c r="C19" s="1" t="s">
        <v>3</v>
      </c>
      <c r="D19" s="7">
        <f>SUM(D15:D18)</f>
        <v>951190</v>
      </c>
      <c r="E19" s="26">
        <f>SUM(E15:E18)</f>
        <v>820399</v>
      </c>
      <c r="F19" s="19">
        <f>SUM(F15:F18)</f>
        <v>1651802</v>
      </c>
      <c r="G19" s="2"/>
      <c r="H19" s="7">
        <f>SUM(H15:H18)</f>
        <v>291098</v>
      </c>
      <c r="I19" s="7">
        <f>SUM(I15:I18)</f>
        <v>291098</v>
      </c>
      <c r="J19" s="7">
        <f>SUM(J15:J18)</f>
        <v>379227</v>
      </c>
      <c r="K19" s="7">
        <f>SUM(K15:K18)</f>
        <v>647111</v>
      </c>
      <c r="L19" s="2"/>
      <c r="O19" s="1" t="s">
        <v>3</v>
      </c>
      <c r="P19" s="7">
        <f>SUM(P15:P18)</f>
        <v>145699</v>
      </c>
      <c r="Q19" s="7">
        <f>SUM(Q15:Q18)</f>
        <v>145699</v>
      </c>
      <c r="R19" s="7">
        <f>SUM(R15:R18)</f>
        <v>241083</v>
      </c>
      <c r="S19" s="19">
        <f>SUM(S15:S18)</f>
        <v>433259</v>
      </c>
      <c r="T19" s="2"/>
      <c r="U19" s="2"/>
      <c r="V19" s="2"/>
      <c r="W19" s="2"/>
      <c r="X19" s="2"/>
      <c r="Y19" s="2"/>
    </row>
    <row r="20" spans="1:25" ht="15.75" thickTop="1">
      <c r="D20" s="2"/>
      <c r="E20" s="25"/>
      <c r="F20" s="25"/>
      <c r="G20" s="2"/>
      <c r="H20" s="8">
        <f>H19/D19</f>
        <v>0.30603559751469211</v>
      </c>
      <c r="I20" s="8">
        <f>I19/E19</f>
        <v>0.35482490836775765</v>
      </c>
      <c r="J20" s="8">
        <f>J19/F19</f>
        <v>0.22958381210338769</v>
      </c>
      <c r="K20" s="8"/>
      <c r="L20" s="2"/>
      <c r="P20" s="8">
        <f>P19/D19</f>
        <v>0.15317549595769508</v>
      </c>
      <c r="Q20" s="8">
        <f>Q19/E19</f>
        <v>0.17759529204691862</v>
      </c>
      <c r="R20" s="8">
        <f>R19/F19</f>
        <v>0.14595151234833231</v>
      </c>
      <c r="S20" s="8">
        <f>S19/F19</f>
        <v>0.26229475445604256</v>
      </c>
      <c r="T20" s="44" t="s">
        <v>34</v>
      </c>
      <c r="U20" s="44"/>
      <c r="V20" s="44"/>
      <c r="W20" s="2"/>
      <c r="X20" s="2"/>
      <c r="Y20" s="2"/>
    </row>
    <row r="21" spans="1:25">
      <c r="A21" s="3" t="s">
        <v>33</v>
      </c>
      <c r="D21" s="2"/>
      <c r="E21" s="2"/>
      <c r="F21" s="2"/>
      <c r="G21" s="2"/>
      <c r="H21" s="2"/>
      <c r="I21" s="2"/>
      <c r="J21" s="2"/>
      <c r="K21" s="2"/>
      <c r="L21" s="2"/>
      <c r="M21" s="3" t="s">
        <v>33</v>
      </c>
      <c r="P21" s="2"/>
      <c r="Q21" s="2"/>
      <c r="R21" s="2"/>
      <c r="T21" s="44"/>
      <c r="U21" s="44"/>
      <c r="V21" s="44"/>
      <c r="W21" s="2"/>
      <c r="X21" s="2"/>
      <c r="Y21" s="2"/>
    </row>
    <row r="22" spans="1:25">
      <c r="C22" s="1" t="s">
        <v>1</v>
      </c>
      <c r="D22" s="2">
        <f t="shared" ref="D22:F24" si="0">D7+D15</f>
        <v>1061732</v>
      </c>
      <c r="E22" s="2">
        <f t="shared" si="0"/>
        <v>1167461</v>
      </c>
      <c r="F22" s="2">
        <f t="shared" si="0"/>
        <v>626308</v>
      </c>
      <c r="G22" s="2"/>
      <c r="H22" s="2">
        <f t="shared" ref="H22:K24" si="1">H7+H15</f>
        <v>706630</v>
      </c>
      <c r="I22" s="2">
        <f t="shared" si="1"/>
        <v>706630</v>
      </c>
      <c r="J22" s="2">
        <f t="shared" si="1"/>
        <v>430314</v>
      </c>
      <c r="K22" s="2">
        <f t="shared" si="1"/>
        <v>618766</v>
      </c>
      <c r="L22" s="2"/>
      <c r="O22" s="1" t="s">
        <v>1</v>
      </c>
      <c r="P22" s="2">
        <f t="shared" ref="P22:S24" si="2">P7+P15</f>
        <v>390400</v>
      </c>
      <c r="Q22" s="2">
        <f t="shared" si="2"/>
        <v>390400</v>
      </c>
      <c r="R22" s="2">
        <f t="shared" si="2"/>
        <v>215789</v>
      </c>
      <c r="S22" s="2">
        <f t="shared" si="2"/>
        <v>404914</v>
      </c>
      <c r="T22" s="2"/>
      <c r="U22" s="2"/>
      <c r="V22" s="2"/>
      <c r="W22" s="2"/>
      <c r="X22" s="2"/>
      <c r="Y22" s="2"/>
    </row>
    <row r="23" spans="1:25">
      <c r="C23" s="1" t="s">
        <v>2</v>
      </c>
      <c r="D23" s="2">
        <f t="shared" si="0"/>
        <v>989959</v>
      </c>
      <c r="E23" s="2">
        <f t="shared" si="0"/>
        <v>141602</v>
      </c>
      <c r="F23" s="2">
        <f t="shared" si="0"/>
        <v>404597</v>
      </c>
      <c r="G23" s="2"/>
      <c r="H23" s="2">
        <f t="shared" si="1"/>
        <v>153624</v>
      </c>
      <c r="I23" s="2">
        <f t="shared" si="1"/>
        <v>153624</v>
      </c>
      <c r="J23" s="2">
        <f t="shared" si="1"/>
        <v>159685</v>
      </c>
      <c r="K23" s="2">
        <f t="shared" si="1"/>
        <v>28345</v>
      </c>
      <c r="L23" s="2"/>
      <c r="O23" s="1" t="s">
        <v>2</v>
      </c>
      <c r="P23" s="2">
        <f t="shared" si="2"/>
        <v>64554</v>
      </c>
      <c r="Q23" s="2">
        <f t="shared" si="2"/>
        <v>64554</v>
      </c>
      <c r="R23" s="2">
        <f t="shared" si="2"/>
        <v>97635</v>
      </c>
      <c r="S23" s="2">
        <f t="shared" si="2"/>
        <v>28345</v>
      </c>
      <c r="T23" s="2"/>
      <c r="U23" s="2"/>
      <c r="V23" s="2"/>
      <c r="W23" s="2"/>
      <c r="X23" s="2"/>
      <c r="Y23" s="2"/>
    </row>
    <row r="24" spans="1:25">
      <c r="C24" s="1" t="s">
        <v>4</v>
      </c>
      <c r="D24" s="2">
        <f t="shared" si="0"/>
        <v>1704470</v>
      </c>
      <c r="E24" s="2">
        <f t="shared" si="0"/>
        <v>1128469</v>
      </c>
      <c r="F24" s="2">
        <f t="shared" si="0"/>
        <v>620897</v>
      </c>
      <c r="G24" s="2"/>
      <c r="H24" s="2">
        <f t="shared" si="1"/>
        <v>0</v>
      </c>
      <c r="I24" s="2">
        <f t="shared" si="1"/>
        <v>0</v>
      </c>
      <c r="J24" s="2">
        <f t="shared" si="1"/>
        <v>0</v>
      </c>
      <c r="K24" s="2">
        <f t="shared" si="1"/>
        <v>0</v>
      </c>
      <c r="L24" s="2"/>
      <c r="O24" s="1" t="s">
        <v>4</v>
      </c>
      <c r="P24" s="2">
        <f t="shared" si="2"/>
        <v>0</v>
      </c>
      <c r="Q24" s="2">
        <f t="shared" si="2"/>
        <v>0</v>
      </c>
      <c r="R24" s="2">
        <f t="shared" si="2"/>
        <v>0</v>
      </c>
      <c r="S24" s="2">
        <f t="shared" si="2"/>
        <v>0</v>
      </c>
      <c r="T24" s="2"/>
      <c r="U24" s="2"/>
      <c r="V24" s="2"/>
      <c r="W24" s="2"/>
      <c r="X24" s="2"/>
      <c r="Y24" s="2"/>
    </row>
    <row r="25" spans="1:25">
      <c r="D25" s="2"/>
      <c r="E25" s="2"/>
      <c r="F25" s="2"/>
      <c r="G25" s="2"/>
      <c r="H25" s="2"/>
      <c r="I25" s="2"/>
      <c r="J25" s="2"/>
      <c r="K25" s="2"/>
      <c r="L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.75" thickBot="1">
      <c r="C26" s="1" t="s">
        <v>3</v>
      </c>
      <c r="D26" s="7">
        <f>SUM(D22:D25)</f>
        <v>3756161</v>
      </c>
      <c r="E26" s="7">
        <f>SUM(E22:E25)</f>
        <v>2437532</v>
      </c>
      <c r="F26" s="7">
        <f>SUM(F22:F25)</f>
        <v>1651802</v>
      </c>
      <c r="G26" s="2"/>
      <c r="H26" s="7">
        <f>SUM(H22:H25)</f>
        <v>860254</v>
      </c>
      <c r="I26" s="7">
        <f>SUM(I22:I25)</f>
        <v>860254</v>
      </c>
      <c r="J26" s="7">
        <f>SUM(J22:J25)</f>
        <v>589999</v>
      </c>
      <c r="K26" s="7">
        <f>SUM(K22:K25)</f>
        <v>647111</v>
      </c>
      <c r="L26" s="2"/>
      <c r="O26" s="1" t="s">
        <v>3</v>
      </c>
      <c r="P26" s="7">
        <f>SUM(P22:P25)</f>
        <v>454954</v>
      </c>
      <c r="Q26" s="7">
        <f>SUM(Q22:Q25)</f>
        <v>454954</v>
      </c>
      <c r="R26" s="7">
        <f>SUM(R22:R25)</f>
        <v>313424</v>
      </c>
      <c r="S26" s="7">
        <f>SUM(S22:S25)</f>
        <v>433259</v>
      </c>
      <c r="T26" s="2"/>
      <c r="U26" s="2"/>
      <c r="V26" s="2"/>
      <c r="W26" s="2"/>
      <c r="X26" s="2"/>
      <c r="Y26" s="2"/>
    </row>
    <row r="27" spans="1:25" ht="15.75" thickTop="1">
      <c r="D27" s="2"/>
      <c r="E27" s="2"/>
      <c r="F27" s="2"/>
      <c r="G27" s="2"/>
      <c r="H27" s="8">
        <f>H26/D26</f>
        <v>0.22902479419811878</v>
      </c>
      <c r="I27" s="8">
        <f t="shared" ref="I27" si="3">I26/E26</f>
        <v>0.35292008474145159</v>
      </c>
      <c r="J27" s="8">
        <f>J26/F26</f>
        <v>0.35718506213214418</v>
      </c>
      <c r="K27" s="8"/>
      <c r="L27" s="2"/>
      <c r="P27" s="8">
        <f>P26/D26</f>
        <v>0.1211220711785251</v>
      </c>
      <c r="Q27" s="8">
        <f>Q26/E26</f>
        <v>0.18664534455342535</v>
      </c>
      <c r="R27" s="8">
        <f>R26/F26</f>
        <v>0.18974671298375956</v>
      </c>
      <c r="S27" s="8">
        <f>S26/F26</f>
        <v>0.26229475445604256</v>
      </c>
      <c r="T27" s="45" t="s">
        <v>34</v>
      </c>
      <c r="U27" s="45"/>
      <c r="V27" s="45"/>
      <c r="W27" s="2"/>
      <c r="X27" s="2"/>
      <c r="Y27" s="2"/>
    </row>
    <row r="28" spans="1:25" ht="18.75" customHeight="1">
      <c r="B28" s="47" t="s">
        <v>38</v>
      </c>
      <c r="C28" s="48"/>
      <c r="D28" s="48"/>
      <c r="E28" s="48"/>
      <c r="F28" s="48"/>
      <c r="G28" s="48"/>
      <c r="H28" s="48"/>
      <c r="I28" s="48"/>
      <c r="J28" s="48"/>
      <c r="K28" s="49"/>
      <c r="S28" s="10"/>
      <c r="T28" s="45"/>
      <c r="U28" s="45"/>
      <c r="V28" s="45"/>
    </row>
    <row r="29" spans="1:25" ht="30" customHeight="1">
      <c r="B29" s="47" t="s">
        <v>21</v>
      </c>
      <c r="C29" s="48"/>
      <c r="D29" s="48"/>
      <c r="E29" s="48"/>
      <c r="F29" s="48"/>
      <c r="G29" s="48"/>
      <c r="H29" s="48"/>
      <c r="I29" s="48"/>
      <c r="J29" s="48"/>
      <c r="K29" s="49"/>
      <c r="S29" s="10"/>
    </row>
    <row r="30" spans="1:25" ht="17.25" customHeight="1">
      <c r="B30" s="47" t="s">
        <v>39</v>
      </c>
      <c r="C30" s="48"/>
      <c r="D30" s="48"/>
      <c r="E30" s="48"/>
      <c r="F30" s="48"/>
      <c r="G30" s="48"/>
      <c r="H30" s="48"/>
      <c r="I30" s="48"/>
      <c r="J30" s="48"/>
      <c r="K30" s="49"/>
    </row>
    <row r="31" spans="1:25" ht="59.25" customHeight="1">
      <c r="B31" s="47" t="s">
        <v>40</v>
      </c>
      <c r="C31" s="48"/>
      <c r="D31" s="48"/>
      <c r="E31" s="48"/>
      <c r="F31" s="48"/>
      <c r="G31" s="48"/>
      <c r="H31" s="48"/>
      <c r="I31" s="48"/>
      <c r="J31" s="48"/>
      <c r="K31" s="49"/>
    </row>
    <row r="32" spans="1:25" ht="22.5" customHeight="1">
      <c r="B32" s="51" t="s">
        <v>41</v>
      </c>
      <c r="C32" s="52"/>
      <c r="D32" s="52"/>
      <c r="E32" s="52"/>
      <c r="F32" s="52"/>
      <c r="G32" s="52"/>
      <c r="H32" s="52"/>
      <c r="I32" s="52"/>
      <c r="J32" s="52"/>
      <c r="K32" s="31"/>
      <c r="Q32" s="10"/>
    </row>
    <row r="33" spans="2:16">
      <c r="B33" s="32"/>
      <c r="C33" s="11" t="s">
        <v>9</v>
      </c>
      <c r="D33" s="12">
        <v>2006</v>
      </c>
      <c r="E33" s="12">
        <v>2007</v>
      </c>
      <c r="F33" s="12">
        <v>2008</v>
      </c>
      <c r="G33" s="41"/>
      <c r="H33" s="12">
        <v>2009</v>
      </c>
      <c r="I33" s="14"/>
      <c r="J33" s="14"/>
      <c r="K33" s="33"/>
      <c r="N33" s="13"/>
    </row>
    <row r="34" spans="2:16" ht="6" customHeight="1">
      <c r="B34" s="32"/>
      <c r="C34" s="14"/>
      <c r="D34" s="14"/>
      <c r="E34" s="14"/>
      <c r="F34" s="14"/>
      <c r="G34" s="14"/>
      <c r="H34" s="14"/>
      <c r="I34" s="14"/>
      <c r="J34" s="14"/>
      <c r="K34" s="33"/>
      <c r="N34" s="14"/>
    </row>
    <row r="35" spans="2:16">
      <c r="B35" s="32"/>
      <c r="C35" s="34" t="s">
        <v>11</v>
      </c>
      <c r="D35" s="15">
        <v>38718</v>
      </c>
      <c r="E35" s="15">
        <v>38718</v>
      </c>
      <c r="F35" s="15">
        <v>39448</v>
      </c>
      <c r="G35" s="14"/>
      <c r="H35" s="15">
        <v>39814</v>
      </c>
      <c r="I35" s="14"/>
      <c r="J35" s="14"/>
      <c r="K35" s="33"/>
      <c r="N35" s="15"/>
    </row>
    <row r="36" spans="2:16">
      <c r="B36" s="32"/>
      <c r="C36" s="34" t="s">
        <v>10</v>
      </c>
      <c r="D36" s="14">
        <v>2004</v>
      </c>
      <c r="E36" s="14">
        <v>2004</v>
      </c>
      <c r="F36" s="14">
        <v>2006</v>
      </c>
      <c r="G36" s="14"/>
      <c r="H36" s="14">
        <v>2007</v>
      </c>
      <c r="I36" s="14"/>
      <c r="J36" s="14"/>
      <c r="K36" s="33"/>
      <c r="N36" s="14"/>
    </row>
    <row r="37" spans="2:16">
      <c r="B37" s="32"/>
      <c r="C37" s="35"/>
      <c r="D37" s="14"/>
      <c r="E37" s="14"/>
      <c r="F37" s="36" t="s">
        <v>25</v>
      </c>
      <c r="G37" s="14"/>
      <c r="H37" s="36" t="s">
        <v>26</v>
      </c>
      <c r="I37" s="14"/>
      <c r="J37" s="14"/>
      <c r="K37" s="33"/>
      <c r="N37" s="14"/>
    </row>
    <row r="38" spans="2:16">
      <c r="B38" s="32"/>
      <c r="C38" s="34" t="s">
        <v>12</v>
      </c>
      <c r="D38" s="15">
        <v>38231</v>
      </c>
      <c r="E38" s="15">
        <v>38231</v>
      </c>
      <c r="F38" s="37" t="s">
        <v>28</v>
      </c>
      <c r="G38" s="14"/>
      <c r="H38" s="37">
        <v>39729</v>
      </c>
      <c r="I38" s="14" t="s">
        <v>17</v>
      </c>
      <c r="J38" s="14"/>
      <c r="K38" s="33"/>
      <c r="N38" s="15"/>
    </row>
    <row r="39" spans="2:16">
      <c r="B39" s="32"/>
      <c r="C39" s="34" t="s">
        <v>13</v>
      </c>
      <c r="D39" s="14">
        <v>2002</v>
      </c>
      <c r="E39" s="14">
        <v>2002</v>
      </c>
      <c r="F39" s="38" t="s">
        <v>27</v>
      </c>
      <c r="G39" s="14"/>
      <c r="H39" s="38" t="s">
        <v>29</v>
      </c>
      <c r="I39" s="14"/>
      <c r="J39" s="14"/>
      <c r="K39" s="33"/>
      <c r="N39" s="14"/>
    </row>
    <row r="40" spans="2:16">
      <c r="B40" s="32"/>
      <c r="C40" s="35"/>
      <c r="D40" s="14"/>
      <c r="E40" s="14"/>
      <c r="F40" s="36" t="s">
        <v>25</v>
      </c>
      <c r="G40" s="14"/>
      <c r="H40" s="36" t="s">
        <v>26</v>
      </c>
      <c r="I40" s="14"/>
      <c r="J40" s="14"/>
      <c r="K40" s="33"/>
      <c r="N40" s="14"/>
    </row>
    <row r="41" spans="2:16">
      <c r="B41" s="32"/>
      <c r="C41" s="34" t="s">
        <v>14</v>
      </c>
      <c r="D41" s="15">
        <v>37865</v>
      </c>
      <c r="E41" s="15">
        <v>37865</v>
      </c>
      <c r="F41" s="15">
        <v>39539</v>
      </c>
      <c r="G41" s="14"/>
      <c r="H41" s="15">
        <v>39539</v>
      </c>
      <c r="I41" s="14" t="s">
        <v>31</v>
      </c>
      <c r="J41" s="15"/>
      <c r="K41" s="33"/>
      <c r="N41" s="15"/>
    </row>
    <row r="42" spans="2:16">
      <c r="B42" s="39"/>
      <c r="C42" s="40" t="s">
        <v>15</v>
      </c>
      <c r="D42" s="41">
        <v>2002</v>
      </c>
      <c r="E42" s="41">
        <v>2002</v>
      </c>
      <c r="F42" s="41">
        <v>2006</v>
      </c>
      <c r="G42" s="41"/>
      <c r="H42" s="41">
        <v>2006</v>
      </c>
      <c r="I42" s="41" t="s">
        <v>30</v>
      </c>
      <c r="J42" s="41"/>
      <c r="K42" s="42"/>
      <c r="N42" s="14"/>
    </row>
    <row r="43" spans="2:16">
      <c r="H43" s="14"/>
      <c r="N43" s="14"/>
    </row>
    <row r="44" spans="2:16">
      <c r="H44" s="14"/>
      <c r="P44" s="14"/>
    </row>
  </sheetData>
  <mergeCells count="14">
    <mergeCell ref="B32:J32"/>
    <mergeCell ref="D4:F4"/>
    <mergeCell ref="B30:K30"/>
    <mergeCell ref="B31:K31"/>
    <mergeCell ref="P3:S3"/>
    <mergeCell ref="H3:K3"/>
    <mergeCell ref="D3:G3"/>
    <mergeCell ref="B28:K28"/>
    <mergeCell ref="T20:V21"/>
    <mergeCell ref="T27:V28"/>
    <mergeCell ref="A2:L2"/>
    <mergeCell ref="B29:K29"/>
    <mergeCell ref="P4:S4"/>
    <mergeCell ref="H4:K4"/>
  </mergeCells>
  <pageMargins left="0.7" right="0.7" top="0.75" bottom="0.75" header="0.3" footer="0.3"/>
  <pageSetup scale="69" fitToWidth="2" fitToHeight="2" orientation="landscape" r:id="rId1"/>
  <headerFooter scaleWithDoc="0">
    <oddFooter>&amp;C&amp;"-,Bold"&amp;12Bench Request_5-Attachment A.xls</oddFooter>
  </headerFooter>
  <colBreaks count="1" manualBreakCount="1">
    <brk id="12" max="41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2009-01-23T08:00:00+00:00</OpenedDate>
    <Date1 xmlns="dc463f71-b30c-4ab2-9473-d307f9d35888">2009-10-16T07:00:00+00:00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090134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CEE90129439E84DA799E573E626D7C9" ma:contentTypeVersion="123" ma:contentTypeDescription="" ma:contentTypeScope="" ma:versionID="2c61966dbd9e2250be38591c4b9692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D7191CE-A92B-4BB6-A008-4884631169B4}"/>
</file>

<file path=customXml/itemProps2.xml><?xml version="1.0" encoding="utf-8"?>
<ds:datastoreItem xmlns:ds="http://schemas.openxmlformats.org/officeDocument/2006/customXml" ds:itemID="{5FEB8A2D-D4C9-40F7-A10A-12219120028B}"/>
</file>

<file path=customXml/itemProps3.xml><?xml version="1.0" encoding="utf-8"?>
<ds:datastoreItem xmlns:ds="http://schemas.openxmlformats.org/officeDocument/2006/customXml" ds:itemID="{73B6D589-541F-4ED7-AB26-453174F1B784}"/>
</file>

<file path=customXml/itemProps4.xml><?xml version="1.0" encoding="utf-8"?>
<ds:datastoreItem xmlns:ds="http://schemas.openxmlformats.org/officeDocument/2006/customXml" ds:itemID="{DD3E5247-CFCD-4275-A273-5A24AADEA7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rzk7kq</dc:creator>
  <cp:lastModifiedBy>Patrick Ehrbar</cp:lastModifiedBy>
  <cp:lastPrinted>2009-10-16T19:48:37Z</cp:lastPrinted>
  <dcterms:created xsi:type="dcterms:W3CDTF">2009-10-13T21:35:49Z</dcterms:created>
  <dcterms:modified xsi:type="dcterms:W3CDTF">2009-10-16T19:48:39Z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0x0101006E56B4D1795A2E4DB2F0B01679ED314A00ACEE90129439E84DA799E573E626D7C9</vt:lpwstr>
  </property>
  <property fmtid="{D5CDD505-2E9C-101B-9397-08002B2CF9AE}" pid="3" name="_docset_NoMedatataSyncRequired">
    <vt:lpwstr>False</vt:lpwstr>
  </property>
</Properties>
</file>