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5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8.xml" ContentType="application/vnd.openxmlformats-officedocument.spreadsheetml.externalLink+xml"/>
  <Override PartName="/xl/comments1.xml" ContentType="application/vnd.openxmlformats-officedocument.spreadsheetml.comment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14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2020 PCORC\Compliance Filing\2020 PCORC Work Papers COMPLIANCE\"/>
    </mc:Choice>
  </mc:AlternateContent>
  <bookViews>
    <workbookView xWindow="-15" yWindow="2355" windowWidth="7680" windowHeight="8985" tabRatio="642"/>
  </bookViews>
  <sheets>
    <sheet name="Exh BDJ-6 p1 (Rate Spread)" sheetId="67" r:id="rId1"/>
    <sheet name="Exh BDJ-6 p 2-6 (Lighting)" sheetId="37" r:id="rId2"/>
    <sheet name="WP Support=====&gt;" sheetId="83" r:id="rId3"/>
    <sheet name="2020 PCORC Deficiency" sheetId="84" r:id="rId4"/>
    <sheet name="UE-200893 Sch 95 Eff 12-01-2020" sheetId="72" r:id="rId5"/>
    <sheet name="UE-190529 Load Research " sheetId="80" r:id="rId6"/>
    <sheet name="UE-190529 LR - Energy" sheetId="81" r:id="rId7"/>
    <sheet name="UE-190529 LR - Dem 4CP" sheetId="82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</externalReferences>
  <definedNames>
    <definedName name="\0">[1]Jan!#REF!</definedName>
    <definedName name="\A">#REF!</definedName>
    <definedName name="\B">#REF!</definedName>
    <definedName name="\BACK1">#REF!</definedName>
    <definedName name="\BLOCK">#REF!</definedName>
    <definedName name="\BLOCKT">#REF!</definedName>
    <definedName name="\C">#REF!</definedName>
    <definedName name="\COMP">#REF!</definedName>
    <definedName name="\COMPT">#REF!</definedName>
    <definedName name="\G">#REF!</definedName>
    <definedName name="\I">#REF!</definedName>
    <definedName name="\K">#REF!</definedName>
    <definedName name="\L">#REF!</definedName>
    <definedName name="\M">#REF!</definedName>
    <definedName name="\P">#REF!</definedName>
    <definedName name="\Q">[2]Actual!#REF!</definedName>
    <definedName name="\R">#REF!</definedName>
    <definedName name="\S">#REF!</definedName>
    <definedName name="\TABLE1">#REF!</definedName>
    <definedName name="\TABLE2">#REF!</definedName>
    <definedName name="\TABLEA">#REF!</definedName>
    <definedName name="\TBL2">#REF!</definedName>
    <definedName name="\TBL3">#REF!</definedName>
    <definedName name="\TBL4">#REF!</definedName>
    <definedName name="\TBL5">#REF!</definedName>
    <definedName name="\W">#REF!</definedName>
    <definedName name="\WORK1">#REF!</definedName>
    <definedName name="\X">#REF!</definedName>
    <definedName name="\Z">#REF!</definedName>
    <definedName name="__________________six6" localSheetId="3" hidden="1">{#N/A,#N/A,FALSE,"CRPT";#N/A,#N/A,FALSE,"TREND";#N/A,#N/A,FALSE,"%Curve"}</definedName>
    <definedName name="__________________six6" hidden="1">{#N/A,#N/A,FALSE,"CRPT";#N/A,#N/A,FALSE,"TREND";#N/A,#N/A,FALSE,"%Curve"}</definedName>
    <definedName name="__________________www1" localSheetId="3" hidden="1">{#N/A,#N/A,FALSE,"schA"}</definedName>
    <definedName name="__________________www1" hidden="1">{#N/A,#N/A,FALSE,"schA"}</definedName>
    <definedName name="_________________six6" localSheetId="3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_www1" localSheetId="3" hidden="1">{#N/A,#N/A,FALSE,"schA"}</definedName>
    <definedName name="_________________www1" hidden="1">{#N/A,#N/A,FALSE,"schA"}</definedName>
    <definedName name="________________six6" localSheetId="3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localSheetId="3" hidden="1">{#N/A,#N/A,FALSE,"schA"}</definedName>
    <definedName name="________________www1" hidden="1">{#N/A,#N/A,FALSE,"schA"}</definedName>
    <definedName name="_______________six6" localSheetId="3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_www1" localSheetId="3" hidden="1">{#N/A,#N/A,FALSE,"schA"}</definedName>
    <definedName name="_______________www1" hidden="1">{#N/A,#N/A,FALSE,"schA"}</definedName>
    <definedName name="______________six6" localSheetId="3" hidden="1">{#N/A,#N/A,FALSE,"CRPT";#N/A,#N/A,FALSE,"TREND";#N/A,#N/A,FALSE,"%Curve"}</definedName>
    <definedName name="______________six6" hidden="1">{#N/A,#N/A,FALSE,"CRPT";#N/A,#N/A,FALSE,"TREND";#N/A,#N/A,FALSE,"%Curve"}</definedName>
    <definedName name="______________www1" localSheetId="3" hidden="1">{#N/A,#N/A,FALSE,"schA"}</definedName>
    <definedName name="______________www1" hidden="1">{#N/A,#N/A,FALSE,"schA"}</definedName>
    <definedName name="_____________six6" localSheetId="3" hidden="1">{#N/A,#N/A,FALSE,"CRPT";#N/A,#N/A,FALSE,"TREND";#N/A,#N/A,FALSE,"%Curve"}</definedName>
    <definedName name="_____________six6" hidden="1">{#N/A,#N/A,FALSE,"CRPT";#N/A,#N/A,FALSE,"TREND";#N/A,#N/A,FALSE,"%Curve"}</definedName>
    <definedName name="_____________www1" localSheetId="3" hidden="1">{#N/A,#N/A,FALSE,"schA"}</definedName>
    <definedName name="_____________www1" hidden="1">{#N/A,#N/A,FALSE,"schA"}</definedName>
    <definedName name="____________six6" localSheetId="3" hidden="1">{#N/A,#N/A,FALSE,"CRPT";#N/A,#N/A,FALSE,"TREND";#N/A,#N/A,FALSE,"%Curve"}</definedName>
    <definedName name="____________six6" hidden="1">{#N/A,#N/A,FALSE,"CRPT";#N/A,#N/A,FALSE,"TREND";#N/A,#N/A,FALSE,"%Curve"}</definedName>
    <definedName name="____________www1" localSheetId="3" hidden="1">{#N/A,#N/A,FALSE,"schA"}</definedName>
    <definedName name="____________www1" hidden="1">{#N/A,#N/A,FALSE,"schA"}</definedName>
    <definedName name="___________six6" localSheetId="3" hidden="1">{#N/A,#N/A,FALSE,"CRPT";#N/A,#N/A,FALSE,"TREND";#N/A,#N/A,FALSE,"%Curve"}</definedName>
    <definedName name="___________six6" hidden="1">{#N/A,#N/A,FALSE,"CRPT";#N/A,#N/A,FALSE,"TREND";#N/A,#N/A,FALSE,"%Curve"}</definedName>
    <definedName name="___________www1" localSheetId="3" hidden="1">{#N/A,#N/A,FALSE,"schA"}</definedName>
    <definedName name="___________www1" hidden="1">{#N/A,#N/A,FALSE,"schA"}</definedName>
    <definedName name="__________six6" localSheetId="3" hidden="1">{#N/A,#N/A,FALSE,"CRPT";#N/A,#N/A,FALSE,"TREND";#N/A,#N/A,FALSE,"%Curve"}</definedName>
    <definedName name="__________six6" hidden="1">{#N/A,#N/A,FALSE,"CRPT";#N/A,#N/A,FALSE,"TREND";#N/A,#N/A,FALSE,"%Curve"}</definedName>
    <definedName name="__________www1" localSheetId="3" hidden="1">{#N/A,#N/A,FALSE,"schA"}</definedName>
    <definedName name="__________www1" hidden="1">{#N/A,#N/A,FALSE,"schA"}</definedName>
    <definedName name="_________six6" localSheetId="3" hidden="1">{#N/A,#N/A,FALSE,"CRPT";#N/A,#N/A,FALSE,"TREND";#N/A,#N/A,FALSE,"%Curve"}</definedName>
    <definedName name="_________six6" hidden="1">{#N/A,#N/A,FALSE,"CRPT";#N/A,#N/A,FALSE,"TREND";#N/A,#N/A,FALSE,"%Curve"}</definedName>
    <definedName name="_________www1" localSheetId="3" hidden="1">{#N/A,#N/A,FALSE,"schA"}</definedName>
    <definedName name="_________www1" hidden="1">{#N/A,#N/A,FALSE,"schA"}</definedName>
    <definedName name="________six6" localSheetId="3" hidden="1">{#N/A,#N/A,FALSE,"CRPT";#N/A,#N/A,FALSE,"TREND";#N/A,#N/A,FALSE,"%Curve"}</definedName>
    <definedName name="________six6" hidden="1">{#N/A,#N/A,FALSE,"CRPT";#N/A,#N/A,FALSE,"TREND";#N/A,#N/A,FALSE,"%Curve"}</definedName>
    <definedName name="________www1" localSheetId="3" hidden="1">{#N/A,#N/A,FALSE,"schA"}</definedName>
    <definedName name="________www1" hidden="1">{#N/A,#N/A,FALSE,"schA"}</definedName>
    <definedName name="_______ex1" hidden="1">{#N/A,#N/A,FALSE,"Summ";#N/A,#N/A,FALSE,"General"}</definedName>
    <definedName name="_______new1" hidden="1">{#N/A,#N/A,FALSE,"Summ";#N/A,#N/A,FALSE,"General"}</definedName>
    <definedName name="_______six6" localSheetId="3" hidden="1">{#N/A,#N/A,FALSE,"CRPT";#N/A,#N/A,FALSE,"TREND";#N/A,#N/A,FALSE,"%Curve"}</definedName>
    <definedName name="_______six6" hidden="1">{#N/A,#N/A,FALSE,"CRPT";#N/A,#N/A,FALSE,"TREND";#N/A,#N/A,FALSE,"%Curve"}</definedName>
    <definedName name="_______www1" localSheetId="3" hidden="1">{#N/A,#N/A,FALSE,"schA"}</definedName>
    <definedName name="_______www1" hidden="1">{#N/A,#N/A,FALSE,"schA"}</definedName>
    <definedName name="______ex1" hidden="1">{#N/A,#N/A,FALSE,"Summ";#N/A,#N/A,FALSE,"General"}</definedName>
    <definedName name="______Jun09">" BS!$AI$7:$AI$1643"</definedName>
    <definedName name="______new1" hidden="1">{#N/A,#N/A,FALSE,"Summ";#N/A,#N/A,FALSE,"General"}</definedName>
    <definedName name="______six6" localSheetId="3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3" hidden="1">{#N/A,#N/A,FALSE,"schA"}</definedName>
    <definedName name="______www1" hidden="1">{#N/A,#N/A,FALSE,"schA"}</definedName>
    <definedName name="_____ex1" hidden="1">{#N/A,#N/A,FALSE,"Summ";#N/A,#N/A,FALSE,"General"}</definedName>
    <definedName name="_____Jun09">" BS!$AI$7:$AI$1643"</definedName>
    <definedName name="_____new1" hidden="1">{#N/A,#N/A,FALSE,"Summ";#N/A,#N/A,FALSE,"General"}</definedName>
    <definedName name="_____six6" localSheetId="3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3" hidden="1">{#N/A,#N/A,FALSE,"schA"}</definedName>
    <definedName name="_____www1" hidden="1">{#N/A,#N/A,FALSE,"schA"}</definedName>
    <definedName name="____ex1" hidden="1">{#N/A,#N/A,FALSE,"Summ";#N/A,#N/A,FALSE,"General"}</definedName>
    <definedName name="____Jun09">" BS!$AI$7:$AI$1643"</definedName>
    <definedName name="____new1" hidden="1">{#N/A,#N/A,FALSE,"Summ";#N/A,#N/A,FALSE,"General"}</definedName>
    <definedName name="____six6" localSheetId="3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3" hidden="1">{#N/A,#N/A,FALSE,"schA"}</definedName>
    <definedName name="____www1" hidden="1">{#N/A,#N/A,FALSE,"schA"}</definedName>
    <definedName name="___ex1" hidden="1">{#N/A,#N/A,FALSE,"Summ";#N/A,#N/A,FALSE,"General"}</definedName>
    <definedName name="___Jun09">" BS!$AI$7:$AI$1643"</definedName>
    <definedName name="___new1" hidden="1">{#N/A,#N/A,FALSE,"Summ";#N/A,#N/A,FALSE,"General"}</definedName>
    <definedName name="___six6" localSheetId="3" hidden="1">{#N/A,#N/A,FALSE,"CRPT";#N/A,#N/A,FALSE,"TREND";#N/A,#N/A,FALSE,"%Curve"}</definedName>
    <definedName name="___six6" hidden="1">{#N/A,#N/A,FALSE,"CRPT";#N/A,#N/A,FALSE,"TREND";#N/A,#N/A,FALSE,"%Curve"}</definedName>
    <definedName name="___www1" localSheetId="3" hidden="1">{#N/A,#N/A,FALSE,"schA"}</definedName>
    <definedName name="___www1" hidden="1">{#N/A,#N/A,FALSE,"schA"}</definedName>
    <definedName name="__123Graph_A" hidden="1">[3]Inputs!#REF!</definedName>
    <definedName name="__123Graph_ABUDG6_DSCRPR">[4]Quant!$D$71:$O$71</definedName>
    <definedName name="__123Graph_ABUDG6_ESCRPR1">[4]Quant!$D$100:$O$100</definedName>
    <definedName name="__123Graph_B" hidden="1">[3]Inputs!#REF!</definedName>
    <definedName name="__123Graph_BBUDG6_DSCRPR">[4]Quant!$D$72:$O$72</definedName>
    <definedName name="__123Graph_BBUDG6_ESCRPR1">[4]Quant!$D$88:$O$88</definedName>
    <definedName name="__123Graph_D" localSheetId="3" hidden="1">#REF!</definedName>
    <definedName name="__123Graph_D" hidden="1">#REF!</definedName>
    <definedName name="__123Graph_ECURRENT" localSheetId="3" hidden="1">#N/A</definedName>
    <definedName name="__123Graph_ECURRENT" hidden="1">[5]ConsolidatingPL!#REF!</definedName>
    <definedName name="__123Graph_X">[4]Quant!$D$5:$O$5</definedName>
    <definedName name="__123Graph_XBUDG6_DSCRPR">[4]Quant!$D$5:$O$5</definedName>
    <definedName name="__123Graph_XBUDG6_ESCRPR1">[4]Quant!$D$5:$O$5</definedName>
    <definedName name="__Dec03">[6]BS!$T$7:$T$3582</definedName>
    <definedName name="__Dec04">[7]BS!$AC$7:$AC$3580</definedName>
    <definedName name="__ex1" hidden="1">{#N/A,#N/A,FALSE,"Summ";#N/A,#N/A,FALSE,"General"}</definedName>
    <definedName name="__Jul04">[7]BS!$X$7:$X$3582</definedName>
    <definedName name="__Jun04">[7]BS!$W$7:$W$3582</definedName>
    <definedName name="__Jun09">" BS!$AI$7:$AI$1643"</definedName>
    <definedName name="__May04">[7]BS!$V$7:$V$3582</definedName>
    <definedName name="__new1" hidden="1">{#N/A,#N/A,FALSE,"Summ";#N/A,#N/A,FALSE,"General"}</definedName>
    <definedName name="__Nov03">[6]BS!$S$7:$S$3582</definedName>
    <definedName name="__Nov04">[7]BS!$AB$7:$AB$3582</definedName>
    <definedName name="__Oct03">[6]BS!$R$7:$R$3582</definedName>
    <definedName name="__Oct04">[7]BS!$AA$7:$AA$3582</definedName>
    <definedName name="__Sep03">[6]BS!$Q$7:$Q$3582</definedName>
    <definedName name="__Sep04">[7]BS!$Z$7:$Z$3582</definedName>
    <definedName name="__six6" localSheetId="3" hidden="1">{#N/A,#N/A,FALSE,"CRPT";#N/A,#N/A,FALSE,"TREND";#N/A,#N/A,FALSE,"%Curve"}</definedName>
    <definedName name="__six6" hidden="1">{#N/A,#N/A,FALSE,"CRPT";#N/A,#N/A,FALSE,"TREND";#N/A,#N/A,FALSE,"%Curve"}</definedName>
    <definedName name="__www1" localSheetId="3" hidden="1">{#N/A,#N/A,FALSE,"schA"}</definedName>
    <definedName name="__www1" hidden="1">{#N/A,#N/A,FALSE,"schA"}</definedName>
    <definedName name="_1__123Graph_ABUDG6_D_ESCRPR">[4]Quant!$D$71:$O$71</definedName>
    <definedName name="_1Price_Ta">#REF!</definedName>
    <definedName name="_2__123Graph_ABUDG6_Dtons_inv" hidden="1">[8]Quant!#REF!</definedName>
    <definedName name="_2Price_Ta">#REF!</definedName>
    <definedName name="_3__123Graph_ABUDG6_Dtons_inv" hidden="1">[9]Quant!#REF!</definedName>
    <definedName name="_3__123Graph_BBUDG6_D_ESCRPR">[4]Quant!$D$72:$O$72</definedName>
    <definedName name="_4__123Graph_ABUDG6_Dtons_inv" hidden="1">'[10]Area D 2011'!#REF!</definedName>
    <definedName name="_4__123Graph_BBUDG6_Dtons_inv">[4]Quant!$D$9:$O$9</definedName>
    <definedName name="_5__123Graph_CBUDG6_D_ESCRPR">[4]Quant!$D$100:$O$100</definedName>
    <definedName name="_6__123Graph_CBUDG6_D_ESCRPR" hidden="1">'[11]2012 Area AB BudgetSummary'!#REF!</definedName>
    <definedName name="_6__123Graph_DBUDG6_D_ESCRPR">[4]Quant!$D$88:$O$88</definedName>
    <definedName name="_7__123Graph_CBUDG6_D_ESCRPR" hidden="1">'[10]Area D 2011'!#REF!</definedName>
    <definedName name="_7__123Graph_DBUDG6_D_ESCRPR" hidden="1">'[11]2012 Area AB BudgetSummary'!#REF!</definedName>
    <definedName name="_7__123Graph_XBUDG6_D_ESCRPR">[4]Quant!$D$5:$O$5</definedName>
    <definedName name="_8__123Graph_DBUDG6_D_ESCRPR" hidden="1">'[10]Area D 2011'!#REF!</definedName>
    <definedName name="_8__123Graph_XBUDG6_Dtons_inv">[4]Quant!$D$5:$O$5</definedName>
    <definedName name="_Apr04">[7]BS!$U$7:$U$3582</definedName>
    <definedName name="_Aug04">[7]BS!$Y$7:$Y$3582</definedName>
    <definedName name="_B">'[12]Rate Design'!#REF!</definedName>
    <definedName name="_Dec03">[6]BS!$T$7:$T$3582</definedName>
    <definedName name="_Dec04">[7]BS!$AC$7:$AC$3580</definedName>
    <definedName name="_Deficiency">'2020 PCORC Deficiency'!$A$1:$G$49</definedName>
    <definedName name="_ex1" localSheetId="3" hidden="1">{#N/A,#N/A,FALSE,"Summ";#N/A,#N/A,FALSE,"General"}</definedName>
    <definedName name="_ex1" hidden="1">{#N/A,#N/A,FALSE,"Summ";#N/A,#N/A,FALSE,"General"}</definedName>
    <definedName name="_Feb04">[7]BS!$S$7:$S$3582</definedName>
    <definedName name="_Fill" localSheetId="3" hidden="1">#REF!</definedName>
    <definedName name="_Fill" hidden="1">#REF!</definedName>
    <definedName name="_Jan04">[7]BS!$R$7:$R$3582</definedName>
    <definedName name="_Jul04">[7]BS!$X$7:$X$3582</definedName>
    <definedName name="_Jun04">[7]BS!$W$7:$W$3582</definedName>
    <definedName name="_Jun09">" BS!$AI$7:$AI$1643"</definedName>
    <definedName name="_Key1" localSheetId="3" hidden="1">#REF!</definedName>
    <definedName name="_Key1" hidden="1">#REF!</definedName>
    <definedName name="_Key2" localSheetId="3" hidden="1">#REF!</definedName>
    <definedName name="_Key2" hidden="1">#REF!</definedName>
    <definedName name="_Mar04">[7]BS!$T$7:$T$3582</definedName>
    <definedName name="_May04">[7]BS!$V$7:$V$3582</definedName>
    <definedName name="_MEN2">[1]Jan!#REF!</definedName>
    <definedName name="_MEN3">[1]Jan!#REF!</definedName>
    <definedName name="_new1" localSheetId="3" hidden="1">{#N/A,#N/A,FALSE,"Summ";#N/A,#N/A,FALSE,"General"}</definedName>
    <definedName name="_new1" hidden="1">{#N/A,#N/A,FALSE,"Summ";#N/A,#N/A,FALSE,"General"}</definedName>
    <definedName name="_Nov03">[6]BS!$S$7:$S$3582</definedName>
    <definedName name="_Nov04">[7]BS!$AB$7:$AB$3582</definedName>
    <definedName name="_Oct03">[6]BS!$R$7:$R$3582</definedName>
    <definedName name="_Oct04">[7]BS!$AA$7:$AA$3582</definedName>
    <definedName name="_Order1">255</definedName>
    <definedName name="_Order2">255</definedName>
    <definedName name="_P">#REF!</definedName>
    <definedName name="_Parse_In" hidden="1">#REF!</definedName>
    <definedName name="_PC1">[13]CLASSIFIERS!$A$7:$IV$7</definedName>
    <definedName name="_PC2">[13]CLASSIFIERS!$A$10:$IV$10</definedName>
    <definedName name="_PC3">[13]CLASSIFIERS!$A$12:$IV$12</definedName>
    <definedName name="_PC4">[13]CLASSIFIERS!$A$13:$IV$13</definedName>
    <definedName name="_Regression_Int">1</definedName>
    <definedName name="_SEC24">[13]EXTERNAL!$A$112:$IV$114</definedName>
    <definedName name="_Sep03">[14]BS!$AB$7:$AB$3420</definedName>
    <definedName name="_Sep04">[7]BS!$Z$7:$Z$3582</definedName>
    <definedName name="_six6" localSheetId="3" hidden="1">{#N/A,#N/A,FALSE,"CRPT";#N/A,#N/A,FALSE,"TREND";#N/A,#N/A,FALSE,"%Curve"}</definedName>
    <definedName name="_six6" hidden="1">{#N/A,#N/A,FALSE,"CRPT";#N/A,#N/A,FALSE,"TREND";#N/A,#N/A,FALSE,"%Curve"}</definedName>
    <definedName name="_Sort" localSheetId="3" hidden="1">#REF!</definedName>
    <definedName name="_Sort" hidden="1">#REF!</definedName>
    <definedName name="_TOP1">[1]Jan!#REF!</definedName>
    <definedName name="_www1" localSheetId="3" hidden="1">{#N/A,#N/A,FALSE,"schA"}</definedName>
    <definedName name="_www1" hidden="1">{#N/A,#N/A,FALSE,"schA"}</definedName>
    <definedName name="a" localSheetId="3" hidden="1">{#N/A,#N/A,FALSE,"Coversheet";#N/A,#N/A,FALSE,"QA"}</definedName>
    <definedName name="a" hidden="1">{#N/A,#N/A,FALSE,"Coversheet";#N/A,#N/A,FALSE,"QA"}</definedName>
    <definedName name="AAAAAAAAAAAAAA" localSheetId="3" hidden="1">{#N/A,#N/A,FALSE,"Coversheet";#N/A,#N/A,FALSE,"QA"}</definedName>
    <definedName name="AAAAAAAAAAAAAA" hidden="1">{#N/A,#N/A,FALSE,"Coversheet";#N/A,#N/A,FALSE,"QA"}</definedName>
    <definedName name="AccessDatabase">"I:\COMTREL\FINICLE\TradeSummary.mdb"</definedName>
    <definedName name="Acct108364">'[15]Func Study'!#REF!</definedName>
    <definedName name="Acct108364S">'[15]Func Study'!#REF!</definedName>
    <definedName name="Acct228.42TROJD">'[16]Func Study'!#REF!</definedName>
    <definedName name="Acct2281SO">'[17]Func Study'!$H$2190</definedName>
    <definedName name="Acct2283SO">'[17]Func Study'!$H$2198</definedName>
    <definedName name="Acct22842TROJD">'[16]Func Study'!#REF!</definedName>
    <definedName name="Acct228SO">'[17]Func Study'!$H$2194</definedName>
    <definedName name="Acct350">'[17]Func Study'!$H$1628</definedName>
    <definedName name="Acct352">'[17]Func Study'!$H$1635</definedName>
    <definedName name="Acct353">'[17]Func Study'!$H$1641</definedName>
    <definedName name="Acct354">'[17]Func Study'!$H$1647</definedName>
    <definedName name="Acct355">'[17]Func Study'!$H$1654</definedName>
    <definedName name="Acct356">'[17]Func Study'!$H$1660</definedName>
    <definedName name="Acct357">'[17]Func Study'!$H$1666</definedName>
    <definedName name="Acct358">'[17]Func Study'!$H$1672</definedName>
    <definedName name="Acct359">'[17]Func Study'!$H$1678</definedName>
    <definedName name="Acct360">'[17]Func Study'!$H$1698</definedName>
    <definedName name="Acct361">'[17]Func Study'!$H$1704</definedName>
    <definedName name="Acct362">'[17]Func Study'!$H$1710</definedName>
    <definedName name="Acct364">'[17]Func Study'!$H$1717</definedName>
    <definedName name="Acct365">'[17]Func Study'!$H$1724</definedName>
    <definedName name="Acct366">'[17]Func Study'!$H$1731</definedName>
    <definedName name="Acct367">'[17]Func Study'!$H$1738</definedName>
    <definedName name="Acct368">'[17]Func Study'!$H$1744</definedName>
    <definedName name="Acct369">'[17]Func Study'!$H$1751</definedName>
    <definedName name="Acct370">'[17]Func Study'!$H$1762</definedName>
    <definedName name="Acct371">'[17]Func Study'!$H$1769</definedName>
    <definedName name="Acct372">'[17]Func Study'!$H$1776</definedName>
    <definedName name="Acct372A">'[17]Func Study'!$H$1775</definedName>
    <definedName name="Acct372DP">'[17]Func Study'!$H$1773</definedName>
    <definedName name="Acct372DS">'[17]Func Study'!$H$1774</definedName>
    <definedName name="Acct373">'[17]Func Study'!$H$1782</definedName>
    <definedName name="Acct41011">'[18]Functional Study'!#REF!</definedName>
    <definedName name="Acct41011BADDEBT">'[18]Functional Study'!#REF!</definedName>
    <definedName name="Acct41011DITEXP">'[18]Functional Study'!#REF!</definedName>
    <definedName name="Acct41011S">'[18]Functional Study'!#REF!</definedName>
    <definedName name="Acct41011SE">'[18]Functional Study'!#REF!</definedName>
    <definedName name="Acct41011SG1">'[18]Functional Study'!#REF!</definedName>
    <definedName name="Acct41011SG2">'[18]Functional Study'!#REF!</definedName>
    <definedName name="ACCT41011SGCT">'[18]Functional Study'!#REF!</definedName>
    <definedName name="Acct41011SGPP">'[18]Functional Study'!#REF!</definedName>
    <definedName name="Acct41011SNP">'[18]Functional Study'!#REF!</definedName>
    <definedName name="ACCT41011SNPD">'[18]Functional Study'!#REF!</definedName>
    <definedName name="Acct41011SO">'[18]Functional Study'!#REF!</definedName>
    <definedName name="Acct41011TROJP">'[18]Functional Study'!#REF!</definedName>
    <definedName name="Acct41111">'[18]Functional Study'!#REF!</definedName>
    <definedName name="Acct41111BADDEBT">'[18]Functional Study'!#REF!</definedName>
    <definedName name="Acct41111DITEXP">'[18]Functional Study'!#REF!</definedName>
    <definedName name="Acct41111S">'[18]Functional Study'!#REF!</definedName>
    <definedName name="Acct41111SE">'[18]Functional Study'!#REF!</definedName>
    <definedName name="Acct41111SG1">'[18]Functional Study'!#REF!</definedName>
    <definedName name="Acct41111SG2">'[18]Functional Study'!#REF!</definedName>
    <definedName name="Acct41111SG3">'[18]Functional Study'!#REF!</definedName>
    <definedName name="Acct41111SGPP">'[18]Functional Study'!#REF!</definedName>
    <definedName name="Acct41111SNP">'[18]Functional Study'!#REF!</definedName>
    <definedName name="Acct41111SNTP">'[18]Functional Study'!#REF!</definedName>
    <definedName name="Acct41111SO">'[18]Functional Study'!#REF!</definedName>
    <definedName name="Acct41111TROJP">'[18]Functional Study'!#REF!</definedName>
    <definedName name="Acct411BADDEBT">'[18]Functional Study'!#REF!</definedName>
    <definedName name="Acct411DGP">'[18]Functional Study'!#REF!</definedName>
    <definedName name="Acct411DGU">'[18]Functional Study'!#REF!</definedName>
    <definedName name="Acct411DITEXP">'[18]Functional Study'!#REF!</definedName>
    <definedName name="Acct411DNPP">'[18]Functional Study'!#REF!</definedName>
    <definedName name="Acct411DNPTP">'[18]Functional Study'!#REF!</definedName>
    <definedName name="Acct411S">'[18]Functional Study'!#REF!</definedName>
    <definedName name="Acct411SE">'[18]Functional Study'!#REF!</definedName>
    <definedName name="Acct411SG">'[18]Functional Study'!#REF!</definedName>
    <definedName name="Acct411SGPP">'[18]Functional Study'!#REF!</definedName>
    <definedName name="Acct411SO">'[18]Functional Study'!#REF!</definedName>
    <definedName name="Acct411TROJP">'[18]Functional Study'!#REF!</definedName>
    <definedName name="Acct447DGU">'[16]Func Study'!#REF!</definedName>
    <definedName name="Acct448S">'[17]Func Study'!$H$274</definedName>
    <definedName name="Acct450S">'[17]Func Study'!$H$302</definedName>
    <definedName name="Acct451S">'[17]Func Study'!$H$307</definedName>
    <definedName name="Acct454S">'[17]Func Study'!$H$318</definedName>
    <definedName name="Acct456S">'[17]Func Study'!$H$325</definedName>
    <definedName name="Acct510">'[17]Func Study'!#REF!</definedName>
    <definedName name="Acct510DNPPSU">'[17]Func Study'!#REF!</definedName>
    <definedName name="ACCT510JBG">'[17]Func Study'!#REF!</definedName>
    <definedName name="ACCT510SSGCH">'[17]Func Study'!#REF!</definedName>
    <definedName name="ACCT557CAGE">'[17]Func Study'!$H$683</definedName>
    <definedName name="Acct557CT">'[17]Func Study'!$H$681</definedName>
    <definedName name="Acct580">'[17]Func Study'!$H$791</definedName>
    <definedName name="Acct581">'[17]Func Study'!$H$796</definedName>
    <definedName name="Acct582">'[17]Func Study'!$H$801</definedName>
    <definedName name="Acct583">'[17]Func Study'!$H$806</definedName>
    <definedName name="Acct584">'[17]Func Study'!$H$811</definedName>
    <definedName name="Acct585">'[17]Func Study'!$H$816</definedName>
    <definedName name="Acct586">'[17]Func Study'!$H$821</definedName>
    <definedName name="Acct587">'[17]Func Study'!$H$826</definedName>
    <definedName name="Acct588">'[17]Func Study'!$H$831</definedName>
    <definedName name="Acct589">'[17]Func Study'!$H$836</definedName>
    <definedName name="Acct590">'[17]Func Study'!$H$841</definedName>
    <definedName name="Acct591">'[17]Func Study'!$H$846</definedName>
    <definedName name="Acct592">'[17]Func Study'!$H$851</definedName>
    <definedName name="Acct593">'[17]Func Study'!$H$856</definedName>
    <definedName name="Acct594">'[17]Func Study'!$H$861</definedName>
    <definedName name="Acct595">'[17]Func Study'!$H$866</definedName>
    <definedName name="Acct596">'[17]Func Study'!$H$876</definedName>
    <definedName name="Acct597">'[17]Func Study'!$H$881</definedName>
    <definedName name="Acct598">'[17]Func Study'!$H$886</definedName>
    <definedName name="ACCT904SG">'[19]Functional Study'!#REF!</definedName>
    <definedName name="AcctAGA">'[17]Func Study'!$H$296</definedName>
    <definedName name="AcctDFAD">'[17]Func Study'!#REF!</definedName>
    <definedName name="AcctDFAP">'[17]Func Study'!#REF!</definedName>
    <definedName name="AcctDFAT">'[17]Func Study'!#REF!</definedName>
    <definedName name="AcctTable">[20]Variables!$AK$42:$AK$396</definedName>
    <definedName name="AcctTS0">'[17]Func Study'!$H$1686</definedName>
    <definedName name="Acq1Plant">'[21]Acquisition Inputs'!$C$8</definedName>
    <definedName name="Acq2Plant">'[21]Acquisition Inputs'!$C$70</definedName>
    <definedName name="ActualROR">'[16]G+T+D+R+M'!$H$61</definedName>
    <definedName name="ADJPTDCE.T">[13]INTERNAL!$A$31:$IV$33</definedName>
    <definedName name="Adjs2avg">[22]Inputs!$L$255:'[22]Inputs'!$T$505</definedName>
    <definedName name="After_Tax_Cash_Discount">'[23]Assumptions (Input)'!$D$37</definedName>
    <definedName name="afudc_flag">'[23]Assumptions (Input)'!$B$13</definedName>
    <definedName name="ANCIL">[13]EXTERNAL!$A$163:$IV$165</definedName>
    <definedName name="APR">[24]Backup!#REF!</definedName>
    <definedName name="Apr04AMA">[7]BS!$AG$7:$AG$3582</definedName>
    <definedName name="APRT">#REF!</definedName>
    <definedName name="AS2DocOpenMode">"AS2DocumentEdit"</definedName>
    <definedName name="Assessment_Rate">'[23]Assumptions (Input)'!$B$7</definedName>
    <definedName name="AUG">[24]Backup!#REF!</definedName>
    <definedName name="Aug04AMA">[7]BS!$AK$7:$AK$3582</definedName>
    <definedName name="AUGT">#REF!</definedName>
    <definedName name="Aurora_Prices">"Monthly Price Summary'!$C$4:$H$63"</definedName>
    <definedName name="AvgFactors">[20]Factors!$B$3:$P$99</definedName>
    <definedName name="b" localSheetId="3" hidden="1">{#N/A,#N/A,FALSE,"Coversheet";#N/A,#N/A,FALSE,"QA"}</definedName>
    <definedName name="b" hidden="1">{#N/A,#N/A,FALSE,"Coversheet";#N/A,#N/A,FALSE,"QA"}</definedName>
    <definedName name="BACK1">#REF!</definedName>
    <definedName name="BACK2">#REF!</definedName>
    <definedName name="BACK3">#REF!</definedName>
    <definedName name="BACKUP1">#REF!</definedName>
    <definedName name="Beg_Unb_KWHs">[25]LeadSht!$L$10</definedName>
    <definedName name="BEm" hidden="1">#REF!</definedName>
    <definedName name="BEx0017DGUEDPCFJUPUZOOLJCS2B" localSheetId="3" hidden="1">#REF!</definedName>
    <definedName name="BEx0017DGUEDPCFJUPUZOOLJCS2B" hidden="1">#REF!</definedName>
    <definedName name="BEx001CNWHJ5RULCSFM36ZCGJ1UH" localSheetId="3" hidden="1">#REF!</definedName>
    <definedName name="BEx001CNWHJ5RULCSFM36ZCGJ1UH" hidden="1">#REF!</definedName>
    <definedName name="BEx004791UAJIJSN57OT7YBLNP82" localSheetId="3" hidden="1">#REF!</definedName>
    <definedName name="BEx004791UAJIJSN57OT7YBLNP82" hidden="1">#REF!</definedName>
    <definedName name="BEx008P2NVFDLBHL7IZ5WTMVOQ1F" localSheetId="3" hidden="1">#REF!</definedName>
    <definedName name="BEx008P2NVFDLBHL7IZ5WTMVOQ1F" hidden="1">#REF!</definedName>
    <definedName name="BEx009G00IN0JUIAQ4WE9NHTMQE2" localSheetId="3" hidden="1">#REF!</definedName>
    <definedName name="BEx009G00IN0JUIAQ4WE9NHTMQE2" hidden="1">#REF!</definedName>
    <definedName name="BEx00DXTY2JDVGWQKV8H7FG4SV30" localSheetId="3" hidden="1">#REF!</definedName>
    <definedName name="BEx00DXTY2JDVGWQKV8H7FG4SV30" hidden="1">#REF!</definedName>
    <definedName name="BEx00GHLTYRH5N2S6P78YW1CD30N" localSheetId="3" hidden="1">#REF!</definedName>
    <definedName name="BEx00GHLTYRH5N2S6P78YW1CD30N" hidden="1">#REF!</definedName>
    <definedName name="BEx00JC31DY11L45SEU4B10BIN6W" localSheetId="3" hidden="1">#REF!</definedName>
    <definedName name="BEx00JC31DY11L45SEU4B10BIN6W" hidden="1">#REF!</definedName>
    <definedName name="BEx00KZHZBHP3TDV1YMX4B19B95O" localSheetId="3" hidden="1">#REF!</definedName>
    <definedName name="BEx00KZHZBHP3TDV1YMX4B19B95O" hidden="1">#REF!</definedName>
    <definedName name="BEx00P11V7HA4MS6XYY3P4BPVXML" localSheetId="3" hidden="1">#REF!</definedName>
    <definedName name="BEx00P11V7HA4MS6XYY3P4BPVXML" hidden="1">#REF!</definedName>
    <definedName name="BEx00PBV7V99V7M3LDYUTF31MUFJ" localSheetId="3" hidden="1">#REF!</definedName>
    <definedName name="BEx00PBV7V99V7M3LDYUTF31MUFJ" hidden="1">#REF!</definedName>
    <definedName name="BEx00SMIQJ55EVB7T24CORX0JWQO" localSheetId="3" hidden="1">#REF!</definedName>
    <definedName name="BEx00SMIQJ55EVB7T24CORX0JWQO" hidden="1">#REF!</definedName>
    <definedName name="BEx010V7DB7O7Z9NHSX27HZK4H76" localSheetId="3" hidden="1">#REF!</definedName>
    <definedName name="BEx010V7DB7O7Z9NHSX27HZK4H76" hidden="1">#REF!</definedName>
    <definedName name="BEx012IKS6YVHG9KTG2FAKRSMYLU" localSheetId="3" hidden="1">#REF!</definedName>
    <definedName name="BEx012IKS6YVHG9KTG2FAKRSMYLU" hidden="1">#REF!</definedName>
    <definedName name="BEx01HY6E3GJ66ABU5ABN26V6Q13" localSheetId="3" hidden="1">#REF!</definedName>
    <definedName name="BEx01HY6E3GJ66ABU5ABN26V6Q13" hidden="1">#REF!</definedName>
    <definedName name="BEx01PW5YQKEGAR8JDDI5OARYXDF" localSheetId="3" hidden="1">#REF!</definedName>
    <definedName name="BEx01PW5YQKEGAR8JDDI5OARYXDF" hidden="1">#REF!</definedName>
    <definedName name="BEx01QCB2ERCAYYOFDP3OQRWUU60" localSheetId="3" hidden="1">#REF!</definedName>
    <definedName name="BEx01QCB2ERCAYYOFDP3OQRWUU60" hidden="1">#REF!</definedName>
    <definedName name="BEx01U37NQSMTGJRU8EGTJORBJ6H" localSheetId="3" hidden="1">#REF!</definedName>
    <definedName name="BEx01U37NQSMTGJRU8EGTJORBJ6H" hidden="1">#REF!</definedName>
    <definedName name="BEx01XJ94SHJ1YQ7ORPW0RQGKI2H" localSheetId="3" hidden="1">#REF!</definedName>
    <definedName name="BEx01XJ94SHJ1YQ7ORPW0RQGKI2H" hidden="1">#REF!</definedName>
    <definedName name="BEx028BOZCS2MQO9MODVS6F7NCA3" localSheetId="3" hidden="1">#REF!</definedName>
    <definedName name="BEx028BOZCS2MQO9MODVS6F7NCA3" hidden="1">#REF!</definedName>
    <definedName name="BEx02DPUYNH76938V8GVORY8LRY1" localSheetId="3" hidden="1">#REF!</definedName>
    <definedName name="BEx02DPUYNH76938V8GVORY8LRY1" hidden="1">#REF!</definedName>
    <definedName name="BEx02PEP6DY4K1JGB0HHS3B6QOGZ" localSheetId="3" hidden="1">#REF!</definedName>
    <definedName name="BEx02PEP6DY4K1JGB0HHS3B6QOGZ" hidden="1">#REF!</definedName>
    <definedName name="BEx02Q08R9G839Q4RFGG9026C7PX" localSheetId="3" hidden="1">#REF!</definedName>
    <definedName name="BEx02Q08R9G839Q4RFGG9026C7PX" hidden="1">#REF!</definedName>
    <definedName name="BEx02SEL3Z1QWGAHXDPUA9WLTTPS" localSheetId="3" hidden="1">#REF!</definedName>
    <definedName name="BEx02SEL3Z1QWGAHXDPUA9WLTTPS" hidden="1">#REF!</definedName>
    <definedName name="BEx02Y3KJZH5BGDM9QEZ1PVVI114" localSheetId="3" hidden="1">#REF!</definedName>
    <definedName name="BEx02Y3KJZH5BGDM9QEZ1PVVI114" hidden="1">#REF!</definedName>
    <definedName name="BEx0313GRLLASDTVPW5DHTXHE74M" localSheetId="3" hidden="1">#REF!</definedName>
    <definedName name="BEx0313GRLLASDTVPW5DHTXHE74M" hidden="1">#REF!</definedName>
    <definedName name="BEx1F0SOZ3H5XUHXD7O01TCR8T6J" localSheetId="3" hidden="1">#REF!</definedName>
    <definedName name="BEx1F0SOZ3H5XUHXD7O01TCR8T6J" hidden="1">#REF!</definedName>
    <definedName name="BEx1F9HL824UCNCVZ2U62J4KZCX8" localSheetId="3" hidden="1">#REF!</definedName>
    <definedName name="BEx1F9HL824UCNCVZ2U62J4KZCX8" hidden="1">#REF!</definedName>
    <definedName name="BEx1FEVSJKTI1Q1Z874QZVFSJSVA" localSheetId="3" hidden="1">#REF!</definedName>
    <definedName name="BEx1FEVSJKTI1Q1Z874QZVFSJSVA" hidden="1">#REF!</definedName>
    <definedName name="BEx1FGDRUHHLI1GBHELT4PK0LY4V" localSheetId="3" hidden="1">#REF!</definedName>
    <definedName name="BEx1FGDRUHHLI1GBHELT4PK0LY4V" hidden="1">#REF!</definedName>
    <definedName name="BEx1FJZ7GKO99IYTP6GGGF7EUL3Z" localSheetId="3" hidden="1">#REF!</definedName>
    <definedName name="BEx1FJZ7GKO99IYTP6GGGF7EUL3Z" hidden="1">#REF!</definedName>
    <definedName name="BEx1FPDH0YKYQXDHUTFIQLIF34J8" localSheetId="3" hidden="1">#REF!</definedName>
    <definedName name="BEx1FPDH0YKYQXDHUTFIQLIF34J8" hidden="1">#REF!</definedName>
    <definedName name="BEx1FQ9SZAGL2HEKRB046EOQDWOX" localSheetId="3" hidden="1">#REF!</definedName>
    <definedName name="BEx1FQ9SZAGL2HEKRB046EOQDWOX" hidden="1">#REF!</definedName>
    <definedName name="BEx1FZV2CM77TBH1R6YYV9P06KA2" localSheetId="3" hidden="1">#REF!</definedName>
    <definedName name="BEx1FZV2CM77TBH1R6YYV9P06KA2" hidden="1">#REF!</definedName>
    <definedName name="BEx1G59AY8195JTUM6P18VXUFJ3E" localSheetId="3" hidden="1">#REF!</definedName>
    <definedName name="BEx1G59AY8195JTUM6P18VXUFJ3E" hidden="1">#REF!</definedName>
    <definedName name="BEx1GKUDMCV60BOZT0SENCT0MD8L" localSheetId="3" hidden="1">#REF!</definedName>
    <definedName name="BEx1GKUDMCV60BOZT0SENCT0MD8L" hidden="1">#REF!</definedName>
    <definedName name="BEx1GUVQ5L0JCX3E4SROI4WBYVTO" localSheetId="3" hidden="1">#REF!</definedName>
    <definedName name="BEx1GUVQ5L0JCX3E4SROI4WBYVTO" hidden="1">#REF!</definedName>
    <definedName name="BEx1GVMRHFXUP6XYYY9NR12PV5TF" localSheetId="3" hidden="1">#REF!</definedName>
    <definedName name="BEx1GVMRHFXUP6XYYY9NR12PV5TF" hidden="1">#REF!</definedName>
    <definedName name="BEx1H6KIT7BHUH6MDDWC935V9N47" localSheetId="3" hidden="1">#REF!</definedName>
    <definedName name="BEx1H6KIT7BHUH6MDDWC935V9N47" hidden="1">#REF!</definedName>
    <definedName name="BEx1HA60AI3STEJQZAQ0RA3Q3AZV" localSheetId="3" hidden="1">#REF!</definedName>
    <definedName name="BEx1HA60AI3STEJQZAQ0RA3Q3AZV" hidden="1">#REF!</definedName>
    <definedName name="BEx1HB2DBVO5N6V2WX7BEHUFYTFU" localSheetId="3" hidden="1">#REF!</definedName>
    <definedName name="BEx1HB2DBVO5N6V2WX7BEHUFYTFU" hidden="1">#REF!</definedName>
    <definedName name="BEx1HDGOOJ3SKHYMWUZJ1P0RQZ9N" localSheetId="3" hidden="1">#REF!</definedName>
    <definedName name="BEx1HDGOOJ3SKHYMWUZJ1P0RQZ9N" hidden="1">#REF!</definedName>
    <definedName name="BEx1HDM5ZXSJG6JQEMSFV52PZ10V" localSheetId="3" hidden="1">#REF!</definedName>
    <definedName name="BEx1HDM5ZXSJG6JQEMSFV52PZ10V" hidden="1">#REF!</definedName>
    <definedName name="BEx1HETBBZVN5F43LKOFMC4QB0CR" localSheetId="3" hidden="1">#REF!</definedName>
    <definedName name="BEx1HETBBZVN5F43LKOFMC4QB0CR" hidden="1">#REF!</definedName>
    <definedName name="BEx1HGWNWPLNXICOTP90TKQVVE4E" localSheetId="3" hidden="1">#REF!</definedName>
    <definedName name="BEx1HGWNWPLNXICOTP90TKQVVE4E" hidden="1">#REF!</definedName>
    <definedName name="BEx1HIPLJZABY0EMUOTZN0EQMDPU" localSheetId="3" hidden="1">#REF!</definedName>
    <definedName name="BEx1HIPLJZABY0EMUOTZN0EQMDPU" hidden="1">#REF!</definedName>
    <definedName name="BEx1HO94JIRX219MPWMB5E5XZ04X" localSheetId="3" hidden="1">#REF!</definedName>
    <definedName name="BEx1HO94JIRX219MPWMB5E5XZ04X" hidden="1">#REF!</definedName>
    <definedName name="BEx1HQNF6KHM21E3XLW0NMSSEI9S" localSheetId="3" hidden="1">#REF!</definedName>
    <definedName name="BEx1HQNF6KHM21E3XLW0NMSSEI9S" hidden="1">#REF!</definedName>
    <definedName name="BEx1HSLNWIW4S97ZBYY7I7M5YVH4" localSheetId="3" hidden="1">#REF!</definedName>
    <definedName name="BEx1HSLNWIW4S97ZBYY7I7M5YVH4" hidden="1">#REF!</definedName>
    <definedName name="BEx1HZCBBWLB2BTNOXP319ZDEVOJ" localSheetId="3" hidden="1">#REF!</definedName>
    <definedName name="BEx1HZCBBWLB2BTNOXP319ZDEVOJ" hidden="1">#REF!</definedName>
    <definedName name="BEx1I4QKTILCKZUSOJCVZN7SNHL5" localSheetId="3" hidden="1">#REF!</definedName>
    <definedName name="BEx1I4QKTILCKZUSOJCVZN7SNHL5" hidden="1">#REF!</definedName>
    <definedName name="BEx1IE0ZP7RIFM9FI24S9I6AAJ14" localSheetId="3" hidden="1">#REF!</definedName>
    <definedName name="BEx1IE0ZP7RIFM9FI24S9I6AAJ14" hidden="1">#REF!</definedName>
    <definedName name="BEx1IGQ5B697MNDOE06MVSR0H58E" localSheetId="3" hidden="1">#REF!</definedName>
    <definedName name="BEx1IGQ5B697MNDOE06MVSR0H58E" hidden="1">#REF!</definedName>
    <definedName name="BEx1IKRPW8MLB9Y485M1TL2IT9SH" localSheetId="3" hidden="1">#REF!</definedName>
    <definedName name="BEx1IKRPW8MLB9Y485M1TL2IT9SH" hidden="1">#REF!</definedName>
    <definedName name="BEx1IPKCFCT3TL9MSO1LSYJ2VJ2X" localSheetId="3" hidden="1">#REF!</definedName>
    <definedName name="BEx1IPKCFCT3TL9MSO1LSYJ2VJ2X" hidden="1">#REF!</definedName>
    <definedName name="BEx1IW5PQTTMD62XZ287XF2O3FBQ" localSheetId="3" hidden="1">#REF!</definedName>
    <definedName name="BEx1IW5PQTTMD62XZ287XF2O3FBQ" hidden="1">#REF!</definedName>
    <definedName name="BEx1J0CSSHDJGBJUHVOEMCF2P4DL" localSheetId="3" hidden="1">#REF!</definedName>
    <definedName name="BEx1J0CSSHDJGBJUHVOEMCF2P4DL" hidden="1">#REF!</definedName>
    <definedName name="BEx1J0NL6D3ILC18B48AL0VNEN9A" localSheetId="3" hidden="1">#REF!</definedName>
    <definedName name="BEx1J0NL6D3ILC18B48AL0VNEN9A" hidden="1">#REF!</definedName>
    <definedName name="BEx1J7E8VCGLPYU82QXVUG5N3ZAI" localSheetId="3" hidden="1">#REF!</definedName>
    <definedName name="BEx1J7E8VCGLPYU82QXVUG5N3ZAI" hidden="1">#REF!</definedName>
    <definedName name="BEx1JGE2YQWH8S25USOY08XVGO0D" localSheetId="3" hidden="1">#REF!</definedName>
    <definedName name="BEx1JGE2YQWH8S25USOY08XVGO0D" hidden="1">#REF!</definedName>
    <definedName name="BEx1JJJC9T1W7HY4V7HP1S1W4JO1" localSheetId="3" hidden="1">#REF!</definedName>
    <definedName name="BEx1JJJC9T1W7HY4V7HP1S1W4JO1" hidden="1">#REF!</definedName>
    <definedName name="BEx1JKKZSJ7DI4PTFVI9VVFMB1X2" localSheetId="3" hidden="1">#REF!</definedName>
    <definedName name="BEx1JKKZSJ7DI4PTFVI9VVFMB1X2" hidden="1">#REF!</definedName>
    <definedName name="BEx1JUBQFRVMASSFK4B3V0AD7YP9" localSheetId="3" hidden="1">#REF!</definedName>
    <definedName name="BEx1JUBQFRVMASSFK4B3V0AD7YP9" hidden="1">#REF!</definedName>
    <definedName name="BEx1JVTOATZGRJFXGXPJJLC4DOBE" localSheetId="3" hidden="1">#REF!</definedName>
    <definedName name="BEx1JVTOATZGRJFXGXPJJLC4DOBE" hidden="1">#REF!</definedName>
    <definedName name="BEx1JXBM5W4YRWNQ0P95QQS6JWD6" localSheetId="3" hidden="1">#REF!</definedName>
    <definedName name="BEx1JXBM5W4YRWNQ0P95QQS6JWD6" hidden="1">#REF!</definedName>
    <definedName name="BEx1KGY9QEHZ9QSARMQUTQKRK4UX" localSheetId="3" hidden="1">#REF!</definedName>
    <definedName name="BEx1KGY9QEHZ9QSARMQUTQKRK4UX" hidden="1">#REF!</definedName>
    <definedName name="BEx1KIWH5MOLR00SBECT39NS3AJ1" localSheetId="3" hidden="1">#REF!</definedName>
    <definedName name="BEx1KIWH5MOLR00SBECT39NS3AJ1" hidden="1">#REF!</definedName>
    <definedName name="BEx1KKP1ELIF2UII2FWVGL7M1X7J" localSheetId="3" hidden="1">#REF!</definedName>
    <definedName name="BEx1KKP1ELIF2UII2FWVGL7M1X7J" hidden="1">#REF!</definedName>
    <definedName name="BEx1KQJKIAPZKE9YDYH5HKXX52FM" localSheetId="3" hidden="1">#REF!</definedName>
    <definedName name="BEx1KQJKIAPZKE9YDYH5HKXX52FM" hidden="1">#REF!</definedName>
    <definedName name="BEx1KUVWMB0QCWA3RBE4CADFVRIS" localSheetId="3" hidden="1">#REF!</definedName>
    <definedName name="BEx1KUVWMB0QCWA3RBE4CADFVRIS" hidden="1">#REF!</definedName>
    <definedName name="BEx1L0AAH7PV8PPQQDBP5AI4TLYP" localSheetId="3" hidden="1">#REF!</definedName>
    <definedName name="BEx1L0AAH7PV8PPQQDBP5AI4TLYP" hidden="1">#REF!</definedName>
    <definedName name="BEx1L2OG1SDFK2TPXELJ77YP4NI2" localSheetId="3" hidden="1">#REF!</definedName>
    <definedName name="BEx1L2OG1SDFK2TPXELJ77YP4NI2" hidden="1">#REF!</definedName>
    <definedName name="BEx1L6Q60MWRDJB4L20LK0XPA0Z2" localSheetId="3" hidden="1">#REF!</definedName>
    <definedName name="BEx1L6Q60MWRDJB4L20LK0XPA0Z2" hidden="1">#REF!</definedName>
    <definedName name="BEx1L7BSEFOLQDNZWMLUNBRO08T4" localSheetId="3" hidden="1">#REF!</definedName>
    <definedName name="BEx1L7BSEFOLQDNZWMLUNBRO08T4" hidden="1">#REF!</definedName>
    <definedName name="BEx1LD63FP2Z4BR9TKSHOZW9KKZ5" localSheetId="3" hidden="1">#REF!</definedName>
    <definedName name="BEx1LD63FP2Z4BR9TKSHOZW9KKZ5" hidden="1">#REF!</definedName>
    <definedName name="BEx1LDMB9RW982DUILM2WPT5VWQ3" localSheetId="3" hidden="1">#REF!</definedName>
    <definedName name="BEx1LDMB9RW982DUILM2WPT5VWQ3" hidden="1">#REF!</definedName>
    <definedName name="BEx1LFF2UQ13XL4X1I2WBD73NZ21" localSheetId="3" hidden="1">#REF!</definedName>
    <definedName name="BEx1LFF2UQ13XL4X1I2WBD73NZ21" hidden="1">#REF!</definedName>
    <definedName name="BEx1LKTB33LO23ACTADIVRY7ZNFC" localSheetId="3" hidden="1">#REF!</definedName>
    <definedName name="BEx1LKTB33LO23ACTADIVRY7ZNFC" hidden="1">#REF!</definedName>
    <definedName name="BEx1LQNKVZAXGSEPDAM8AWU2FHHJ" localSheetId="3" hidden="1">#REF!</definedName>
    <definedName name="BEx1LQNKVZAXGSEPDAM8AWU2FHHJ" hidden="1">#REF!</definedName>
    <definedName name="BEx1LRPGDQCOEMW8YT80J1XCDCIV" localSheetId="3" hidden="1">#REF!</definedName>
    <definedName name="BEx1LRPGDQCOEMW8YT80J1XCDCIV" hidden="1">#REF!</definedName>
    <definedName name="BEx1LRUSJW4JG54X07QWD9R27WV9" localSheetId="3" hidden="1">#REF!</definedName>
    <definedName name="BEx1LRUSJW4JG54X07QWD9R27WV9" hidden="1">#REF!</definedName>
    <definedName name="BEx1M1WBK5T0LP1AK2JYV6W87ID6" localSheetId="3" hidden="1">#REF!</definedName>
    <definedName name="BEx1M1WBK5T0LP1AK2JYV6W87ID6" hidden="1">#REF!</definedName>
    <definedName name="BEx1M51HHDYGIT8PON7U8ICL2S95" localSheetId="3" hidden="1">#REF!</definedName>
    <definedName name="BEx1M51HHDYGIT8PON7U8ICL2S95" hidden="1">#REF!</definedName>
    <definedName name="BEx1MP4FWKV0QYXE13PX9JSNA270" localSheetId="3" hidden="1">#REF!</definedName>
    <definedName name="BEx1MP4FWKV0QYXE13PX9JSNA270" hidden="1">#REF!</definedName>
    <definedName name="BEx1MSV791FSS4CZQKG04NHT3F79" localSheetId="3" hidden="1">#REF!</definedName>
    <definedName name="BEx1MSV791FSS4CZQKG04NHT3F79" hidden="1">#REF!</definedName>
    <definedName name="BEx1MTRKKVCHOZ0YGID6HZ49LJTO" localSheetId="3" hidden="1">#REF!</definedName>
    <definedName name="BEx1MTRKKVCHOZ0YGID6HZ49LJTO" hidden="1">#REF!</definedName>
    <definedName name="BEx1N3CUJ3UX61X38ZAJVPEN4KMC" localSheetId="3" hidden="1">#REF!</definedName>
    <definedName name="BEx1N3CUJ3UX61X38ZAJVPEN4KMC" hidden="1">#REF!</definedName>
    <definedName name="BEx1N5R5IJ3CG6CL344F5KWPINEO" localSheetId="3" hidden="1">#REF!</definedName>
    <definedName name="BEx1N5R5IJ3CG6CL344F5KWPINEO" hidden="1">#REF!</definedName>
    <definedName name="BEx1NFCFVPBS7XURQ8Y0BZEGPBVP" localSheetId="3" hidden="1">#REF!</definedName>
    <definedName name="BEx1NFCFVPBS7XURQ8Y0BZEGPBVP" hidden="1">#REF!</definedName>
    <definedName name="BEx1NM34KQTO1LDNSAFD1L82UZFG" localSheetId="3" hidden="1">#REF!</definedName>
    <definedName name="BEx1NM34KQTO1LDNSAFD1L82UZFG" hidden="1">#REF!</definedName>
    <definedName name="BEx1NO6TXZVOGCUWCCRTXRXWW0XL" localSheetId="3" hidden="1">#REF!</definedName>
    <definedName name="BEx1NO6TXZVOGCUWCCRTXRXWW0XL" hidden="1">#REF!</definedName>
    <definedName name="BEx1NS8EU5P9FQV3S0WRTXI5L361" localSheetId="3" hidden="1">#REF!</definedName>
    <definedName name="BEx1NS8EU5P9FQV3S0WRTXI5L361" hidden="1">#REF!</definedName>
    <definedName name="BEx1NUBX5VUYZFKQH69FN6BTLWCR" localSheetId="3" hidden="1">#REF!</definedName>
    <definedName name="BEx1NUBX5VUYZFKQH69FN6BTLWCR" hidden="1">#REF!</definedName>
    <definedName name="BEx1NZ4K1L8UON80Y2A4RASKWGNP" localSheetId="3" hidden="1">#REF!</definedName>
    <definedName name="BEx1NZ4K1L8UON80Y2A4RASKWGNP" hidden="1">#REF!</definedName>
    <definedName name="BEx1O24FB2CPATAGE3T7L1NBQQO1" localSheetId="3" hidden="1">#REF!</definedName>
    <definedName name="BEx1O24FB2CPATAGE3T7L1NBQQO1" hidden="1">#REF!</definedName>
    <definedName name="BEx1OLAZ915OGYWP0QP1QQWDLCRX" localSheetId="3" hidden="1">#REF!</definedName>
    <definedName name="BEx1OLAZ915OGYWP0QP1QQWDLCRX" hidden="1">#REF!</definedName>
    <definedName name="BEx1OO5ER042IS6IC4TLDI75JNVH" localSheetId="3" hidden="1">#REF!</definedName>
    <definedName name="BEx1OO5ER042IS6IC4TLDI75JNVH" hidden="1">#REF!</definedName>
    <definedName name="BEx1OTE54CBSUT8FWKRALEDCUWN4" localSheetId="3" hidden="1">#REF!</definedName>
    <definedName name="BEx1OTE54CBSUT8FWKRALEDCUWN4" hidden="1">#REF!</definedName>
    <definedName name="BEx1OVSMPADTX95QUOX34KZQ8EDY" localSheetId="3" hidden="1">#REF!</definedName>
    <definedName name="BEx1OVSMPADTX95QUOX34KZQ8EDY" hidden="1">#REF!</definedName>
    <definedName name="BEx1OWJJ0DP4628GCVVRQ9X0DRHQ" localSheetId="3" hidden="1">#REF!</definedName>
    <definedName name="BEx1OWJJ0DP4628GCVVRQ9X0DRHQ" hidden="1">#REF!</definedName>
    <definedName name="BEx1OX544IO9FQJI7YYQGZCEHB3O" localSheetId="3" hidden="1">#REF!</definedName>
    <definedName name="BEx1OX544IO9FQJI7YYQGZCEHB3O" hidden="1">#REF!</definedName>
    <definedName name="BEx1OY6SVEUT2EQ26P7EKEND342G" localSheetId="3" hidden="1">#REF!</definedName>
    <definedName name="BEx1OY6SVEUT2EQ26P7EKEND342G" hidden="1">#REF!</definedName>
    <definedName name="BEx1OYN1LPIPI12O9G6F7QAOS9T4" localSheetId="3" hidden="1">#REF!</definedName>
    <definedName name="BEx1OYN1LPIPI12O9G6F7QAOS9T4" hidden="1">#REF!</definedName>
    <definedName name="BEx1P1HHKJA799O3YZXQAX6KFH58" localSheetId="3" hidden="1">#REF!</definedName>
    <definedName name="BEx1P1HHKJA799O3YZXQAX6KFH58" hidden="1">#REF!</definedName>
    <definedName name="BEx1P34W467WGPOXPK292QFJIPHJ" localSheetId="3" hidden="1">#REF!</definedName>
    <definedName name="BEx1P34W467WGPOXPK292QFJIPHJ" hidden="1">#REF!</definedName>
    <definedName name="BEx1P76FRYAB1BWA5RJS4KOB3G9I" localSheetId="3" hidden="1">#REF!</definedName>
    <definedName name="BEx1P76FRYAB1BWA5RJS4KOB3G9I" hidden="1">#REF!</definedName>
    <definedName name="BEx1P7S1J4TKGVJ43C2Q2R3M9WRB" localSheetId="3" hidden="1">#REF!</definedName>
    <definedName name="BEx1P7S1J4TKGVJ43C2Q2R3M9WRB" hidden="1">#REF!</definedName>
    <definedName name="BEx1P8OF6WY3IH8SO71KQOU83V3Y" localSheetId="3" hidden="1">#REF!</definedName>
    <definedName name="BEx1P8OF6WY3IH8SO71KQOU83V3Y" hidden="1">#REF!</definedName>
    <definedName name="BEx1PA11BLPVZM8RC5BL46WX8YB5" localSheetId="3" hidden="1">#REF!</definedName>
    <definedName name="BEx1PA11BLPVZM8RC5BL46WX8YB5" hidden="1">#REF!</definedName>
    <definedName name="BEx1PAMMMZTO2BTR6YLZ9ASMPS4N" localSheetId="3" hidden="1">#REF!</definedName>
    <definedName name="BEx1PAMMMZTO2BTR6YLZ9ASMPS4N" hidden="1">#REF!</definedName>
    <definedName name="BEx1PBZ4BEFIPGMQXT9T8S4PZ2IM" localSheetId="3" hidden="1">#REF!</definedName>
    <definedName name="BEx1PBZ4BEFIPGMQXT9T8S4PZ2IM" hidden="1">#REF!</definedName>
    <definedName name="BEx1PJMAAUI73DAR3XUON2UMXTBS" localSheetId="3" hidden="1">#REF!</definedName>
    <definedName name="BEx1PJMAAUI73DAR3XUON2UMXTBS" hidden="1">#REF!</definedName>
    <definedName name="BEx1PLF2CFSXBZPVI6CJ534EIJDN" localSheetId="3" hidden="1">#REF!</definedName>
    <definedName name="BEx1PLF2CFSXBZPVI6CJ534EIJDN" hidden="1">#REF!</definedName>
    <definedName name="BEx1PMWZB2DO6EM9BKLUICZJ65HD" localSheetId="3" hidden="1">#REF!</definedName>
    <definedName name="BEx1PMWZB2DO6EM9BKLUICZJ65HD" hidden="1">#REF!</definedName>
    <definedName name="BEx1PU3X6U0EVLY9569KVBPAH7XU" localSheetId="3" hidden="1">#REF!</definedName>
    <definedName name="BEx1PU3X6U0EVLY9569KVBPAH7XU" hidden="1">#REF!</definedName>
    <definedName name="BEx1Q9OV5AOW28OUGRFCD3ZFVWC3" localSheetId="3" hidden="1">#REF!</definedName>
    <definedName name="BEx1Q9OV5AOW28OUGRFCD3ZFVWC3" hidden="1">#REF!</definedName>
    <definedName name="BEx1QA54J2A4I7IBQR19BTY28ZMR" localSheetId="3" hidden="1">#REF!</definedName>
    <definedName name="BEx1QA54J2A4I7IBQR19BTY28ZMR" hidden="1">#REF!</definedName>
    <definedName name="BEx1QD50TNYYZ6YO943BWHPB9UD9" localSheetId="3" hidden="1">#REF!</definedName>
    <definedName name="BEx1QD50TNYYZ6YO943BWHPB9UD9" hidden="1">#REF!</definedName>
    <definedName name="BEx1QMQAHG3KQUK59DVM68SWKZIZ" localSheetId="3" hidden="1">#REF!</definedName>
    <definedName name="BEx1QMQAHG3KQUK59DVM68SWKZIZ" hidden="1">#REF!</definedName>
    <definedName name="BEx1R9YFKJCMSEST8OVCAO5E47FO" localSheetId="3" hidden="1">#REF!</definedName>
    <definedName name="BEx1R9YFKJCMSEST8OVCAO5E47FO" hidden="1">#REF!</definedName>
    <definedName name="BEx1RBGC06B3T52OIC0EQ1KGVP1I" localSheetId="3" hidden="1">#REF!</definedName>
    <definedName name="BEx1RBGC06B3T52OIC0EQ1KGVP1I" hidden="1">#REF!</definedName>
    <definedName name="BEx1RRC7X4NI1CU4EO5XYE2GVARJ" localSheetId="3" hidden="1">#REF!</definedName>
    <definedName name="BEx1RRC7X4NI1CU4EO5XYE2GVARJ" hidden="1">#REF!</definedName>
    <definedName name="BEx1RZA1NCGT832L7EMR7GMF588W" localSheetId="3" hidden="1">#REF!</definedName>
    <definedName name="BEx1RZA1NCGT832L7EMR7GMF588W" hidden="1">#REF!</definedName>
    <definedName name="BEx1S0XGIPUSZQUCSGWSK10GKW7Y" localSheetId="3" hidden="1">#REF!</definedName>
    <definedName name="BEx1S0XGIPUSZQUCSGWSK10GKW7Y" hidden="1">#REF!</definedName>
    <definedName name="BEx1S5VFNKIXHTTCWSV60UC50EZ8" localSheetId="3" hidden="1">#REF!</definedName>
    <definedName name="BEx1S5VFNKIXHTTCWSV60UC50EZ8" hidden="1">#REF!</definedName>
    <definedName name="BEx1SK3U02H0RGKEYXW7ZMCEOF3V" localSheetId="3" hidden="1">#REF!</definedName>
    <definedName name="BEx1SK3U02H0RGKEYXW7ZMCEOF3V" hidden="1">#REF!</definedName>
    <definedName name="BEx1SSNEZINBJT29QVS62VS1THT4" localSheetId="3" hidden="1">#REF!</definedName>
    <definedName name="BEx1SSNEZINBJT29QVS62VS1THT4" hidden="1">#REF!</definedName>
    <definedName name="BEx1SVNCHNANBJIDIQVB8AFK4HAN" localSheetId="3" hidden="1">#REF!</definedName>
    <definedName name="BEx1SVNCHNANBJIDIQVB8AFK4HAN" hidden="1">#REF!</definedName>
    <definedName name="BEx1SY74DYVEPAQ9TGGGXKJA025O" localSheetId="3" hidden="1">#REF!</definedName>
    <definedName name="BEx1SY74DYVEPAQ9TGGGXKJA025O" hidden="1">#REF!</definedName>
    <definedName name="BEx1TJ0WLS9O7KNSGIPWTYHDYI1D" localSheetId="3" hidden="1">#REF!</definedName>
    <definedName name="BEx1TJ0WLS9O7KNSGIPWTYHDYI1D" hidden="1">#REF!</definedName>
    <definedName name="BEx1TUPQAYGAI13ZC7FU1FJXFAPM" localSheetId="3" hidden="1">#REF!</definedName>
    <definedName name="BEx1TUPQAYGAI13ZC7FU1FJXFAPM" hidden="1">#REF!</definedName>
    <definedName name="BEx1TY0F9W7EOF31FZXITWEYBSRT" localSheetId="3" hidden="1">#REF!</definedName>
    <definedName name="BEx1TY0F9W7EOF31FZXITWEYBSRT" hidden="1">#REF!</definedName>
    <definedName name="BEx1U7WFO8OZKB1EBF4H386JW91L" localSheetId="3" hidden="1">#REF!</definedName>
    <definedName name="BEx1U7WFO8OZKB1EBF4H386JW91L" hidden="1">#REF!</definedName>
    <definedName name="BEx1U87938YR9N6HYI24KVBKLOS3" localSheetId="3" hidden="1">#REF!</definedName>
    <definedName name="BEx1U87938YR9N6HYI24KVBKLOS3" hidden="1">#REF!</definedName>
    <definedName name="BEx1U9P6VQWSVRICLZR9DYRMN61U" localSheetId="3" hidden="1">#REF!</definedName>
    <definedName name="BEx1U9P6VQWSVRICLZR9DYRMN61U" hidden="1">#REF!</definedName>
    <definedName name="BEx1UESH4KDWHYESQU2IE55RS3LI" localSheetId="3" hidden="1">#REF!</definedName>
    <definedName name="BEx1UESH4KDWHYESQU2IE55RS3LI" hidden="1">#REF!</definedName>
    <definedName name="BEx1UI8N9KTCPSOJ7RDW0T8UEBNP" localSheetId="3" hidden="1">#REF!</definedName>
    <definedName name="BEx1UI8N9KTCPSOJ7RDW0T8UEBNP" hidden="1">#REF!</definedName>
    <definedName name="BEx1UML0HHJFHA5TBOYQ24I3RV1W" localSheetId="3" hidden="1">#REF!</definedName>
    <definedName name="BEx1UML0HHJFHA5TBOYQ24I3RV1W" hidden="1">#REF!</definedName>
    <definedName name="BEx1UO8ENOJNYCNX5Z95TBIJ3MKP" localSheetId="3" hidden="1">#REF!</definedName>
    <definedName name="BEx1UO8ENOJNYCNX5Z95TBIJ3MKP" hidden="1">#REF!</definedName>
    <definedName name="BEx1UUDIQPZ23XQ79GUL0RAWRSCK" localSheetId="3" hidden="1">#REF!</definedName>
    <definedName name="BEx1UUDIQPZ23XQ79GUL0RAWRSCK" hidden="1">#REF!</definedName>
    <definedName name="BEx1V67SEV778NVW68J8W5SND1J7" localSheetId="3" hidden="1">#REF!</definedName>
    <definedName name="BEx1V67SEV778NVW68J8W5SND1J7" hidden="1">#REF!</definedName>
    <definedName name="BEx1VIY9SQLRESD11CC4PHYT0XSG" localSheetId="3" hidden="1">#REF!</definedName>
    <definedName name="BEx1VIY9SQLRESD11CC4PHYT0XSG" hidden="1">#REF!</definedName>
    <definedName name="BEx1W3170EJU6QEJR4F8E2ULUU2U" localSheetId="3" hidden="1">#REF!</definedName>
    <definedName name="BEx1W3170EJU6QEJR4F8E2ULUU2U" hidden="1">#REF!</definedName>
    <definedName name="BEx1WC67EH10SC38QWX3WEA5KH3A" localSheetId="3" hidden="1">#REF!</definedName>
    <definedName name="BEx1WC67EH10SC38QWX3WEA5KH3A" hidden="1">#REF!</definedName>
    <definedName name="BEx1WDTMC6W73PJPTY0JYLKOA883" localSheetId="3" hidden="1">#REF!</definedName>
    <definedName name="BEx1WDTMC6W73PJPTY0JYLKOA883" hidden="1">#REF!</definedName>
    <definedName name="BEx1WGYTKZZIPM1577W5FEYKFH3V" localSheetId="3" hidden="1">#REF!</definedName>
    <definedName name="BEx1WGYTKZZIPM1577W5FEYKFH3V" hidden="1">#REF!</definedName>
    <definedName name="BEx1WHPURIV3D3PTJJ359H1OP7ZV" localSheetId="3" hidden="1">#REF!</definedName>
    <definedName name="BEx1WHPURIV3D3PTJJ359H1OP7ZV" hidden="1">#REF!</definedName>
    <definedName name="BEx1WLBBR45RLDQX9FCLJWUUQX5R" localSheetId="3" hidden="1">#REF!</definedName>
    <definedName name="BEx1WLBBR45RLDQX9FCLJWUUQX5R" hidden="1">#REF!</definedName>
    <definedName name="BEx1WLWY2CR1WRD694JJSWSDFAIR" localSheetId="3" hidden="1">#REF!</definedName>
    <definedName name="BEx1WLWY2CR1WRD694JJSWSDFAIR" hidden="1">#REF!</definedName>
    <definedName name="BEx1WMD1LWPWRIK6GGAJRJAHJM8I" localSheetId="3" hidden="1">#REF!</definedName>
    <definedName name="BEx1WMD1LWPWRIK6GGAJRJAHJM8I" hidden="1">#REF!</definedName>
    <definedName name="BEx1WR0D41MR174LBF3P9E3K0J51" localSheetId="3" hidden="1">#REF!</definedName>
    <definedName name="BEx1WR0D41MR174LBF3P9E3K0J51" hidden="1">#REF!</definedName>
    <definedName name="BEx1WT3VU2F7OSUQZHBIV4KTTFJ4" localSheetId="3" hidden="1">#REF!</definedName>
    <definedName name="BEx1WT3VU2F7OSUQZHBIV4KTTFJ4" hidden="1">#REF!</definedName>
    <definedName name="BEx1WUB1FAS5PHU33TJ60SUHR618" localSheetId="3" hidden="1">#REF!</definedName>
    <definedName name="BEx1WUB1FAS5PHU33TJ60SUHR618" hidden="1">#REF!</definedName>
    <definedName name="BEx1WX04G0INSPPG9NTNR3DYR6PZ" localSheetId="3" hidden="1">#REF!</definedName>
    <definedName name="BEx1WX04G0INSPPG9NTNR3DYR6PZ" hidden="1">#REF!</definedName>
    <definedName name="BEx1X3LHU9DPG01VWX2IF65TRATF" localSheetId="3" hidden="1">#REF!</definedName>
    <definedName name="BEx1X3LHU9DPG01VWX2IF65TRATF" hidden="1">#REF!</definedName>
    <definedName name="BEx1XFL3ISYW3FU1DQ3US0DYA8NQ" localSheetId="3" hidden="1">#REF!</definedName>
    <definedName name="BEx1XFL3ISYW3FU1DQ3US0DYA8NQ" hidden="1">#REF!</definedName>
    <definedName name="BEx1XK8AAMO0AH0Z1OUKW30CA7EQ" localSheetId="3" hidden="1">#REF!</definedName>
    <definedName name="BEx1XK8AAMO0AH0Z1OUKW30CA7EQ" hidden="1">#REF!</definedName>
    <definedName name="BEx1XL4MZ7C80495GHQRWOBS16PQ" localSheetId="3" hidden="1">#REF!</definedName>
    <definedName name="BEx1XL4MZ7C80495GHQRWOBS16PQ" hidden="1">#REF!</definedName>
    <definedName name="BEx1Y2IGS2K95E1M51PEF9KJZ0KB" localSheetId="3" hidden="1">#REF!</definedName>
    <definedName name="BEx1Y2IGS2K95E1M51PEF9KJZ0KB" hidden="1">#REF!</definedName>
    <definedName name="BEx1Y3PKK83X2FN9SAALFHOWKMRQ" localSheetId="3" hidden="1">#REF!</definedName>
    <definedName name="BEx1Y3PKK83X2FN9SAALFHOWKMRQ" hidden="1">#REF!</definedName>
    <definedName name="BEx1YL3DJ7Y4AZ01ERCOGW0FJ26T" localSheetId="3" hidden="1">#REF!</definedName>
    <definedName name="BEx1YL3DJ7Y4AZ01ERCOGW0FJ26T" hidden="1">#REF!</definedName>
    <definedName name="BEx1Z2RYHSVD1H37817SN93VMURZ" localSheetId="3" hidden="1">#REF!</definedName>
    <definedName name="BEx1Z2RYHSVD1H37817SN93VMURZ" hidden="1">#REF!</definedName>
    <definedName name="BEx3AMAKWI6458B67VKZO56MCNJW" localSheetId="3" hidden="1">#REF!</definedName>
    <definedName name="BEx3AMAKWI6458B67VKZO56MCNJW" hidden="1">#REF!</definedName>
    <definedName name="BEx3AOOVM42G82TNF53W0EKXLUSI" localSheetId="3" hidden="1">#REF!</definedName>
    <definedName name="BEx3AOOVM42G82TNF53W0EKXLUSI" hidden="1">#REF!</definedName>
    <definedName name="BEx3AZH9W4SUFCAHNDOQ728R9V4L" localSheetId="3" hidden="1">#REF!</definedName>
    <definedName name="BEx3AZH9W4SUFCAHNDOQ728R9V4L" hidden="1">#REF!</definedName>
    <definedName name="BEx3BNR9ES4KY7Q1DK83KC5NDGL8" localSheetId="3" hidden="1">#REF!</definedName>
    <definedName name="BEx3BNR9ES4KY7Q1DK83KC5NDGL8" hidden="1">#REF!</definedName>
    <definedName name="BEx3BQR5VZXNQ4H949ORM8ESU3B3" localSheetId="3" hidden="1">#REF!</definedName>
    <definedName name="BEx3BQR5VZXNQ4H949ORM8ESU3B3" hidden="1">#REF!</definedName>
    <definedName name="BEx3BTLL3ASJN134DLEQTQM70VZM" localSheetId="3" hidden="1">#REF!</definedName>
    <definedName name="BEx3BTLL3ASJN134DLEQTQM70VZM" hidden="1">#REF!</definedName>
    <definedName name="BEx3BW5CTV0DJU5AQS3ZQFK2VLF3" localSheetId="3" hidden="1">#REF!</definedName>
    <definedName name="BEx3BW5CTV0DJU5AQS3ZQFK2VLF3" hidden="1">#REF!</definedName>
    <definedName name="BEx3BYP0FG369M7G3JEFLMMXAKTS" localSheetId="3" hidden="1">#REF!</definedName>
    <definedName name="BEx3BYP0FG369M7G3JEFLMMXAKTS" hidden="1">#REF!</definedName>
    <definedName name="BEx3C2QR0WUD19QSVO8EMIPNQJKH" localSheetId="3" hidden="1">#REF!</definedName>
    <definedName name="BEx3C2QR0WUD19QSVO8EMIPNQJKH" hidden="1">#REF!</definedName>
    <definedName name="BEx3CKFCCPZZ6ROLAT5C1DZNIC1U" localSheetId="3" hidden="1">#REF!</definedName>
    <definedName name="BEx3CKFCCPZZ6ROLAT5C1DZNIC1U" hidden="1">#REF!</definedName>
    <definedName name="BEx3CO0SVO4WLH0DO43DCHYDTH1P" localSheetId="3" hidden="1">#REF!</definedName>
    <definedName name="BEx3CO0SVO4WLH0DO43DCHYDTH1P" hidden="1">#REF!</definedName>
    <definedName name="BEx3CPDAEBC12450MVHX6S78ILBS" localSheetId="3" hidden="1">#REF!</definedName>
    <definedName name="BEx3CPDAEBC12450MVHX6S78ILBS" hidden="1">#REF!</definedName>
    <definedName name="BEx3CQ9OQ7E1YH93NADGWWEH0HD5" localSheetId="3" hidden="1">#REF!</definedName>
    <definedName name="BEx3CQ9OQ7E1YH93NADGWWEH0HD5" hidden="1">#REF!</definedName>
    <definedName name="BEx3D9G6QTSPF9UYI4X0XY0VE896" localSheetId="3" hidden="1">#REF!</definedName>
    <definedName name="BEx3D9G6QTSPF9UYI4X0XY0VE896" hidden="1">#REF!</definedName>
    <definedName name="BEx3DCQU9PBRXIMLO62KS5RLH447" localSheetId="3" hidden="1">#REF!</definedName>
    <definedName name="BEx3DCQU9PBRXIMLO62KS5RLH447" hidden="1">#REF!</definedName>
    <definedName name="BEx3DQ8EH7C7L4XQAOL3NRRVRRT3" localSheetId="3" hidden="1">#REF!</definedName>
    <definedName name="BEx3DQ8EH7C7L4XQAOL3NRRVRRT3" hidden="1">#REF!</definedName>
    <definedName name="BEx3EF99FD6QNNCNOKDEE67JHTUJ" localSheetId="3" hidden="1">#REF!</definedName>
    <definedName name="BEx3EF99FD6QNNCNOKDEE67JHTUJ" hidden="1">#REF!</definedName>
    <definedName name="BEx3EGLXG4AU8GXIFP26DZ61E6EP" localSheetId="3" hidden="1">#REF!</definedName>
    <definedName name="BEx3EGLXG4AU8GXIFP26DZ61E6EP" hidden="1">#REF!</definedName>
    <definedName name="BEx3EHCSERZ2O2OAG8Y95UPG2IY9" localSheetId="3" hidden="1">#REF!</definedName>
    <definedName name="BEx3EHCSERZ2O2OAG8Y95UPG2IY9" hidden="1">#REF!</definedName>
    <definedName name="BEx3EJR3TCJDYS7ZXNDS5N9KTGIK" localSheetId="3" hidden="1">#REF!</definedName>
    <definedName name="BEx3EJR3TCJDYS7ZXNDS5N9KTGIK" hidden="1">#REF!</definedName>
    <definedName name="BEx3ELJTTBS6P05CNISMGOJOA60V" localSheetId="3" hidden="1">#REF!</definedName>
    <definedName name="BEx3ELJTTBS6P05CNISMGOJOA60V" hidden="1">#REF!</definedName>
    <definedName name="BEx3EQSLJBDDJRHNX19PBFCKNY2I" localSheetId="3" hidden="1">#REF!</definedName>
    <definedName name="BEx3EQSLJBDDJRHNX19PBFCKNY2I" hidden="1">#REF!</definedName>
    <definedName name="BEx3EUUAX947Q5N6MY6W0KSNY78Y" localSheetId="3" hidden="1">#REF!</definedName>
    <definedName name="BEx3EUUAX947Q5N6MY6W0KSNY78Y" hidden="1">#REF!</definedName>
    <definedName name="BEx3F3OJYKFH63TY4TBS69H5CI8M" localSheetId="3" hidden="1">#REF!</definedName>
    <definedName name="BEx3F3OJYKFH63TY4TBS69H5CI8M" hidden="1">#REF!</definedName>
    <definedName name="BEx3FHMD1P5XBCH23ZKIFO6ZTCNB" localSheetId="3" hidden="1">#REF!</definedName>
    <definedName name="BEx3FHMD1P5XBCH23ZKIFO6ZTCNB" hidden="1">#REF!</definedName>
    <definedName name="BEx3FI2G3YYIACQHXNXEA15M8ZK5" localSheetId="3" hidden="1">#REF!</definedName>
    <definedName name="BEx3FI2G3YYIACQHXNXEA15M8ZK5" hidden="1">#REF!</definedName>
    <definedName name="BEx3FJ9MHSLDK8W91GO85FX1GX57" localSheetId="3" hidden="1">#REF!</definedName>
    <definedName name="BEx3FJ9MHSLDK8W91GO85FX1GX57" hidden="1">#REF!</definedName>
    <definedName name="BEx3FR251HFU7A33PU01SJUENL2B" localSheetId="3" hidden="1">#REF!</definedName>
    <definedName name="BEx3FR251HFU7A33PU01SJUENL2B" hidden="1">#REF!</definedName>
    <definedName name="BEx3FX7EJL47JSLSWP3EOC265WAE" localSheetId="3" hidden="1">#REF!</definedName>
    <definedName name="BEx3FX7EJL47JSLSWP3EOC265WAE" hidden="1">#REF!</definedName>
    <definedName name="BEx3G201R8NLJ6FIHO2QS0SW9QVV" localSheetId="3" hidden="1">#REF!</definedName>
    <definedName name="BEx3G201R8NLJ6FIHO2QS0SW9QVV" hidden="1">#REF!</definedName>
    <definedName name="BEx3G2LL2II66XY5YCDPG4JE13A3" localSheetId="3" hidden="1">#REF!</definedName>
    <definedName name="BEx3G2LL2II66XY5YCDPG4JE13A3" hidden="1">#REF!</definedName>
    <definedName name="BEx3G2WA0DTYY9D8AGHHOBTPE2B2" localSheetId="3" hidden="1">#REF!</definedName>
    <definedName name="BEx3G2WA0DTYY9D8AGHHOBTPE2B2" hidden="1">#REF!</definedName>
    <definedName name="BEx3GCXR6IAS0B6WJ03GJVH7CO52" localSheetId="3" hidden="1">#REF!</definedName>
    <definedName name="BEx3GCXR6IAS0B6WJ03GJVH7CO52" hidden="1">#REF!</definedName>
    <definedName name="BEx3GEVV18SEQDI1JGY7EN6D1GT1" localSheetId="3" hidden="1">#REF!</definedName>
    <definedName name="BEx3GEVV18SEQDI1JGY7EN6D1GT1" hidden="1">#REF!</definedName>
    <definedName name="BEx3GKFH64MKQX61S7DYTZ15JCPY" localSheetId="3" hidden="1">#REF!</definedName>
    <definedName name="BEx3GKFH64MKQX61S7DYTZ15JCPY" hidden="1">#REF!</definedName>
    <definedName name="BEx3GMJ1Y6UU02DLRL0QXCEKDA6C" localSheetId="3" hidden="1">#REF!</definedName>
    <definedName name="BEx3GMJ1Y6UU02DLRL0QXCEKDA6C" hidden="1">#REF!</definedName>
    <definedName name="BEx3GN4LY0135CBDIN1TU2UEODGF" localSheetId="3" hidden="1">#REF!</definedName>
    <definedName name="BEx3GN4LY0135CBDIN1TU2UEODGF" hidden="1">#REF!</definedName>
    <definedName name="BEx3GPDH2AH4QKT4OOSN563XUHBD" localSheetId="3" hidden="1">#REF!</definedName>
    <definedName name="BEx3GPDH2AH4QKT4OOSN563XUHBD" hidden="1">#REF!</definedName>
    <definedName name="BEx3GRGZOH1A62SHC133FKNN9K23" localSheetId="3" hidden="1">#REF!</definedName>
    <definedName name="BEx3GRGZOH1A62SHC133FKNN9K23" hidden="1">#REF!</definedName>
    <definedName name="BEx3GS2LABKJSRV8GPZLJZVX7NMJ" localSheetId="3" hidden="1">#REF!</definedName>
    <definedName name="BEx3GS2LABKJSRV8GPZLJZVX7NMJ" hidden="1">#REF!</definedName>
    <definedName name="BEx3H05W7OEBR6W6YJKGD6W5M3I1" localSheetId="3" hidden="1">#REF!</definedName>
    <definedName name="BEx3H05W7OEBR6W6YJKGD6W5M3I1" hidden="1">#REF!</definedName>
    <definedName name="BEx3H244GCME7ZDNAXG6ZSJ64ZRE" localSheetId="3" hidden="1">#REF!</definedName>
    <definedName name="BEx3H244GCME7ZDNAXG6ZSJ64ZRE" hidden="1">#REF!</definedName>
    <definedName name="BEx3H5UX2GZFZZT657YR76RHW5I6" localSheetId="3" hidden="1">#REF!</definedName>
    <definedName name="BEx3H5UX2GZFZZT657YR76RHW5I6" hidden="1">#REF!</definedName>
    <definedName name="BEx3HACPKDZVUOS9WBDCCFJB46DK" localSheetId="3" hidden="1">#REF!</definedName>
    <definedName name="BEx3HACPKDZVUOS9WBDCCFJB46DK" hidden="1">#REF!</definedName>
    <definedName name="BEx3HMSEFOP6DBM4R97XA6B7NFG6" localSheetId="3" hidden="1">#REF!</definedName>
    <definedName name="BEx3HMSEFOP6DBM4R97XA6B7NFG6" hidden="1">#REF!</definedName>
    <definedName name="BEx3HWJ5SQSD2CVCQNR183X44FR8" localSheetId="3" hidden="1">#REF!</definedName>
    <definedName name="BEx3HWJ5SQSD2CVCQNR183X44FR8" hidden="1">#REF!</definedName>
    <definedName name="BEx3I09YVXO0G4X7KGSA4WGORM35" localSheetId="3" hidden="1">#REF!</definedName>
    <definedName name="BEx3I09YVXO0G4X7KGSA4WGORM35" hidden="1">#REF!</definedName>
    <definedName name="BEx3I3KN8WAL54AYYACGCUM43J9W" localSheetId="3" hidden="1">#REF!</definedName>
    <definedName name="BEx3I3KN8WAL54AYYACGCUM43J9W" hidden="1">#REF!</definedName>
    <definedName name="BEx3ICF1GY8HQEBIU9S43PDJ90BX" localSheetId="3" hidden="1">#REF!</definedName>
    <definedName name="BEx3ICF1GY8HQEBIU9S43PDJ90BX" hidden="1">#REF!</definedName>
    <definedName name="BEx3IYAH2DEBFWO8F94H4MXE3RLY" localSheetId="3" hidden="1">#REF!</definedName>
    <definedName name="BEx3IYAH2DEBFWO8F94H4MXE3RLY" hidden="1">#REF!</definedName>
    <definedName name="BEx3IZSG3932LSWHR5YV78IVRPCK" localSheetId="3" hidden="1">#REF!</definedName>
    <definedName name="BEx3IZSG3932LSWHR5YV78IVRPCK" hidden="1">#REF!</definedName>
    <definedName name="BEx3IZXXSYEW50379N2EAFWO8DZV" localSheetId="3" hidden="1">#REF!</definedName>
    <definedName name="BEx3IZXXSYEW50379N2EAFWO8DZV" hidden="1">#REF!</definedName>
    <definedName name="BEx3J1VZVGTKT4ATPO9O5JCSFTTR" localSheetId="3" hidden="1">#REF!</definedName>
    <definedName name="BEx3J1VZVGTKT4ATPO9O5JCSFTTR" hidden="1">#REF!</definedName>
    <definedName name="BEx3JC2TY7JNAAC3L7QHVPQXLGQ8" localSheetId="3" hidden="1">#REF!</definedName>
    <definedName name="BEx3JC2TY7JNAAC3L7QHVPQXLGQ8" hidden="1">#REF!</definedName>
    <definedName name="BEx3JMF5D7ODCJ7THAJTC1GFSG95" localSheetId="3" hidden="1">#REF!</definedName>
    <definedName name="BEx3JMF5D7ODCJ7THAJTC1GFSG95" hidden="1">#REF!</definedName>
    <definedName name="BEx3JX23SYDIGOGM4Y0CQFBW8ZBV" localSheetId="3" hidden="1">#REF!</definedName>
    <definedName name="BEx3JX23SYDIGOGM4Y0CQFBW8ZBV" hidden="1">#REF!</definedName>
    <definedName name="BEx3JXCXCVBZJGV5VEG9MJEI01AL" localSheetId="3" hidden="1">#REF!</definedName>
    <definedName name="BEx3JXCXCVBZJGV5VEG9MJEI01AL" hidden="1">#REF!</definedName>
    <definedName name="BEx3JYK2N7X59TPJSKYZ77ENY8SS" localSheetId="3" hidden="1">#REF!</definedName>
    <definedName name="BEx3JYK2N7X59TPJSKYZ77ENY8SS" hidden="1">#REF!</definedName>
    <definedName name="BEx3K13PSDK50JLCLD0GX8L4TWAH" localSheetId="3" hidden="1">#REF!</definedName>
    <definedName name="BEx3K13PSDK50JLCLD0GX8L4TWAH" hidden="1">#REF!</definedName>
    <definedName name="BEx3K4EII7GU1CG0BN7UL15M6J8Z" localSheetId="3" hidden="1">#REF!</definedName>
    <definedName name="BEx3K4EII7GU1CG0BN7UL15M6J8Z" hidden="1">#REF!</definedName>
    <definedName name="BEx3K4ZXQUQ2KYZF74B84SO48XMW" localSheetId="3" hidden="1">#REF!</definedName>
    <definedName name="BEx3K4ZXQUQ2KYZF74B84SO48XMW" hidden="1">#REF!</definedName>
    <definedName name="BEx3KEFXUCVNVPH7KSEGAZYX13B5" localSheetId="3" hidden="1">#REF!</definedName>
    <definedName name="BEx3KEFXUCVNVPH7KSEGAZYX13B5" hidden="1">#REF!</definedName>
    <definedName name="BEx3KFXUAF6YXAA47B7Q6X9B3VGB" localSheetId="3" hidden="1">#REF!</definedName>
    <definedName name="BEx3KFXUAF6YXAA47B7Q6X9B3VGB" hidden="1">#REF!</definedName>
    <definedName name="BEx3KIXQYOGMPK4WJJAVBRX4NR28" localSheetId="3" hidden="1">#REF!</definedName>
    <definedName name="BEx3KIXQYOGMPK4WJJAVBRX4NR28" hidden="1">#REF!</definedName>
    <definedName name="BEx3KJOMVOSFZVJUL3GKCNP6DQDS" localSheetId="3" hidden="1">#REF!</definedName>
    <definedName name="BEx3KJOMVOSFZVJUL3GKCNP6DQDS" hidden="1">#REF!</definedName>
    <definedName name="BEx3KP2VRBMORK0QEAZUYCXL3DHJ" localSheetId="3" hidden="1">#REF!</definedName>
    <definedName name="BEx3KP2VRBMORK0QEAZUYCXL3DHJ" hidden="1">#REF!</definedName>
    <definedName name="BEx3L4IN3LI4C26SITKTGAH27CDU" localSheetId="3" hidden="1">#REF!</definedName>
    <definedName name="BEx3L4IN3LI4C26SITKTGAH27CDU" hidden="1">#REF!</definedName>
    <definedName name="BEx3L4YQ0J7ZU0M5QM6YIPCEYC9K" localSheetId="3" hidden="1">#REF!</definedName>
    <definedName name="BEx3L4YQ0J7ZU0M5QM6YIPCEYC9K" hidden="1">#REF!</definedName>
    <definedName name="BEx3L60DJOR7NQN42G7YSAODP1EX" localSheetId="3" hidden="1">#REF!</definedName>
    <definedName name="BEx3L60DJOR7NQN42G7YSAODP1EX" hidden="1">#REF!</definedName>
    <definedName name="BEx3L7D0PI38HWZ7VADU16C9E33D" localSheetId="3" hidden="1">#REF!</definedName>
    <definedName name="BEx3L7D0PI38HWZ7VADU16C9E33D" hidden="1">#REF!</definedName>
    <definedName name="BEx3LANPY1HT49TAH98H4B9RC1D4" localSheetId="3" hidden="1">#REF!</definedName>
    <definedName name="BEx3LANPY1HT49TAH98H4B9RC1D4" hidden="1">#REF!</definedName>
    <definedName name="BEx3LM1PR4Y7KINKMTMKR984GX8Q" localSheetId="3" hidden="1">#REF!</definedName>
    <definedName name="BEx3LM1PR4Y7KINKMTMKR984GX8Q" hidden="1">#REF!</definedName>
    <definedName name="BEx3LM1PWWC9WH0R5TX5K06V559U" localSheetId="3" hidden="1">#REF!</definedName>
    <definedName name="BEx3LM1PWWC9WH0R5TX5K06V559U" hidden="1">#REF!</definedName>
    <definedName name="BEx3LPCEZ1C0XEKNCM3YT09JWCUO" localSheetId="3" hidden="1">#REF!</definedName>
    <definedName name="BEx3LPCEZ1C0XEKNCM3YT09JWCUO" hidden="1">#REF!</definedName>
    <definedName name="BEx3LSXW33WR1ECIMRYUPFBJXGGH" localSheetId="3" hidden="1">#REF!</definedName>
    <definedName name="BEx3LSXW33WR1ECIMRYUPFBJXGGH" hidden="1">#REF!</definedName>
    <definedName name="BEx3M1MR1K1NQD03H74BFWOK4MWQ" localSheetId="3" hidden="1">#REF!</definedName>
    <definedName name="BEx3M1MR1K1NQD03H74BFWOK4MWQ" hidden="1">#REF!</definedName>
    <definedName name="BEx3M4H77MYUKOOD31H9F80NMVK8" localSheetId="3" hidden="1">#REF!</definedName>
    <definedName name="BEx3M4H77MYUKOOD31H9F80NMVK8" hidden="1">#REF!</definedName>
    <definedName name="BEx3M9VFX329PZWYC4DMZ6P3W9R2" localSheetId="3" hidden="1">#REF!</definedName>
    <definedName name="BEx3M9VFX329PZWYC4DMZ6P3W9R2" hidden="1">#REF!</definedName>
    <definedName name="BEx3MCQ0VEBV0CZXDS505L38EQ8N" localSheetId="3" hidden="1">#REF!</definedName>
    <definedName name="BEx3MCQ0VEBV0CZXDS505L38EQ8N" hidden="1">#REF!</definedName>
    <definedName name="BEx3MEYV5LQY0BAL7V3CFAFVOM3T" localSheetId="3" hidden="1">#REF!</definedName>
    <definedName name="BEx3MEYV5LQY0BAL7V3CFAFVOM3T" hidden="1">#REF!</definedName>
    <definedName name="BEx3MF9LX8G8DXGARRYNTDH542WG" localSheetId="3" hidden="1">#REF!</definedName>
    <definedName name="BEx3MF9LX8G8DXGARRYNTDH542WG" hidden="1">#REF!</definedName>
    <definedName name="BEx3MREOFWJQEYMCMBL7ZE06NBN6" localSheetId="3" hidden="1">#REF!</definedName>
    <definedName name="BEx3MREOFWJQEYMCMBL7ZE06NBN6" hidden="1">#REF!</definedName>
    <definedName name="BEx3MSGD8I6KBFD4XFWYGH3DKUK3" localSheetId="3" hidden="1">#REF!</definedName>
    <definedName name="BEx3MSGD8I6KBFD4XFWYGH3DKUK3" hidden="1">#REF!</definedName>
    <definedName name="BEx3NDQFYEWZAUGWFMGT2R7E7RBT" localSheetId="3" hidden="1">#REF!</definedName>
    <definedName name="BEx3NDQFYEWZAUGWFMGT2R7E7RBT" hidden="1">#REF!</definedName>
    <definedName name="BEx3NGQBX2HEDKOCDX0TX1TGBB3P" localSheetId="3" hidden="1">#REF!</definedName>
    <definedName name="BEx3NGQBX2HEDKOCDX0TX1TGBB3P" hidden="1">#REF!</definedName>
    <definedName name="BEx3NLIZ7PHF2XE59ECZ3MD04ZG1" localSheetId="3" hidden="1">#REF!</definedName>
    <definedName name="BEx3NLIZ7PHF2XE59ECZ3MD04ZG1" hidden="1">#REF!</definedName>
    <definedName name="BEx3NMQ4BVC94728AUM7CCX7UHTU" localSheetId="3" hidden="1">#REF!</definedName>
    <definedName name="BEx3NMQ4BVC94728AUM7CCX7UHTU" hidden="1">#REF!</definedName>
    <definedName name="BEx3NR2I4OUFP3Z2QZEDU2PIFIDI" localSheetId="3" hidden="1">#REF!</definedName>
    <definedName name="BEx3NR2I4OUFP3Z2QZEDU2PIFIDI" hidden="1">#REF!</definedName>
    <definedName name="BEx3O19B8FTTAPVT5DZXQGQXWFR8" localSheetId="3" hidden="1">#REF!</definedName>
    <definedName name="BEx3O19B8FTTAPVT5DZXQGQXWFR8" hidden="1">#REF!</definedName>
    <definedName name="BEx3O85IKWARA6NCJOLRBRJFMEWW" localSheetId="3" hidden="1">#REF!</definedName>
    <definedName name="BEx3O85IKWARA6NCJOLRBRJFMEWW" hidden="1">[26]ZZCOOM_M03_Q005!#REF!</definedName>
    <definedName name="BEx3OJZSCGFRW7SVGBFI0X9DNVMM" localSheetId="3" hidden="1">#REF!</definedName>
    <definedName name="BEx3OJZSCGFRW7SVGBFI0X9DNVMM" hidden="1">#REF!</definedName>
    <definedName name="BEx3ORSBUXAF21MKEY90YJV9AY9A" localSheetId="3" hidden="1">#REF!</definedName>
    <definedName name="BEx3ORSBUXAF21MKEY90YJV9AY9A" hidden="1">#REF!</definedName>
    <definedName name="BEx3OUS0N576NJN078Y1BWUWQK6B" localSheetId="3" hidden="1">#REF!</definedName>
    <definedName name="BEx3OUS0N576NJN078Y1BWUWQK6B" hidden="1">#REF!</definedName>
    <definedName name="BEx3OV8BH6PYNZT7C246LOAU9SVX" localSheetId="3" hidden="1">#REF!</definedName>
    <definedName name="BEx3OV8BH6PYNZT7C246LOAU9SVX" hidden="1">#REF!</definedName>
    <definedName name="BEx3OXRYJZUEY6E72UJU0PHLMYAR" localSheetId="3" hidden="1">#REF!</definedName>
    <definedName name="BEx3OXRYJZUEY6E72UJU0PHLMYAR" hidden="1">#REF!</definedName>
    <definedName name="BEx3P3RP5PYI4BJVYGNU1V7KT5EH" localSheetId="3" hidden="1">#REF!</definedName>
    <definedName name="BEx3P3RP5PYI4BJVYGNU1V7KT5EH" hidden="1">#REF!</definedName>
    <definedName name="BEx3P59TTRSGQY888P5C1O7M2PQT" localSheetId="3" hidden="1">#REF!</definedName>
    <definedName name="BEx3P59TTRSGQY888P5C1O7M2PQT" hidden="1">#REF!</definedName>
    <definedName name="BEx3PDNRRNKD5GOUBUQFXAHIXLD9" localSheetId="3" hidden="1">#REF!</definedName>
    <definedName name="BEx3PDNRRNKD5GOUBUQFXAHIXLD9" hidden="1">#REF!</definedName>
    <definedName name="BEx3PDT8GNPWLLN02IH1XPV90XYK" localSheetId="3" hidden="1">#REF!</definedName>
    <definedName name="BEx3PDT8GNPWLLN02IH1XPV90XYK" hidden="1">#REF!</definedName>
    <definedName name="BEx3PKEMDW8KZEP11IL927C5O7I2" localSheetId="3" hidden="1">#REF!</definedName>
    <definedName name="BEx3PKEMDW8KZEP11IL927C5O7I2" hidden="1">#REF!</definedName>
    <definedName name="BEx3PKJZ1Z7L9S6KV8KXVS6B2FX4" localSheetId="3" hidden="1">#REF!</definedName>
    <definedName name="BEx3PKJZ1Z7L9S6KV8KXVS6B2FX4" hidden="1">#REF!</definedName>
    <definedName name="BEx3PMNG53Z5HY138H99QOMTX8W3" localSheetId="3" hidden="1">#REF!</definedName>
    <definedName name="BEx3PMNG53Z5HY138H99QOMTX8W3" hidden="1">#REF!</definedName>
    <definedName name="BEx3PP1RRSFZ8UC0JC9R91W6LNKW" localSheetId="3" hidden="1">#REF!</definedName>
    <definedName name="BEx3PP1RRSFZ8UC0JC9R91W6LNKW" hidden="1">#REF!</definedName>
    <definedName name="BEx3PRQW017D7T1X732WDV7L1KP8" localSheetId="3" hidden="1">#REF!</definedName>
    <definedName name="BEx3PRQW017D7T1X732WDV7L1KP8" hidden="1">#REF!</definedName>
    <definedName name="BEx3PVXYZC8WB9ZJE7OCKUXZ46EA" localSheetId="3" hidden="1">#REF!</definedName>
    <definedName name="BEx3PVXYZC8WB9ZJE7OCKUXZ46EA" hidden="1">#REF!</definedName>
    <definedName name="BEx3Q0VWPU5EQECK7MQ47TYJ3SWW" localSheetId="3" hidden="1">#REF!</definedName>
    <definedName name="BEx3Q0VWPU5EQECK7MQ47TYJ3SWW" hidden="1">#REF!</definedName>
    <definedName name="BEx3Q7BZ9PUXK2RLIOFSIS9AHU1B" localSheetId="3" hidden="1">#REF!</definedName>
    <definedName name="BEx3Q7BZ9PUXK2RLIOFSIS9AHU1B" hidden="1">#REF!</definedName>
    <definedName name="BEx3Q8J42S9VU6EAN2Y28MR6DF88" localSheetId="3" hidden="1">#REF!</definedName>
    <definedName name="BEx3Q8J42S9VU6EAN2Y28MR6DF88" hidden="1">#REF!</definedName>
    <definedName name="BEx3QCFD2TBUF95ZN83Q7JPV97FK" localSheetId="3" hidden="1">#REF!</definedName>
    <definedName name="BEx3QCFD2TBUF95ZN83Q7JPV97FK" hidden="1">#REF!</definedName>
    <definedName name="BEx3QEDFOYFY5NBTININ5W4RLD4Q" localSheetId="3" hidden="1">#REF!</definedName>
    <definedName name="BEx3QEDFOYFY5NBTININ5W4RLD4Q" hidden="1">#REF!</definedName>
    <definedName name="BEx3QIKJ3U962US1Q564NZDLU8LD" localSheetId="3" hidden="1">#REF!</definedName>
    <definedName name="BEx3QIKJ3U962US1Q564NZDLU8LD" hidden="1">#REF!</definedName>
    <definedName name="BEx3QLF3RHHBNUFLUWEROBZDF1U4" localSheetId="3" hidden="1">#REF!</definedName>
    <definedName name="BEx3QLF3RHHBNUFLUWEROBZDF1U4" hidden="1">#REF!</definedName>
    <definedName name="BEx3QR9D45DHW50VQ7Y3Q1AXPOB9" localSheetId="3" hidden="1">#REF!</definedName>
    <definedName name="BEx3QR9D45DHW50VQ7Y3Q1AXPOB9" hidden="1">#REF!</definedName>
    <definedName name="BEx3QSWT2S5KWG6U2V9711IYDQBM" localSheetId="3" hidden="1">#REF!</definedName>
    <definedName name="BEx3QSWT2S5KWG6U2V9711IYDQBM" hidden="1">#REF!</definedName>
    <definedName name="BEx3QVGG7Q2X4HZHJAM35A8T3VR7" localSheetId="3" hidden="1">#REF!</definedName>
    <definedName name="BEx3QVGG7Q2X4HZHJAM35A8T3VR7" hidden="1">#REF!</definedName>
    <definedName name="BEx3R0JUB9YN8PHPPQTAMIT1IHWK" localSheetId="3" hidden="1">#REF!</definedName>
    <definedName name="BEx3R0JUB9YN8PHPPQTAMIT1IHWK" hidden="1">#REF!</definedName>
    <definedName name="BEx3R81NFRO7M81VHVKOBFT0QBIL" localSheetId="3" hidden="1">#REF!</definedName>
    <definedName name="BEx3R81NFRO7M81VHVKOBFT0QBIL" hidden="1">#REF!</definedName>
    <definedName name="BEx3RHC2ZD5UFS6QD4OPFCNNMWH1" localSheetId="3" hidden="1">#REF!</definedName>
    <definedName name="BEx3RHC2ZD5UFS6QD4OPFCNNMWH1" hidden="1">#REF!</definedName>
    <definedName name="BEx3RQ10QIWBAPHALAA91BUUCM2X" localSheetId="3" hidden="1">#REF!</definedName>
    <definedName name="BEx3RQ10QIWBAPHALAA91BUUCM2X" hidden="1">#REF!</definedName>
    <definedName name="BEx3RV4E1WT43SZBUN09RTB8EK1O" localSheetId="3" hidden="1">#REF!</definedName>
    <definedName name="BEx3RV4E1WT43SZBUN09RTB8EK1O" hidden="1">#REF!</definedName>
    <definedName name="BEx3RXYU0QLFXSFTM5EB20GD03W5" localSheetId="3" hidden="1">#REF!</definedName>
    <definedName name="BEx3RXYU0QLFXSFTM5EB20GD03W5" hidden="1">#REF!</definedName>
    <definedName name="BEx3RYKLC3QQO3XTUN7BEW2AQL98" localSheetId="3" hidden="1">#REF!</definedName>
    <definedName name="BEx3RYKLC3QQO3XTUN7BEW2AQL98" hidden="1">#REF!</definedName>
    <definedName name="BEx3S37QNFSKW3DGRH5YVVEZLJI7" localSheetId="3" hidden="1">#REF!</definedName>
    <definedName name="BEx3S37QNFSKW3DGRH5YVVEZLJI7" hidden="1">#REF!</definedName>
    <definedName name="BEx3SICJ45BYT6FHBER86PJT25FC" localSheetId="3" hidden="1">#REF!</definedName>
    <definedName name="BEx3SICJ45BYT6FHBER86PJT25FC" hidden="1">#REF!</definedName>
    <definedName name="BEx3SMUCMJVGQ2H4EHQI5ZFHEF0P" localSheetId="3" hidden="1">#REF!</definedName>
    <definedName name="BEx3SMUCMJVGQ2H4EHQI5ZFHEF0P" hidden="1">#REF!</definedName>
    <definedName name="BEx3SN56F03CPDRDA7LZ763V0N4I" localSheetId="3" hidden="1">#REF!</definedName>
    <definedName name="BEx3SN56F03CPDRDA7LZ763V0N4I" hidden="1">#REF!</definedName>
    <definedName name="BEx3SPE6N1ORXPRCDL3JPZD73Z9F" localSheetId="3" hidden="1">#REF!</definedName>
    <definedName name="BEx3SPE6N1ORXPRCDL3JPZD73Z9F" hidden="1">#REF!</definedName>
    <definedName name="BEx3T29ZTULQE0OMSMWUMZDU9ZZ0" localSheetId="3" hidden="1">#REF!</definedName>
    <definedName name="BEx3T29ZTULQE0OMSMWUMZDU9ZZ0" hidden="1">#REF!</definedName>
    <definedName name="BEx3T6MJ1QDJ929WMUDVZ0O3UW0Y" localSheetId="3" hidden="1">#REF!</definedName>
    <definedName name="BEx3T6MJ1QDJ929WMUDVZ0O3UW0Y" hidden="1">#REF!</definedName>
    <definedName name="BEx3TD7WH1NN1OH0MRS4T8ENRU32" localSheetId="3" hidden="1">#REF!</definedName>
    <definedName name="BEx3TD7WH1NN1OH0MRS4T8ENRU32" hidden="1">#REF!</definedName>
    <definedName name="BEx3TPCSI16OAB2L9M9IULQMQ9J9" localSheetId="3" hidden="1">#REF!</definedName>
    <definedName name="BEx3TPCSI16OAB2L9M9IULQMQ9J9" hidden="1">#REF!</definedName>
    <definedName name="BEx3TQ3SFJB2WTCV0OXDE56FB46K" localSheetId="3" hidden="1">#REF!</definedName>
    <definedName name="BEx3TQ3SFJB2WTCV0OXDE56FB46K" hidden="1">#REF!</definedName>
    <definedName name="BEx3TX59M3456DDBXWFJ8X2TU37A" localSheetId="3" hidden="1">#REF!</definedName>
    <definedName name="BEx3TX59M3456DDBXWFJ8X2TU37A" hidden="1">#REF!</definedName>
    <definedName name="BEx3U2UBY80GPGSTYFGI6F8TPKCV" localSheetId="3" hidden="1">#REF!</definedName>
    <definedName name="BEx3U2UBY80GPGSTYFGI6F8TPKCV" hidden="1">#REF!</definedName>
    <definedName name="BEx3U64YUOZ419BAJS2W78UMATAW" localSheetId="3" hidden="1">#REF!</definedName>
    <definedName name="BEx3U64YUOZ419BAJS2W78UMATAW" hidden="1">#REF!</definedName>
    <definedName name="BEx3U94WCEA5DKMWBEX1GU0LKYG2" localSheetId="3" hidden="1">#REF!</definedName>
    <definedName name="BEx3U94WCEA5DKMWBEX1GU0LKYG2" hidden="1">#REF!</definedName>
    <definedName name="BEx3U9VZ8SQVYS6ZA038J7AP7ZGW" localSheetId="3" hidden="1">#REF!</definedName>
    <definedName name="BEx3U9VZ8SQVYS6ZA038J7AP7ZGW" hidden="1">#REF!</definedName>
    <definedName name="BEx3UIQ5WRJBGNTFCCLOR4N7B1OQ" localSheetId="3" hidden="1">#REF!</definedName>
    <definedName name="BEx3UIQ5WRJBGNTFCCLOR4N7B1OQ" hidden="1">#REF!</definedName>
    <definedName name="BEx3UJMIX2NUSSWGMSI25A5DM4CH" localSheetId="3" hidden="1">#REF!</definedName>
    <definedName name="BEx3UJMIX2NUSSWGMSI25A5DM4CH" hidden="1">#REF!</definedName>
    <definedName name="BEx3UKIX0UULWP3BZA8VT2SQ8WI7" localSheetId="3" hidden="1">#REF!</definedName>
    <definedName name="BEx3UKIX0UULWP3BZA8VT2SQ8WI7" hidden="1">#REF!</definedName>
    <definedName name="BEx3UKOCOQG7S1YQ436S997K1KWV" localSheetId="3" hidden="1">#REF!</definedName>
    <definedName name="BEx3UKOCOQG7S1YQ436S997K1KWV" hidden="1">#REF!</definedName>
    <definedName name="BEx3UNISOEXF3OFHT2BUA6P9RBIJ" localSheetId="3" hidden="1">#REF!</definedName>
    <definedName name="BEx3UNISOEXF3OFHT2BUA6P9RBIJ" hidden="1">#REF!</definedName>
    <definedName name="BEx3UYM19VIXLA0EU7LB9NHA77PB" localSheetId="3" hidden="1">#REF!</definedName>
    <definedName name="BEx3UYM19VIXLA0EU7LB9NHA77PB" hidden="1">#REF!</definedName>
    <definedName name="BEx3VML7CG70HPISMVYIUEN3711Q" localSheetId="3" hidden="1">#REF!</definedName>
    <definedName name="BEx3VML7CG70HPISMVYIUEN3711Q" hidden="1">#REF!</definedName>
    <definedName name="BEx56ZID5H04P9AIYLP1OASFGV56" localSheetId="3" hidden="1">#REF!</definedName>
    <definedName name="BEx56ZID5H04P9AIYLP1OASFGV56" hidden="1">#REF!</definedName>
    <definedName name="BEx57ROM8UIFKV5C1BOZWSQQLESO" localSheetId="3" hidden="1">#REF!</definedName>
    <definedName name="BEx57ROM8UIFKV5C1BOZWSQQLESO" hidden="1">#REF!</definedName>
    <definedName name="BEx587EYSS57E3PI8DT973HLJM9E" localSheetId="3" hidden="1">#REF!</definedName>
    <definedName name="BEx587EYSS57E3PI8DT973HLJM9E" hidden="1">#REF!</definedName>
    <definedName name="BEx587KFQ3VKCOCY1SA5F24PQGUI" localSheetId="3" hidden="1">#REF!</definedName>
    <definedName name="BEx587KFQ3VKCOCY1SA5F24PQGUI" hidden="1">#REF!</definedName>
    <definedName name="BEx58O780PQ05NF0Z1SKKRB3N099" localSheetId="3" hidden="1">#REF!</definedName>
    <definedName name="BEx58O780PQ05NF0Z1SKKRB3N099" hidden="1">#REF!</definedName>
    <definedName name="BEx58W57CTL8HFK3U7ZRFYZR6MXE" localSheetId="3" hidden="1">#REF!</definedName>
    <definedName name="BEx58W57CTL8HFK3U7ZRFYZR6MXE" hidden="1">#REF!</definedName>
    <definedName name="BEx58XHO7ZULLF2EUD7YIS0MGQJ5" localSheetId="3" hidden="1">#REF!</definedName>
    <definedName name="BEx58XHO7ZULLF2EUD7YIS0MGQJ5" hidden="1">#REF!</definedName>
    <definedName name="BEx58ZAFNTMGBNDH52VUYXLRJO7P" localSheetId="3" hidden="1">#REF!</definedName>
    <definedName name="BEx58ZAFNTMGBNDH52VUYXLRJO7P" hidden="1">#REF!</definedName>
    <definedName name="BEx58ZW0HAIGIPEX9CVA1PQQTR6X" localSheetId="3" hidden="1">#REF!</definedName>
    <definedName name="BEx58ZW0HAIGIPEX9CVA1PQQTR6X" hidden="1">#REF!</definedName>
    <definedName name="BEx593SAFVYKW7V61D9COEZJXDA7" localSheetId="3" hidden="1">#REF!</definedName>
    <definedName name="BEx593SAFVYKW7V61D9COEZJXDA7" hidden="1">#REF!</definedName>
    <definedName name="BEx59BA1KH3RG6K1LHL7YS2VB79N" localSheetId="3" hidden="1">#REF!</definedName>
    <definedName name="BEx59BA1KH3RG6K1LHL7YS2VB79N" hidden="1">#REF!</definedName>
    <definedName name="BEx59DDIU0AMFOY94NSP1ULST8JD" localSheetId="3" hidden="1">#REF!</definedName>
    <definedName name="BEx59DDIU0AMFOY94NSP1ULST8JD" hidden="1">#REF!</definedName>
    <definedName name="BEx59E9WABJP2TN71QAIKK79HPK9" localSheetId="3" hidden="1">#REF!</definedName>
    <definedName name="BEx59E9WABJP2TN71QAIKK79HPK9" hidden="1">#REF!</definedName>
    <definedName name="BEx59F0T17A80RNLNSZNFX8NAO8Y" localSheetId="3" hidden="1">#REF!</definedName>
    <definedName name="BEx59F0T17A80RNLNSZNFX8NAO8Y" hidden="1">#REF!</definedName>
    <definedName name="BEx59P7MAPNU129ZTC5H3EH892G1" localSheetId="3" hidden="1">#REF!</definedName>
    <definedName name="BEx59P7MAPNU129ZTC5H3EH892G1" hidden="1">#REF!</definedName>
    <definedName name="BEx5A11WZRQSIE089QE119AOX9ZG" localSheetId="3" hidden="1">#REF!</definedName>
    <definedName name="BEx5A11WZRQSIE089QE119AOX9ZG" hidden="1">#REF!</definedName>
    <definedName name="BEx5A7CIGCOTHJKHGUBDZG91JGPZ" localSheetId="3" hidden="1">#REF!</definedName>
    <definedName name="BEx5A7CIGCOTHJKHGUBDZG91JGPZ" hidden="1">#REF!</definedName>
    <definedName name="BEx5A8UFLT2SWVSG5COFA9B8P376" localSheetId="3" hidden="1">#REF!</definedName>
    <definedName name="BEx5A8UFLT2SWVSG5COFA9B8P376" hidden="1">#REF!</definedName>
    <definedName name="BEx5ABUBK8WJV1WILGYU9A7CO0KI" localSheetId="3" hidden="1">#REF!</definedName>
    <definedName name="BEx5ABUBK8WJV1WILGYU9A7CO0KI" hidden="1">#REF!</definedName>
    <definedName name="BEx5AFFTN3IXIBHDKM0FYC4OFL1S" localSheetId="3" hidden="1">#REF!</definedName>
    <definedName name="BEx5AFFTN3IXIBHDKM0FYC4OFL1S" hidden="1">#REF!</definedName>
    <definedName name="BEx5AOFIO8KVRHIZ1RII337AA8ML" localSheetId="3" hidden="1">#REF!</definedName>
    <definedName name="BEx5AOFIO8KVRHIZ1RII337AA8ML" hidden="1">#REF!</definedName>
    <definedName name="BEx5APRZ66L5BWHFE8E4YYNEDTI4" localSheetId="3" hidden="1">#REF!</definedName>
    <definedName name="BEx5APRZ66L5BWHFE8E4YYNEDTI4" hidden="1">#REF!</definedName>
    <definedName name="BEx5AQJ1Z64KY10P8ZF1JKJUFEGN" localSheetId="3" hidden="1">#REF!</definedName>
    <definedName name="BEx5AQJ1Z64KY10P8ZF1JKJUFEGN" hidden="1">#REF!</definedName>
    <definedName name="BEx5AY62R0TL82VHXE37SCZCINQC" localSheetId="3" hidden="1">#REF!</definedName>
    <definedName name="BEx5AY62R0TL82VHXE37SCZCINQC" hidden="1">#REF!</definedName>
    <definedName name="BEx5B0PV1FCOUSHWQTY94AO0B8P0" localSheetId="3" hidden="1">#REF!</definedName>
    <definedName name="BEx5B0PV1FCOUSHWQTY94AO0B8P0" hidden="1">#REF!</definedName>
    <definedName name="BEx5B4RHHX0J1BF2FZKEA0SPP29O" localSheetId="3" hidden="1">#REF!</definedName>
    <definedName name="BEx5B4RHHX0J1BF2FZKEA0SPP29O" hidden="1">#REF!</definedName>
    <definedName name="BEx5B5YMSWP0OVI5CIQRP5V18D0C" localSheetId="3" hidden="1">#REF!</definedName>
    <definedName name="BEx5B5YMSWP0OVI5CIQRP5V18D0C" hidden="1">#REF!</definedName>
    <definedName name="BEx5B825RW35M5H0UB2IZGGRS4ER" localSheetId="3" hidden="1">#REF!</definedName>
    <definedName name="BEx5B825RW35M5H0UB2IZGGRS4ER" hidden="1">#REF!</definedName>
    <definedName name="BEx5BAWPMY0TL684WDXX6KKJLRCN" localSheetId="3" hidden="1">#REF!</definedName>
    <definedName name="BEx5BAWPMY0TL684WDXX6KKJLRCN" hidden="1">#REF!</definedName>
    <definedName name="BEx5BBCUOWR6J9MZS2ML5XB0X7MW" localSheetId="3" hidden="1">#REF!</definedName>
    <definedName name="BEx5BBCUOWR6J9MZS2ML5XB0X7MW" hidden="1">#REF!</definedName>
    <definedName name="BEx5BBI61U4Y65GD0ARMTALPP7SJ" localSheetId="3" hidden="1">#REF!</definedName>
    <definedName name="BEx5BBI61U4Y65GD0ARMTALPP7SJ" hidden="1">#REF!</definedName>
    <definedName name="BEx5BDR56MEV4IHY6CIH2SVNG1UB" localSheetId="3" hidden="1">#REF!</definedName>
    <definedName name="BEx5BDR56MEV4IHY6CIH2SVNG1UB" hidden="1">#REF!</definedName>
    <definedName name="BEx5BESZC5H329SKHGJOHZFILYJJ" localSheetId="3" hidden="1">#REF!</definedName>
    <definedName name="BEx5BESZC5H329SKHGJOHZFILYJJ" hidden="1">#REF!</definedName>
    <definedName name="BEx5BHSQ42B50IU1TEQFUXFX9XQD" localSheetId="3" hidden="1">#REF!</definedName>
    <definedName name="BEx5BHSQ42B50IU1TEQFUXFX9XQD" hidden="1">#REF!</definedName>
    <definedName name="BEx5BKSM4UN4C1DM3EYKM79MRC5K" localSheetId="3" hidden="1">#REF!</definedName>
    <definedName name="BEx5BKSM4UN4C1DM3EYKM79MRC5K" hidden="1">#REF!</definedName>
    <definedName name="BEx5BNN8NPH9KVOBARB9CDD9WLB6" localSheetId="3" hidden="1">#REF!</definedName>
    <definedName name="BEx5BNN8NPH9KVOBARB9CDD9WLB6" hidden="1">#REF!</definedName>
    <definedName name="BEx5BPLEZ8XY6S89R7AZQSKLT4HK" localSheetId="3" hidden="1">#REF!</definedName>
    <definedName name="BEx5BPLEZ8XY6S89R7AZQSKLT4HK" hidden="1">#REF!</definedName>
    <definedName name="BEx5BYFMZ80TDDN2EZO8CF39AIAC" localSheetId="3" hidden="1">#REF!</definedName>
    <definedName name="BEx5BYFMZ80TDDN2EZO8CF39AIAC" hidden="1">#REF!</definedName>
    <definedName name="BEx5C2BWFW6SHZBFDEISKGXHZCQW" localSheetId="3" hidden="1">#REF!</definedName>
    <definedName name="BEx5C2BWFW6SHZBFDEISKGXHZCQW" hidden="1">#REF!</definedName>
    <definedName name="BEx5C44NK782B81CBGQUDS6Z8MV9" localSheetId="3" hidden="1">#REF!</definedName>
    <definedName name="BEx5C44NK782B81CBGQUDS6Z8MV9" hidden="1">#REF!</definedName>
    <definedName name="BEx5C49ZFH8TO9ZU55729C3F7XG7" localSheetId="3" hidden="1">#REF!</definedName>
    <definedName name="BEx5C49ZFH8TO9ZU55729C3F7XG7" hidden="1">#REF!</definedName>
    <definedName name="BEx5C8GZQK13G60ZM70P63I5OS0L" localSheetId="3" hidden="1">#REF!</definedName>
    <definedName name="BEx5C8GZQK13G60ZM70P63I5OS0L" hidden="1">#REF!</definedName>
    <definedName name="BEx5CAPTVN2NBT3UOMA1UFAL1C2R" localSheetId="3" hidden="1">#REF!</definedName>
    <definedName name="BEx5CAPTVN2NBT3UOMA1UFAL1C2R" hidden="1">#REF!</definedName>
    <definedName name="BEx5CEM3SYF9XP0ZZVE0GEPCLV3F" localSheetId="3" hidden="1">#REF!</definedName>
    <definedName name="BEx5CEM3SYF9XP0ZZVE0GEPCLV3F" hidden="1">#REF!</definedName>
    <definedName name="BEx5CFYQ0F1Z6P8SCVJ0I3UPVFE4" localSheetId="3" hidden="1">#REF!</definedName>
    <definedName name="BEx5CFYQ0F1Z6P8SCVJ0I3UPVFE4" hidden="1">#REF!</definedName>
    <definedName name="BEx5CPEKNSJORIPFQC2E1LTRYY8L" localSheetId="3" hidden="1">#REF!</definedName>
    <definedName name="BEx5CPEKNSJORIPFQC2E1LTRYY8L" hidden="1">#REF!</definedName>
    <definedName name="BEx5CSUOL05D8PAM2TRDA9VRJT1O" localSheetId="3" hidden="1">#REF!</definedName>
    <definedName name="BEx5CSUOL05D8PAM2TRDA9VRJT1O" hidden="1">#REF!</definedName>
    <definedName name="BEx5CUNFOO4YDFJ22HCMI2QKIGKM" localSheetId="3" hidden="1">#REF!</definedName>
    <definedName name="BEx5CUNFOO4YDFJ22HCMI2QKIGKM" hidden="1">#REF!</definedName>
    <definedName name="BEx5D01O3G6BXWXT7MZEVS1F4TE9" localSheetId="3" hidden="1">#REF!</definedName>
    <definedName name="BEx5D01O3G6BXWXT7MZEVS1F4TE9" hidden="1">#REF!</definedName>
    <definedName name="BEx5D3HO5XE85AN0NGALZ4K4GE8J" localSheetId="3" hidden="1">#REF!</definedName>
    <definedName name="BEx5D3HO5XE85AN0NGALZ4K4GE8J" hidden="1">#REF!</definedName>
    <definedName name="BEx5D8L47OF0WHBPFWXGZINZWUBZ" localSheetId="3" hidden="1">#REF!</definedName>
    <definedName name="BEx5D8L47OF0WHBPFWXGZINZWUBZ" hidden="1">#REF!</definedName>
    <definedName name="BEx5DAJAHQ2SKUPCKSCR3PYML67L" localSheetId="3" hidden="1">#REF!</definedName>
    <definedName name="BEx5DAJAHQ2SKUPCKSCR3PYML67L" hidden="1">#REF!</definedName>
    <definedName name="BEx5DC18JM1KJCV44PF18E0LNRKA" localSheetId="3" hidden="1">#REF!</definedName>
    <definedName name="BEx5DC18JM1KJCV44PF18E0LNRKA" hidden="1">#REF!</definedName>
    <definedName name="BEx5DFH8EU3RCPUOTFY8S9G8SBCG" localSheetId="3" hidden="1">#REF!</definedName>
    <definedName name="BEx5DFH8EU3RCPUOTFY8S9G8SBCG" hidden="1">#REF!</definedName>
    <definedName name="BEx5DJIZBTNS011R9IIG2OQ2L6ZX" localSheetId="3" hidden="1">#REF!</definedName>
    <definedName name="BEx5DJIZBTNS011R9IIG2OQ2L6ZX" hidden="1">#REF!</definedName>
    <definedName name="BEx5DS2EKWFPC2UWI1W1QESX9QP5" localSheetId="3" hidden="1">#REF!</definedName>
    <definedName name="BEx5DS2EKWFPC2UWI1W1QESX9QP5" hidden="1">#REF!</definedName>
    <definedName name="BEx5E123OLO9WQUOIRIDJ967KAGK" localSheetId="3" hidden="1">#REF!</definedName>
    <definedName name="BEx5E123OLO9WQUOIRIDJ967KAGK" hidden="1">#REF!</definedName>
    <definedName name="BEx5E2UU5NES6W779W2OZTZOB4O7" localSheetId="3" hidden="1">#REF!</definedName>
    <definedName name="BEx5E2UU5NES6W779W2OZTZOB4O7" hidden="1">#REF!</definedName>
    <definedName name="BEx5ELFT92WAQN3NW8COIMQHUL91" localSheetId="3" hidden="1">#REF!</definedName>
    <definedName name="BEx5ELFT92WAQN3NW8COIMQHUL91" hidden="1">#REF!</definedName>
    <definedName name="BEx5ELQL9B0VR6UT18KP11DHOTFX" localSheetId="3" hidden="1">#REF!</definedName>
    <definedName name="BEx5ELQL9B0VR6UT18KP11DHOTFX" hidden="1">#REF!</definedName>
    <definedName name="BEx5ER4TJTFPN7IB1MNEB1ZFR5M6" localSheetId="3" hidden="1">#REF!</definedName>
    <definedName name="BEx5ER4TJTFPN7IB1MNEB1ZFR5M6" hidden="1">#REF!</definedName>
    <definedName name="BEx5EYXB2LDMI4FLC3QFAOXC0FZ3" localSheetId="3" hidden="1">#REF!</definedName>
    <definedName name="BEx5EYXB2LDMI4FLC3QFAOXC0FZ3" hidden="1">#REF!</definedName>
    <definedName name="BEx5F6V72QTCK7O39Y59R0EVM6CW" localSheetId="3" hidden="1">#REF!</definedName>
    <definedName name="BEx5F6V72QTCK7O39Y59R0EVM6CW" hidden="1">#REF!</definedName>
    <definedName name="BEx5FGLQVACD5F5YZG4DGSCHCGO2" localSheetId="3" hidden="1">#REF!</definedName>
    <definedName name="BEx5FGLQVACD5F5YZG4DGSCHCGO2" hidden="1">#REF!</definedName>
    <definedName name="BEx5FHCTE8VTJEF7IK189AVLNYSY" localSheetId="3" hidden="1">#REF!</definedName>
    <definedName name="BEx5FHCTE8VTJEF7IK189AVLNYSY" hidden="1">#REF!</definedName>
    <definedName name="BEx5FLJWHLW3BTZILDPN5NMA449V" localSheetId="3" hidden="1">#REF!</definedName>
    <definedName name="BEx5FLJWHLW3BTZILDPN5NMA449V" hidden="1">#REF!</definedName>
    <definedName name="BEx5FNI2O10YN2SI1NO4X5GP3GTF" localSheetId="3" hidden="1">#REF!</definedName>
    <definedName name="BEx5FNI2O10YN2SI1NO4X5GP3GTF" hidden="1">#REF!</definedName>
    <definedName name="BEx5FO8YRFSZCG3L608EHIHIHFY4" localSheetId="3" hidden="1">#REF!</definedName>
    <definedName name="BEx5FO8YRFSZCG3L608EHIHIHFY4" hidden="1">#REF!</definedName>
    <definedName name="BEx5FQNA6V4CNYSH013K45RI4BCV" localSheetId="3" hidden="1">#REF!</definedName>
    <definedName name="BEx5FQNA6V4CNYSH013K45RI4BCV" hidden="1">#REF!</definedName>
    <definedName name="BEx5FVQPPEU32CPNV9RRQ9MNLLVE" localSheetId="3" hidden="1">#REF!</definedName>
    <definedName name="BEx5FVQPPEU32CPNV9RRQ9MNLLVE" hidden="1">#REF!</definedName>
    <definedName name="BEx5G08KGMG5X2AQKDGPFYG5GH94" localSheetId="3" hidden="1">#REF!</definedName>
    <definedName name="BEx5G08KGMG5X2AQKDGPFYG5GH94" hidden="1">#REF!</definedName>
    <definedName name="BEx5G1A8TFN4C4QII35U9DKYNIS8" localSheetId="3" hidden="1">#REF!</definedName>
    <definedName name="BEx5G1A8TFN4C4QII35U9DKYNIS8" hidden="1">#REF!</definedName>
    <definedName name="BEx5G1L0QO91KEPDMV1D8OT4BT73" localSheetId="3" hidden="1">#REF!</definedName>
    <definedName name="BEx5G1L0QO91KEPDMV1D8OT4BT73" hidden="1">#REF!</definedName>
    <definedName name="BEx5G1QHX69GFUYHUZA5X74MTDMR" localSheetId="3" hidden="1">#REF!</definedName>
    <definedName name="BEx5G1QHX69GFUYHUZA5X74MTDMR" hidden="1">#REF!</definedName>
    <definedName name="BEx5G5S2C9JRD28ZQMMQLCBHWOHB" localSheetId="3" hidden="1">#REF!</definedName>
    <definedName name="BEx5G5S2C9JRD28ZQMMQLCBHWOHB" hidden="1">#REF!</definedName>
    <definedName name="BEx5G7KU3EGZQSYN2YNML8EW8NDC" localSheetId="3" hidden="1">#REF!</definedName>
    <definedName name="BEx5G7KU3EGZQSYN2YNML8EW8NDC" hidden="1">#REF!</definedName>
    <definedName name="BEx5G86DZL1VYUX6KWODAP3WFAWP" localSheetId="3" hidden="1">#REF!</definedName>
    <definedName name="BEx5G86DZL1VYUX6KWODAP3WFAWP" hidden="1">#REF!</definedName>
    <definedName name="BEx5G8BV2GIOCM3C7IUFK8L04A6M" localSheetId="3" hidden="1">#REF!</definedName>
    <definedName name="BEx5G8BV2GIOCM3C7IUFK8L04A6M" hidden="1">#REF!</definedName>
    <definedName name="BEx5GID9MVBUPFFT9M8K8B5MO9NV" localSheetId="3" hidden="1">#REF!</definedName>
    <definedName name="BEx5GID9MVBUPFFT9M8K8B5MO9NV" hidden="1">#REF!</definedName>
    <definedName name="BEx5GN0EWA9SCQDPQ7NTUQH82QVK" localSheetId="3" hidden="1">#REF!</definedName>
    <definedName name="BEx5GN0EWA9SCQDPQ7NTUQH82QVK" hidden="1">#REF!</definedName>
    <definedName name="BEx5GNBCU4WZ74I0UXFL9ZG2XSGJ" localSheetId="3" hidden="1">#REF!</definedName>
    <definedName name="BEx5GNBCU4WZ74I0UXFL9ZG2XSGJ" hidden="1">#REF!</definedName>
    <definedName name="BEx5GUCTYC7QCWGWU5BTO7Y7HDZX" localSheetId="3" hidden="1">#REF!</definedName>
    <definedName name="BEx5GUCTYC7QCWGWU5BTO7Y7HDZX" hidden="1">#REF!</definedName>
    <definedName name="BEx5GYUPJULJQ624TEESYFG1NFOH" localSheetId="3" hidden="1">#REF!</definedName>
    <definedName name="BEx5GYUPJULJQ624TEESYFG1NFOH" hidden="1">#REF!</definedName>
    <definedName name="BEx5H0NEE0AIN5E2UHJ9J9ISU9N1" localSheetId="3" hidden="1">#REF!</definedName>
    <definedName name="BEx5H0NEE0AIN5E2UHJ9J9ISU9N1" hidden="1">#REF!</definedName>
    <definedName name="BEx5H1UJSEUQM2K8QHQXO5THVHSO" localSheetId="3" hidden="1">#REF!</definedName>
    <definedName name="BEx5H1UJSEUQM2K8QHQXO5THVHSO" hidden="1">#REF!</definedName>
    <definedName name="BEx5HAOT9XWUF7XIFRZZS8B9F5TZ" localSheetId="3" hidden="1">#REF!</definedName>
    <definedName name="BEx5HAOT9XWUF7XIFRZZS8B9F5TZ" hidden="1">#REF!</definedName>
    <definedName name="BEx5HB534CO7TBSALKMD27WHMAQJ" localSheetId="3" hidden="1">#REF!</definedName>
    <definedName name="BEx5HB534CO7TBSALKMD27WHMAQJ" hidden="1">#REF!</definedName>
    <definedName name="BEx5HE4XRF9BUY04MENWY9CHHN5H" localSheetId="3" hidden="1">#REF!</definedName>
    <definedName name="BEx5HE4XRF9BUY04MENWY9CHHN5H" hidden="1">#REF!</definedName>
    <definedName name="BEx5HFHMABAT0H9KKS754X4T304E" localSheetId="3" hidden="1">#REF!</definedName>
    <definedName name="BEx5HFHMABAT0H9KKS754X4T304E" hidden="1">#REF!</definedName>
    <definedName name="BEx5HGDZ7MX1S3KNXLRL9WU565V4" localSheetId="3" hidden="1">#REF!</definedName>
    <definedName name="BEx5HGDZ7MX1S3KNXLRL9WU565V4" hidden="1">#REF!</definedName>
    <definedName name="BEx5HJZ9FAVNZSSBTAYRPZDYM9NU" localSheetId="3" hidden="1">#REF!</definedName>
    <definedName name="BEx5HJZ9FAVNZSSBTAYRPZDYM9NU" hidden="1">#REF!</definedName>
    <definedName name="BEx5HZ9JMKHNLFWLVUB1WP5B39BL" localSheetId="3" hidden="1">#REF!</definedName>
    <definedName name="BEx5HZ9JMKHNLFWLVUB1WP5B39BL" hidden="1">#REF!</definedName>
    <definedName name="BEx5I17QJ0PQ1OG1IMH69HMQWNEA" localSheetId="3" hidden="1">#REF!</definedName>
    <definedName name="BEx5I17QJ0PQ1OG1IMH69HMQWNEA" hidden="1">#REF!</definedName>
    <definedName name="BEx5I244LQHZTF3XI66J8705R9XX" localSheetId="3" hidden="1">#REF!</definedName>
    <definedName name="BEx5I244LQHZTF3XI66J8705R9XX" hidden="1">#REF!</definedName>
    <definedName name="BEx5I8PBP4LIXDGID5BP0THLO0AQ" localSheetId="3" hidden="1">#REF!</definedName>
    <definedName name="BEx5I8PBP4LIXDGID5BP0THLO0AQ" hidden="1">#REF!</definedName>
    <definedName name="BEx5I8USVUB3JP4S9OXGMZVMOQXR" localSheetId="3" hidden="1">#REF!</definedName>
    <definedName name="BEx5I8USVUB3JP4S9OXGMZVMOQXR" hidden="1">#REF!</definedName>
    <definedName name="BEx5I9GDQSYIAL65UQNDMNFQCS9Y" localSheetId="3" hidden="1">#REF!</definedName>
    <definedName name="BEx5I9GDQSYIAL65UQNDMNFQCS9Y" hidden="1">#REF!</definedName>
    <definedName name="BEx5IBUPG9AWNW5PK7JGRGEJ4OLM" localSheetId="3" hidden="1">#REF!</definedName>
    <definedName name="BEx5IBUPG9AWNW5PK7JGRGEJ4OLM" hidden="1">#REF!</definedName>
    <definedName name="BEx5IC06RVN8BSAEPREVKHKLCJ2L" localSheetId="3" hidden="1">#REF!</definedName>
    <definedName name="BEx5IC06RVN8BSAEPREVKHKLCJ2L" hidden="1">#REF!</definedName>
    <definedName name="BEx5IGY4M04BPXSQF2J4GQYXF85O" localSheetId="3" hidden="1">#REF!</definedName>
    <definedName name="BEx5IGY4M04BPXSQF2J4GQYXF85O" hidden="1">#REF!</definedName>
    <definedName name="BEx5IWTZDCLZ5CCDG108STY04SAJ" localSheetId="3" hidden="1">#REF!</definedName>
    <definedName name="BEx5IWTZDCLZ5CCDG108STY04SAJ" hidden="1">#REF!</definedName>
    <definedName name="BEx5J0FFP1KS4NGY20AEJI8VREEA" localSheetId="3" hidden="1">#REF!</definedName>
    <definedName name="BEx5J0FFP1KS4NGY20AEJI8VREEA" hidden="1">#REF!</definedName>
    <definedName name="BEx5J1XE5FVWL6IJV6CWKPN24UBK" localSheetId="3" hidden="1">#REF!</definedName>
    <definedName name="BEx5J1XE5FVWL6IJV6CWKPN24UBK" hidden="1">#REF!</definedName>
    <definedName name="BEx5JF3ZXLDIS8VNKDCY7ZI7H1CI" localSheetId="3" hidden="1">#REF!</definedName>
    <definedName name="BEx5JF3ZXLDIS8VNKDCY7ZI7H1CI" hidden="1">#REF!</definedName>
    <definedName name="BEx5JHCZJ8G6OOOW6EF3GABXKH6F" localSheetId="3" hidden="1">#REF!</definedName>
    <definedName name="BEx5JHCZJ8G6OOOW6EF3GABXKH6F" hidden="1">#REF!</definedName>
    <definedName name="BEx5JJB6W446THXQCRUKD3I7RKLP" localSheetId="3" hidden="1">#REF!</definedName>
    <definedName name="BEx5JJB6W446THXQCRUKD3I7RKLP" hidden="1">#REF!</definedName>
    <definedName name="BEx5JNCT8Z7XSSPD5EMNAJELCU2V" localSheetId="3" hidden="1">#REF!</definedName>
    <definedName name="BEx5JNCT8Z7XSSPD5EMNAJELCU2V" hidden="1">#REF!</definedName>
    <definedName name="BEx5JQCNT9Y4RM306CHC8IPY3HBZ" localSheetId="3" hidden="1">#REF!</definedName>
    <definedName name="BEx5JQCNT9Y4RM306CHC8IPY3HBZ" hidden="1">#REF!</definedName>
    <definedName name="BEx5K08PYKE6JOKBYIB006TX619P" localSheetId="3" hidden="1">#REF!</definedName>
    <definedName name="BEx5K08PYKE6JOKBYIB006TX619P" hidden="1">#REF!</definedName>
    <definedName name="BEx5K4W2S2K7M9V2M304KW93LK8Q" localSheetId="3" hidden="1">#REF!</definedName>
    <definedName name="BEx5K4W2S2K7M9V2M304KW93LK8Q" hidden="1">#REF!</definedName>
    <definedName name="BEx5K51DSERT1TR7B4A29R41W4NX" localSheetId="3" hidden="1">#REF!</definedName>
    <definedName name="BEx5K51DSERT1TR7B4A29R41W4NX" hidden="1">#REF!</definedName>
    <definedName name="BEx5KBBZ8KCEQK36ARG4ERYOFD4G" localSheetId="3" hidden="1">#REF!</definedName>
    <definedName name="BEx5KBBZ8KCEQK36ARG4ERYOFD4G" hidden="1">#REF!</definedName>
    <definedName name="BEx5KCOET0DYMY4VILOLGVBX7E3C" localSheetId="3" hidden="1">#REF!</definedName>
    <definedName name="BEx5KCOET0DYMY4VILOLGVBX7E3C" hidden="1">#REF!</definedName>
    <definedName name="BEx5KYER580I4T7WTLMUN7NLNP5K" localSheetId="3" hidden="1">#REF!</definedName>
    <definedName name="BEx5KYER580I4T7WTLMUN7NLNP5K" hidden="1">#REF!</definedName>
    <definedName name="BEx5LHLB3M6K4ZKY2F42QBZT30ZH" localSheetId="3" hidden="1">#REF!</definedName>
    <definedName name="BEx5LHLB3M6K4ZKY2F42QBZT30ZH" hidden="1">#REF!</definedName>
    <definedName name="BEx5LKQJG40DO2JR1ZF6KD3PON9K" localSheetId="3" hidden="1">#REF!</definedName>
    <definedName name="BEx5LKQJG40DO2JR1ZF6KD3PON9K" hidden="1">#REF!</definedName>
    <definedName name="BEx5LQA84QRPGAR4FLC7MCT3H9EN" localSheetId="3" hidden="1">#REF!</definedName>
    <definedName name="BEx5LQA84QRPGAR4FLC7MCT3H9EN" hidden="1">#REF!</definedName>
    <definedName name="BEx5LRMNU3HXIE1BUMDHRU31F7JJ" localSheetId="3" hidden="1">#REF!</definedName>
    <definedName name="BEx5LRMNU3HXIE1BUMDHRU31F7JJ" hidden="1">#REF!</definedName>
    <definedName name="BEx5LSJ1LPUAX3ENSPECWPG4J7D1" localSheetId="3" hidden="1">#REF!</definedName>
    <definedName name="BEx5LSJ1LPUAX3ENSPECWPG4J7D1" hidden="1">#REF!</definedName>
    <definedName name="BEx5LTKQ8RQWJE4BC88OP928893U" localSheetId="3" hidden="1">#REF!</definedName>
    <definedName name="BEx5LTKQ8RQWJE4BC88OP928893U" hidden="1">#REF!</definedName>
    <definedName name="BEx5M4D4KHXU4JXKDEHZZNRG7NRA" localSheetId="3" hidden="1">#REF!</definedName>
    <definedName name="BEx5M4D4KHXU4JXKDEHZZNRG7NRA" hidden="1">#REF!</definedName>
    <definedName name="BEx5MB9BR71LZDG7XXQ2EO58JC5F" localSheetId="3" hidden="1">#REF!</definedName>
    <definedName name="BEx5MB9BR71LZDG7XXQ2EO58JC5F" hidden="1">#REF!</definedName>
    <definedName name="BEx5MHEF05EVRV5DPTG4KMPWZSUS" localSheetId="3" hidden="1">#REF!</definedName>
    <definedName name="BEx5MHEF05EVRV5DPTG4KMPWZSUS" hidden="1">#REF!</definedName>
    <definedName name="BEx5MLQZM68YQSKARVWTTPINFQ2C" localSheetId="3" hidden="1">#REF!</definedName>
    <definedName name="BEx5MLQZM68YQSKARVWTTPINFQ2C" hidden="1">[26]ZZCOOM_M03_Q005!#REF!</definedName>
    <definedName name="BEx5MMCJMU7FOOWUCW9EA13B7V5F" localSheetId="3" hidden="1">#REF!</definedName>
    <definedName name="BEx5MMCJMU7FOOWUCW9EA13B7V5F" hidden="1">#REF!</definedName>
    <definedName name="BEx5MVXTKNBXHNWTL43C670E4KXC" localSheetId="3" hidden="1">#REF!</definedName>
    <definedName name="BEx5MVXTKNBXHNWTL43C670E4KXC" hidden="1">#REF!</definedName>
    <definedName name="BEx5MWZGZ3VRB5418C2RNF9H17BQ" localSheetId="3" hidden="1">#REF!</definedName>
    <definedName name="BEx5MWZGZ3VRB5418C2RNF9H17BQ" hidden="1">#REF!</definedName>
    <definedName name="BEx5MX4YD2QV39W04QH9C6AOA0FB" localSheetId="3" hidden="1">#REF!</definedName>
    <definedName name="BEx5MX4YD2QV39W04QH9C6AOA0FB" hidden="1">#REF!</definedName>
    <definedName name="BEx5N3A8LULD7YBJH5J83X27PZSW" localSheetId="3" hidden="1">#REF!</definedName>
    <definedName name="BEx5N3A8LULD7YBJH5J83X27PZSW" hidden="1">#REF!</definedName>
    <definedName name="BEx5N4XI4PWB1W9PMZ4O5R0HWTYD" localSheetId="3" hidden="1">#REF!</definedName>
    <definedName name="BEx5N4XI4PWB1W9PMZ4O5R0HWTYD" hidden="1">#REF!</definedName>
    <definedName name="BEx5N8DH1SY888WI2GZ2D6E9XCXB" localSheetId="3" hidden="1">#REF!</definedName>
    <definedName name="BEx5N8DH1SY888WI2GZ2D6E9XCXB" hidden="1">#REF!</definedName>
    <definedName name="BEx5NA68N6FJFX9UJXK4M14U487F" localSheetId="3" hidden="1">#REF!</definedName>
    <definedName name="BEx5NA68N6FJFX9UJXK4M14U487F" hidden="1">#REF!</definedName>
    <definedName name="BEx5NIKBG2GDJOYGE3WCXKU7YY51" localSheetId="3" hidden="1">#REF!</definedName>
    <definedName name="BEx5NIKBG2GDJOYGE3WCXKU7YY51" hidden="1">#REF!</definedName>
    <definedName name="BEx5NV06L5J5IMKGOMGKGJ4PBZCD" localSheetId="3" hidden="1">#REF!</definedName>
    <definedName name="BEx5NV06L5J5IMKGOMGKGJ4PBZCD" hidden="1">#REF!</definedName>
    <definedName name="BEx5NW1V6AB25NEEX9VPHRXWJDSS" localSheetId="3" hidden="1">#REF!</definedName>
    <definedName name="BEx5NW1V6AB25NEEX9VPHRXWJDSS" hidden="1">#REF!</definedName>
    <definedName name="BEx5NWSXWACAUHWVZAI57DGZ8OCQ" localSheetId="3" hidden="1">#REF!</definedName>
    <definedName name="BEx5NWSXWACAUHWVZAI57DGZ8OCQ" hidden="1">#REF!</definedName>
    <definedName name="BEx5NZSSQ6PY99ZX2D7Q9IGOR34W" localSheetId="3" hidden="1">#REF!</definedName>
    <definedName name="BEx5NZSSQ6PY99ZX2D7Q9IGOR34W" hidden="1">#REF!</definedName>
    <definedName name="BEx5O2N9HTGG4OJHR62PKFMNZTTW" localSheetId="3" hidden="1">#REF!</definedName>
    <definedName name="BEx5O2N9HTGG4OJHR62PKFMNZTTW" hidden="1">#REF!</definedName>
    <definedName name="BEx5O3ZUQ2OARA1CDOZ3NC4UE5AA" localSheetId="3" hidden="1">#REF!</definedName>
    <definedName name="BEx5O3ZUQ2OARA1CDOZ3NC4UE5AA" hidden="1">#REF!</definedName>
    <definedName name="BEx5OAFS0NJ2CB86A02E1JYHMLQ1" localSheetId="3" hidden="1">#REF!</definedName>
    <definedName name="BEx5OAFS0NJ2CB86A02E1JYHMLQ1" hidden="1">#REF!</definedName>
    <definedName name="BEx5OG4RPU8W1ETWDWM234NYYYEN" localSheetId="3" hidden="1">#REF!</definedName>
    <definedName name="BEx5OG4RPU8W1ETWDWM234NYYYEN" hidden="1">#REF!</definedName>
    <definedName name="BEx5OP9Y43F99O2IT69MKCCXGL61" localSheetId="3" hidden="1">#REF!</definedName>
    <definedName name="BEx5OP9Y43F99O2IT69MKCCXGL61" hidden="1">#REF!</definedName>
    <definedName name="BEx5P9Y9RDXNUAJ6CZ2LHMM8IM7T" localSheetId="3" hidden="1">#REF!</definedName>
    <definedName name="BEx5P9Y9RDXNUAJ6CZ2LHMM8IM7T" hidden="1">#REF!</definedName>
    <definedName name="BEx5PHWB2C0D5QLP3BZIP3UO7DIZ" localSheetId="3" hidden="1">#REF!</definedName>
    <definedName name="BEx5PHWB2C0D5QLP3BZIP3UO7DIZ" hidden="1">#REF!</definedName>
    <definedName name="BEx5PJP02W68K2E46L5C5YBSNU6T" localSheetId="3" hidden="1">#REF!</definedName>
    <definedName name="BEx5PJP02W68K2E46L5C5YBSNU6T" hidden="1">#REF!</definedName>
    <definedName name="BEx5PLCA8DOMAU315YCS5275L2HS" localSheetId="3" hidden="1">#REF!</definedName>
    <definedName name="BEx5PLCA8DOMAU315YCS5275L2HS" hidden="1">#REF!</definedName>
    <definedName name="BEx5PRXMZ5M65Z732WNNGV564C2J" localSheetId="3" hidden="1">#REF!</definedName>
    <definedName name="BEx5PRXMZ5M65Z732WNNGV564C2J" hidden="1">#REF!</definedName>
    <definedName name="BEx5Q29Y91E64DPE0YY53A6YHF3Y" localSheetId="3" hidden="1">#REF!</definedName>
    <definedName name="BEx5Q29Y91E64DPE0YY53A6YHF3Y" hidden="1">#REF!</definedName>
    <definedName name="BEx5QPSW4IPLH50WSR87HRER05RF" localSheetId="3" hidden="1">#REF!</definedName>
    <definedName name="BEx5QPSW4IPLH50WSR87HRER05RF" hidden="1">#REF!</definedName>
    <definedName name="BEx73V0EP8EMNRC3EZJJKKVKWQVB" localSheetId="3" hidden="1">#REF!</definedName>
    <definedName name="BEx73V0EP8EMNRC3EZJJKKVKWQVB" hidden="1">#REF!</definedName>
    <definedName name="BEx741WJHIJVXUX131SBXTVW8D71" localSheetId="3" hidden="1">#REF!</definedName>
    <definedName name="BEx741WJHIJVXUX131SBXTVW8D71" hidden="1">#REF!</definedName>
    <definedName name="BEx74Q6H3O7133AWQXWC21MI2UFT" localSheetId="3" hidden="1">#REF!</definedName>
    <definedName name="BEx74Q6H3O7133AWQXWC21MI2UFT" hidden="1">#REF!</definedName>
    <definedName name="BEx74R2VQ8BSMKPX25262AU3VZF7" localSheetId="3" hidden="1">#REF!</definedName>
    <definedName name="BEx74R2VQ8BSMKPX25262AU3VZF7" hidden="1">#REF!</definedName>
    <definedName name="BEx74W6BJ8ENO3J25WNM5H5APKA3" localSheetId="3" hidden="1">#REF!</definedName>
    <definedName name="BEx74W6BJ8ENO3J25WNM5H5APKA3" hidden="1">#REF!</definedName>
    <definedName name="BEx74YKLW1FKLWC3DJ2ELZBZBY1M" localSheetId="3" hidden="1">#REF!</definedName>
    <definedName name="BEx74YKLW1FKLWC3DJ2ELZBZBY1M" hidden="1">#REF!</definedName>
    <definedName name="BEx755GRRD9BL27YHLH5QWIYLWB7" localSheetId="3" hidden="1">#REF!</definedName>
    <definedName name="BEx755GRRD9BL27YHLH5QWIYLWB7" hidden="1">#REF!</definedName>
    <definedName name="BEx759D1D5SXS5ELLZVBI0SXYUNF" localSheetId="3" hidden="1">#REF!</definedName>
    <definedName name="BEx759D1D5SXS5ELLZVBI0SXYUNF" hidden="1">#REF!</definedName>
    <definedName name="BEx75DPEQTX055IZ2L8UVLJOT1DD" localSheetId="3" hidden="1">#REF!</definedName>
    <definedName name="BEx75DPEQTX055IZ2L8UVLJOT1DD" hidden="1">#REF!</definedName>
    <definedName name="BEx75GJZSZHUDN6OOAGQYFUDA2LP" localSheetId="3" hidden="1">#REF!</definedName>
    <definedName name="BEx75GJZSZHUDN6OOAGQYFUDA2LP" hidden="1">#REF!</definedName>
    <definedName name="BEx75HGCCV5K4UCJWYV8EV9AG5YT" localSheetId="3" hidden="1">#REF!</definedName>
    <definedName name="BEx75HGCCV5K4UCJWYV8EV9AG5YT" hidden="1">#REF!</definedName>
    <definedName name="BEx75PZT8TY5P13U978NVBUXKHT4" localSheetId="3" hidden="1">#REF!</definedName>
    <definedName name="BEx75PZT8TY5P13U978NVBUXKHT4" hidden="1">#REF!</definedName>
    <definedName name="BEx75T55F7GML8V1DMWL26WRT006" localSheetId="3" hidden="1">#REF!</definedName>
    <definedName name="BEx75T55F7GML8V1DMWL26WRT006" hidden="1">#REF!</definedName>
    <definedName name="BEx75VJGR07JY6UUWURQ4PJ29UKC" localSheetId="3" hidden="1">#REF!</definedName>
    <definedName name="BEx75VJGR07JY6UUWURQ4PJ29UKC" hidden="1">#REF!</definedName>
    <definedName name="BEx7696AZUPB1PK30JJQUWUELQPJ" localSheetId="3" hidden="1">#REF!</definedName>
    <definedName name="BEx7696AZUPB1PK30JJQUWUELQPJ" hidden="1">#REF!</definedName>
    <definedName name="BEx76PNR8S4T4VUQS0KU58SEX0VN" localSheetId="3" hidden="1">#REF!</definedName>
    <definedName name="BEx76PNR8S4T4VUQS0KU58SEX0VN" hidden="1">#REF!</definedName>
    <definedName name="BEx76YY7ODSIKDD9VDF9TLTDM18I" localSheetId="3" hidden="1">#REF!</definedName>
    <definedName name="BEx76YY7ODSIKDD9VDF9TLTDM18I" hidden="1">#REF!</definedName>
    <definedName name="BEx7705E86I9B7DTKMMJMAFSYMUL" localSheetId="3" hidden="1">#REF!</definedName>
    <definedName name="BEx7705E86I9B7DTKMMJMAFSYMUL" hidden="1">#REF!</definedName>
    <definedName name="BEx7741OUGLA0WJQLQRUJSL4DE00" localSheetId="3" hidden="1">#REF!</definedName>
    <definedName name="BEx7741OUGLA0WJQLQRUJSL4DE00" hidden="1">#REF!</definedName>
    <definedName name="BEx774N83DXLJZ54Q42PWIJZ2DN1" localSheetId="3" hidden="1">#REF!</definedName>
    <definedName name="BEx774N83DXLJZ54Q42PWIJZ2DN1" hidden="1">#REF!</definedName>
    <definedName name="BEx779QNIY3061ZV9BR462WKEGRW" localSheetId="3" hidden="1">#REF!</definedName>
    <definedName name="BEx779QNIY3061ZV9BR462WKEGRW" hidden="1">#REF!</definedName>
    <definedName name="BEx77G19QU9A95CNHE6QMVSQR2T3" localSheetId="3" hidden="1">#REF!</definedName>
    <definedName name="BEx77G19QU9A95CNHE6QMVSQR2T3" hidden="1">#REF!</definedName>
    <definedName name="BEx77P0S3GVMS7BJUL9OWUGJ1B02" localSheetId="3" hidden="1">#REF!</definedName>
    <definedName name="BEx77P0S3GVMS7BJUL9OWUGJ1B02" hidden="1">#REF!</definedName>
    <definedName name="BEx77QDESURI6WW5582YXSK3A972" localSheetId="3" hidden="1">#REF!</definedName>
    <definedName name="BEx77QDESURI6WW5582YXSK3A972" hidden="1">#REF!</definedName>
    <definedName name="BEx77VBI9XOPFHKEWU5EHQ9J675Y" localSheetId="3" hidden="1">#REF!</definedName>
    <definedName name="BEx77VBI9XOPFHKEWU5EHQ9J675Y" hidden="1">#REF!</definedName>
    <definedName name="BEx7809GQOCLHSNH95VOYIX7P1TV" localSheetId="3" hidden="1">#REF!</definedName>
    <definedName name="BEx7809GQOCLHSNH95VOYIX7P1TV" hidden="1">#REF!</definedName>
    <definedName name="BEx780K8XAXUHGVZGZWQ74DK4CI3" localSheetId="3" hidden="1">#REF!</definedName>
    <definedName name="BEx780K8XAXUHGVZGZWQ74DK4CI3" hidden="1">#REF!</definedName>
    <definedName name="BEx78226TN58UE0CTY98YEDU0LSL" localSheetId="3" hidden="1">#REF!</definedName>
    <definedName name="BEx78226TN58UE0CTY98YEDU0LSL" hidden="1">#REF!</definedName>
    <definedName name="BEx7881ZZBWHRAX6W2GY19J8MGEQ" localSheetId="3" hidden="1">#REF!</definedName>
    <definedName name="BEx7881ZZBWHRAX6W2GY19J8MGEQ" hidden="1">#REF!</definedName>
    <definedName name="BEx78BSYINF85GYNSCIRD95PH86Q" localSheetId="3" hidden="1">#REF!</definedName>
    <definedName name="BEx78BSYINF85GYNSCIRD95PH86Q" hidden="1">#REF!</definedName>
    <definedName name="BEx78HHRIWDLHQX2LG0HWFRYEL1T" localSheetId="3" hidden="1">#REF!</definedName>
    <definedName name="BEx78HHRIWDLHQX2LG0HWFRYEL1T" hidden="1">#REF!</definedName>
    <definedName name="BEx78QC4X2YVM9K6MQRB2WJG36N3" localSheetId="3" hidden="1">#REF!</definedName>
    <definedName name="BEx78QC4X2YVM9K6MQRB2WJG36N3" hidden="1">#REF!</definedName>
    <definedName name="BEx78QMXZ2P1ZB3HJ9O50DWHCMXR" localSheetId="3" hidden="1">#REF!</definedName>
    <definedName name="BEx78QMXZ2P1ZB3HJ9O50DWHCMXR" hidden="1">#REF!</definedName>
    <definedName name="BEx78SFO5VR28677DWZEMDN7G86X" localSheetId="3" hidden="1">#REF!</definedName>
    <definedName name="BEx78SFO5VR28677DWZEMDN7G86X" hidden="1">#REF!</definedName>
    <definedName name="BEx78SFOYH1Z0ZDTO47W2M60TW6K" localSheetId="3" hidden="1">#REF!</definedName>
    <definedName name="BEx78SFOYH1Z0ZDTO47W2M60TW6K" hidden="1">#REF!</definedName>
    <definedName name="BEx7974EARYYX2ICWU0YC50VO5D8" localSheetId="3" hidden="1">#REF!</definedName>
    <definedName name="BEx7974EARYYX2ICWU0YC50VO5D8" hidden="1">#REF!</definedName>
    <definedName name="BEx79JK3E6JO8MX4O35A5G8NZCC8" localSheetId="3" hidden="1">#REF!</definedName>
    <definedName name="BEx79JK3E6JO8MX4O35A5G8NZCC8" hidden="1">#REF!</definedName>
    <definedName name="BEx79OCP4HQ6XP8EWNGEUDLOZBBS" localSheetId="3" hidden="1">#REF!</definedName>
    <definedName name="BEx79OCP4HQ6XP8EWNGEUDLOZBBS" hidden="1">#REF!</definedName>
    <definedName name="BEx79SEAYKUZB0H4LYBCD6WWJBG2" localSheetId="3" hidden="1">#REF!</definedName>
    <definedName name="BEx79SEAYKUZB0H4LYBCD6WWJBG2" hidden="1">#REF!</definedName>
    <definedName name="BEx79SJRHTLS9PYM69O9BWW1FMJK" localSheetId="3" hidden="1">#REF!</definedName>
    <definedName name="BEx79SJRHTLS9PYM69O9BWW1FMJK" hidden="1">#REF!</definedName>
    <definedName name="BEx79YJJLBELICW9F9FRYSCQ101L" localSheetId="3" hidden="1">#REF!</definedName>
    <definedName name="BEx79YJJLBELICW9F9FRYSCQ101L" hidden="1">#REF!</definedName>
    <definedName name="BEx79YUC7B0V77FSBGIRCY1BR4VK" localSheetId="3" hidden="1">#REF!</definedName>
    <definedName name="BEx79YUC7B0V77FSBGIRCY1BR4VK" hidden="1">#REF!</definedName>
    <definedName name="BEx7A06T3RC2891FUX05G3QPRAUE" localSheetId="3" hidden="1">#REF!</definedName>
    <definedName name="BEx7A06T3RC2891FUX05G3QPRAUE" hidden="1">#REF!</definedName>
    <definedName name="BEx7A9S3JA1X7FH4CFSQLTZC4691" localSheetId="3" hidden="1">#REF!</definedName>
    <definedName name="BEx7A9S3JA1X7FH4CFSQLTZC4691" hidden="1">#REF!</definedName>
    <definedName name="BEx7ABA2C9IWH5VSLVLLLCY62161" localSheetId="3" hidden="1">#REF!</definedName>
    <definedName name="BEx7ABA2C9IWH5VSLVLLLCY62161" hidden="1">#REF!</definedName>
    <definedName name="BEx7AE4LPLX8N85BYB0WCO5S7ZPV" localSheetId="3" hidden="1">#REF!</definedName>
    <definedName name="BEx7AE4LPLX8N85BYB0WCO5S7ZPV" hidden="1">#REF!</definedName>
    <definedName name="BEx7AR0EEP9O5JPPEKQWG1TC860T" localSheetId="3" hidden="1">#REF!</definedName>
    <definedName name="BEx7AR0EEP9O5JPPEKQWG1TC860T" hidden="1">#REF!</definedName>
    <definedName name="BEx7ASD1I654MEDCO6GGWA95PXSC" localSheetId="3" hidden="1">#REF!</definedName>
    <definedName name="BEx7ASD1I654MEDCO6GGWA95PXSC" hidden="1">#REF!</definedName>
    <definedName name="BEx7AURD3S7JGN4D3YK1QAG6TAFA" localSheetId="3" hidden="1">#REF!</definedName>
    <definedName name="BEx7AURD3S7JGN4D3YK1QAG6TAFA" hidden="1">#REF!</definedName>
    <definedName name="BEx7AVCX9S5RJP3NSZ4QM4E6ERDT" localSheetId="3" hidden="1">#REF!</definedName>
    <definedName name="BEx7AVCX9S5RJP3NSZ4QM4E6ERDT" hidden="1">#REF!</definedName>
    <definedName name="BEx7AVYIGP0930MV5JEBWRYCJN68" localSheetId="3" hidden="1">#REF!</definedName>
    <definedName name="BEx7AVYIGP0930MV5JEBWRYCJN68" hidden="1">#REF!</definedName>
    <definedName name="BEx7B6LH6917TXOSAAQ6U7HVF018" localSheetId="3" hidden="1">#REF!</definedName>
    <definedName name="BEx7B6LH6917TXOSAAQ6U7HVF018" hidden="1">#REF!</definedName>
    <definedName name="BEx7BN8E88JR3K1BSLAZRPSFPQ9L" localSheetId="3" hidden="1">#REF!</definedName>
    <definedName name="BEx7BN8E88JR3K1BSLAZRPSFPQ9L" hidden="1">#REF!</definedName>
    <definedName name="BEx7BP14RMS3638K85OM4NCYLRHG" localSheetId="3" hidden="1">#REF!</definedName>
    <definedName name="BEx7BP14RMS3638K85OM4NCYLRHG" hidden="1">#REF!</definedName>
    <definedName name="BEx7BPXFZXJ79FQ0E8AQE21PGVHA" localSheetId="3" hidden="1">#REF!</definedName>
    <definedName name="BEx7BPXFZXJ79FQ0E8AQE21PGVHA" hidden="1">#REF!</definedName>
    <definedName name="BEx7C04AM39DQMC1TIX7CFZ2ADHX" localSheetId="3" hidden="1">#REF!</definedName>
    <definedName name="BEx7C04AM39DQMC1TIX7CFZ2ADHX" hidden="1">#REF!</definedName>
    <definedName name="BEx7C346X4AX2J1QPM4NBC7JL5W9" localSheetId="3" hidden="1">#REF!</definedName>
    <definedName name="BEx7C346X4AX2J1QPM4NBC7JL5W9" hidden="1">#REF!</definedName>
    <definedName name="BEx7C40F0PQURHPI6YQ39NFIR86Z" localSheetId="3" hidden="1">#REF!</definedName>
    <definedName name="BEx7C40F0PQURHPI6YQ39NFIR86Z" hidden="1">#REF!</definedName>
    <definedName name="BEx7C7B9VCY7N0H7N1NH6HNNH724" localSheetId="3" hidden="1">#REF!</definedName>
    <definedName name="BEx7C7B9VCY7N0H7N1NH6HNNH724" hidden="1">#REF!</definedName>
    <definedName name="BEx7C93VR7SYRIJS1JO8YZKSFAW9" localSheetId="3" hidden="1">#REF!</definedName>
    <definedName name="BEx7C93VR7SYRIJS1JO8YZKSFAW9" hidden="1">#REF!</definedName>
    <definedName name="BEx7CCPC6R1KQQZ2JQU6EFI1G0RM" localSheetId="3" hidden="1">#REF!</definedName>
    <definedName name="BEx7CCPC6R1KQQZ2JQU6EFI1G0RM" hidden="1">#REF!</definedName>
    <definedName name="BEx7CIJST9GLS2QD383UK7VUDTGL" localSheetId="3" hidden="1">#REF!</definedName>
    <definedName name="BEx7CIJST9GLS2QD383UK7VUDTGL" hidden="1">#REF!</definedName>
    <definedName name="BEx7CO8T2XKC7GHDSYNAWTZ9L7YR" localSheetId="3" hidden="1">#REF!</definedName>
    <definedName name="BEx7CO8T2XKC7GHDSYNAWTZ9L7YR" hidden="1">#REF!</definedName>
    <definedName name="BEx7CW1CF00DO8A36UNC2X7K65C2" localSheetId="3" hidden="1">#REF!</definedName>
    <definedName name="BEx7CW1CF00DO8A36UNC2X7K65C2" hidden="1">#REF!</definedName>
    <definedName name="BEx7CW6NFRL2P4XWP0MWHIYA97KF" localSheetId="3" hidden="1">#REF!</definedName>
    <definedName name="BEx7CW6NFRL2P4XWP0MWHIYA97KF" hidden="1">#REF!</definedName>
    <definedName name="BEx7CZXN83U7XFVGG1P1N6ZCQK7U" localSheetId="3" hidden="1">#REF!</definedName>
    <definedName name="BEx7CZXN83U7XFVGG1P1N6ZCQK7U" hidden="1">#REF!</definedName>
    <definedName name="BEx7D14R4J25CLH301NHMGU8FSWM" localSheetId="3" hidden="1">#REF!</definedName>
    <definedName name="BEx7D14R4J25CLH301NHMGU8FSWM" hidden="1">#REF!</definedName>
    <definedName name="BEx7D38BE0Z9QLQBDMGARM9USFPM" localSheetId="3" hidden="1">#REF!</definedName>
    <definedName name="BEx7D38BE0Z9QLQBDMGARM9USFPM" hidden="1">#REF!</definedName>
    <definedName name="BEx7D5RWKRS4W71J4NZ6ZSFHPKFT" localSheetId="3" hidden="1">#REF!</definedName>
    <definedName name="BEx7D5RWKRS4W71J4NZ6ZSFHPKFT" hidden="1">#REF!</definedName>
    <definedName name="BEx7D8H1TPOX1UN17QZYEV7Q58GA" localSheetId="3" hidden="1">#REF!</definedName>
    <definedName name="BEx7D8H1TPOX1UN17QZYEV7Q58GA" hidden="1">#REF!</definedName>
    <definedName name="BEx7DGF13H2074LRWFZQ45PZ6JPX" localSheetId="3" hidden="1">#REF!</definedName>
    <definedName name="BEx7DGF13H2074LRWFZQ45PZ6JPX" hidden="1">#REF!</definedName>
    <definedName name="BEx7DHBE0SOC5KXWWQ73WUDBRX8J" localSheetId="3" hidden="1">#REF!</definedName>
    <definedName name="BEx7DHBE0SOC5KXWWQ73WUDBRX8J" hidden="1">#REF!</definedName>
    <definedName name="BEx7DKWUXEDIISSX4GDD4YYT887F" localSheetId="3" hidden="1">#REF!</definedName>
    <definedName name="BEx7DKWUXEDIISSX4GDD4YYT887F" hidden="1">#REF!</definedName>
    <definedName name="BEx7DMUYR2HC26WW7AOB1TULERMB" localSheetId="3" hidden="1">#REF!</definedName>
    <definedName name="BEx7DMUYR2HC26WW7AOB1TULERMB" hidden="1">#REF!</definedName>
    <definedName name="BEx7DVJTRV44IMJIBFXELE67SZ7S" localSheetId="3" hidden="1">#REF!</definedName>
    <definedName name="BEx7DVJTRV44IMJIBFXELE67SZ7S" hidden="1">#REF!</definedName>
    <definedName name="BEx7DVUMFCI5INHMVFIJ44RTTSTT" localSheetId="3" hidden="1">#REF!</definedName>
    <definedName name="BEx7DVUMFCI5INHMVFIJ44RTTSTT" hidden="1">#REF!</definedName>
    <definedName name="BEx7E2QT2U8THYOKBPXONB1B47WH" localSheetId="3" hidden="1">#REF!</definedName>
    <definedName name="BEx7E2QT2U8THYOKBPXONB1B47WH" hidden="1">#REF!</definedName>
    <definedName name="BEx7E5QP7W6UKO74F5Y0VJ741HS5" localSheetId="3" hidden="1">#REF!</definedName>
    <definedName name="BEx7E5QP7W6UKO74F5Y0VJ741HS5" hidden="1">#REF!</definedName>
    <definedName name="BEx7E6N29HGH3I47AFB2DCS6MVS6" localSheetId="3" hidden="1">#REF!</definedName>
    <definedName name="BEx7E6N29HGH3I47AFB2DCS6MVS6" hidden="1">#REF!</definedName>
    <definedName name="BEx7EBA8IYHQKT7IQAOAML660SYA" localSheetId="3" hidden="1">#REF!</definedName>
    <definedName name="BEx7EBA8IYHQKT7IQAOAML660SYA" hidden="1">#REF!</definedName>
    <definedName name="BEx7EI6C8MCRZFEQYUBE5FSUTIHK" localSheetId="3" hidden="1">#REF!</definedName>
    <definedName name="BEx7EI6C8MCRZFEQYUBE5FSUTIHK" hidden="1">#REF!</definedName>
    <definedName name="BEx7EI6DL1Z6UWLFBXAKVGZTKHWJ" localSheetId="3" hidden="1">#REF!</definedName>
    <definedName name="BEx7EI6DL1Z6UWLFBXAKVGZTKHWJ" hidden="1">#REF!</definedName>
    <definedName name="BEx7EQKHX7GZYOLXRDU534TT4H64" localSheetId="3" hidden="1">#REF!</definedName>
    <definedName name="BEx7EQKHX7GZYOLXRDU534TT4H64" hidden="1">#REF!</definedName>
    <definedName name="BEx7ETV6L1TM7JSXJIGK3FC6RVZW" localSheetId="3" hidden="1">#REF!</definedName>
    <definedName name="BEx7ETV6L1TM7JSXJIGK3FC6RVZW" hidden="1">#REF!</definedName>
    <definedName name="BEx7EYYLHMBYQTH6I377FCQS7CSX" localSheetId="3" hidden="1">#REF!</definedName>
    <definedName name="BEx7EYYLHMBYQTH6I377FCQS7CSX" hidden="1">#REF!</definedName>
    <definedName name="BEx7FCLG1RYI2SNOU1Y2GQZNZSWA" localSheetId="3" hidden="1">#REF!</definedName>
    <definedName name="BEx7FCLG1RYI2SNOU1Y2GQZNZSWA" hidden="1">#REF!</definedName>
    <definedName name="BEx7FN32ZGWOAA4TTH79KINTDWR9" localSheetId="3" hidden="1">#REF!</definedName>
    <definedName name="BEx7FN32ZGWOAA4TTH79KINTDWR9" hidden="1">#REF!</definedName>
    <definedName name="BEx7FV0WJHXL6X5JNQ2ZX45PX49P" localSheetId="3" hidden="1">#REF!</definedName>
    <definedName name="BEx7FV0WJHXL6X5JNQ2ZX45PX49P" hidden="1">#REF!</definedName>
    <definedName name="BEx7G82CKM3NIY1PHNFK28M09PCH" localSheetId="3" hidden="1">#REF!</definedName>
    <definedName name="BEx7G82CKM3NIY1PHNFK28M09PCH" hidden="1">#REF!</definedName>
    <definedName name="BEx7GR3ENYWRXXS5IT0UMEGOLGUH" localSheetId="3" hidden="1">#REF!</definedName>
    <definedName name="BEx7GR3ENYWRXXS5IT0UMEGOLGUH" hidden="1">#REF!</definedName>
    <definedName name="BEx7GSAL6P7TASL8MB63RFST1LJL" localSheetId="3" hidden="1">#REF!</definedName>
    <definedName name="BEx7GSAL6P7TASL8MB63RFST1LJL" hidden="1">#REF!</definedName>
    <definedName name="BEx7H0JD6I5I8WQLLWOYWY5YWPQE" localSheetId="3" hidden="1">#REF!</definedName>
    <definedName name="BEx7H0JD6I5I8WQLLWOYWY5YWPQE" hidden="1">#REF!</definedName>
    <definedName name="BEx7H14XCXH7WEXEY1HVO53A6AGH" localSheetId="3" hidden="1">#REF!</definedName>
    <definedName name="BEx7H14XCXH7WEXEY1HVO53A6AGH" hidden="1">#REF!</definedName>
    <definedName name="BEx7HGVBEF4LEIF6RC14N3PSU461" localSheetId="3" hidden="1">#REF!</definedName>
    <definedName name="BEx7HGVBEF4LEIF6RC14N3PSU461" hidden="1">#REF!</definedName>
    <definedName name="BEx7HQ5T9FZ42QWS09UO4DT42Y0R" localSheetId="3" hidden="1">#REF!</definedName>
    <definedName name="BEx7HQ5T9FZ42QWS09UO4DT42Y0R" hidden="1">#REF!</definedName>
    <definedName name="BEx7HRCZE3CVGON1HV07MT5MNDZ3" localSheetId="3" hidden="1">#REF!</definedName>
    <definedName name="BEx7HRCZE3CVGON1HV07MT5MNDZ3" hidden="1">#REF!</definedName>
    <definedName name="BEx7HWGE2CANG5M17X4C8YNC3N8F" localSheetId="3" hidden="1">#REF!</definedName>
    <definedName name="BEx7HWGE2CANG5M17X4C8YNC3N8F" hidden="1">#REF!</definedName>
    <definedName name="BEx7IB54GU5UCTJS549UBDW43EJL" localSheetId="3" hidden="1">#REF!</definedName>
    <definedName name="BEx7IB54GU5UCTJS549UBDW43EJL" hidden="1">#REF!</definedName>
    <definedName name="BEx7IBVYN47SFZIA0K4MDKQZNN9V" localSheetId="3" hidden="1">#REF!</definedName>
    <definedName name="BEx7IBVYN47SFZIA0K4MDKQZNN9V" hidden="1">#REF!</definedName>
    <definedName name="BEx7IGOMJB39HUONENRXTK1MFHGE" localSheetId="3" hidden="1">#REF!</definedName>
    <definedName name="BEx7IGOMJB39HUONENRXTK1MFHGE" hidden="1">#REF!</definedName>
    <definedName name="BEx7ISO6LTCYYDK0J6IN4PG2P6SW" localSheetId="3" hidden="1">#REF!</definedName>
    <definedName name="BEx7ISO6LTCYYDK0J6IN4PG2P6SW" hidden="1">#REF!</definedName>
    <definedName name="BEx7IV2IJ5WT7UC0UG7WP0WF2JZI" localSheetId="3" hidden="1">#REF!</definedName>
    <definedName name="BEx7IV2IJ5WT7UC0UG7WP0WF2JZI" hidden="1">#REF!</definedName>
    <definedName name="BEx7IXGU74GE5E4S6W4Z13AR092Y" localSheetId="3" hidden="1">#REF!</definedName>
    <definedName name="BEx7IXGU74GE5E4S6W4Z13AR092Y" hidden="1">#REF!</definedName>
    <definedName name="BEx7J4YL8Q3BI1MLH16YYQ18IJRD" localSheetId="3" hidden="1">#REF!</definedName>
    <definedName name="BEx7J4YL8Q3BI1MLH16YYQ18IJRD" hidden="1">#REF!</definedName>
    <definedName name="BEx7J5K5QVUOXI6A663KUWL6PO3O" localSheetId="3" hidden="1">#REF!</definedName>
    <definedName name="BEx7J5K5QVUOXI6A663KUWL6PO3O" hidden="1">#REF!</definedName>
    <definedName name="BEx7JH3HGBPI07OHZ5LFYK0UFZQR" localSheetId="3" hidden="1">#REF!</definedName>
    <definedName name="BEx7JH3HGBPI07OHZ5LFYK0UFZQR" hidden="1">#REF!</definedName>
    <definedName name="BEx7JRL3MHRMVLQF3EN15MXRPN68" localSheetId="3" hidden="1">#REF!</definedName>
    <definedName name="BEx7JRL3MHRMVLQF3EN15MXRPN68" hidden="1">#REF!</definedName>
    <definedName name="BEx7JV194190CNM6WWGQ3UBJ3CHH" localSheetId="3" hidden="1">#REF!</definedName>
    <definedName name="BEx7JV194190CNM6WWGQ3UBJ3CHH" hidden="1">#REF!</definedName>
    <definedName name="BEx7JZJ4AE8AGMWPK3XPBTBUBZ48" localSheetId="3" hidden="1">#REF!</definedName>
    <definedName name="BEx7JZJ4AE8AGMWPK3XPBTBUBZ48" hidden="1">#REF!</definedName>
    <definedName name="BEx7K7GZ607XQOGB81A1HINBTGOZ" localSheetId="3" hidden="1">#REF!</definedName>
    <definedName name="BEx7K7GZ607XQOGB81A1HINBTGOZ" hidden="1">#REF!</definedName>
    <definedName name="BEx7KEYPBDXSNROH8M6CDCBN6B50" localSheetId="3" hidden="1">#REF!</definedName>
    <definedName name="BEx7KEYPBDXSNROH8M6CDCBN6B50" hidden="1">#REF!</definedName>
    <definedName name="BEx7KH7PZ0A6FSWA4LAN2CMZ0WSF" localSheetId="3" hidden="1">#REF!</definedName>
    <definedName name="BEx7KH7PZ0A6FSWA4LAN2CMZ0WSF" hidden="1">#REF!</definedName>
    <definedName name="BEx7KNCTL6VMNQP4MFMHOMV1WI1Y" localSheetId="3" hidden="1">#REF!</definedName>
    <definedName name="BEx7KNCTL6VMNQP4MFMHOMV1WI1Y" hidden="1">#REF!</definedName>
    <definedName name="BEx7KSAS8BZT6H8OQCZ5DNSTMO07" localSheetId="3" hidden="1">#REF!</definedName>
    <definedName name="BEx7KSAS8BZT6H8OQCZ5DNSTMO07" hidden="1">#REF!</definedName>
    <definedName name="BEx7KWHTBD21COXVI4HNEQH0Z3L8" localSheetId="3" hidden="1">#REF!</definedName>
    <definedName name="BEx7KWHTBD21COXVI4HNEQH0Z3L8" hidden="1">#REF!</definedName>
    <definedName name="BEx7KXUGRMRSUXCM97Z7VRZQ9JH2" localSheetId="3" hidden="1">#REF!</definedName>
    <definedName name="BEx7KXUGRMRSUXCM97Z7VRZQ9JH2" hidden="1">#REF!</definedName>
    <definedName name="BEx7L5C6U8MP6IZ67BD649WQYJEK" localSheetId="3" hidden="1">#REF!</definedName>
    <definedName name="BEx7L5C6U8MP6IZ67BD649WQYJEK" hidden="1">#REF!</definedName>
    <definedName name="BEx7L8HEYEVTATR0OG5JJO647KNI" localSheetId="3" hidden="1">#REF!</definedName>
    <definedName name="BEx7L8HEYEVTATR0OG5JJO647KNI" hidden="1">#REF!</definedName>
    <definedName name="BEx7L8XOV64OMS15ZFURFEUXLMWF" localSheetId="3" hidden="1">#REF!</definedName>
    <definedName name="BEx7L8XOV64OMS15ZFURFEUXLMWF" hidden="1">#REF!</definedName>
    <definedName name="BEx7LPF478MRAYB9TQ6LDML6O3BY" localSheetId="3" hidden="1">#REF!</definedName>
    <definedName name="BEx7LPF478MRAYB9TQ6LDML6O3BY" hidden="1">#REF!</definedName>
    <definedName name="BEx7LPV780NFCG1VX4EKJ29YXOLZ" localSheetId="3" hidden="1">#REF!</definedName>
    <definedName name="BEx7LPV780NFCG1VX4EKJ29YXOLZ" hidden="1">#REF!</definedName>
    <definedName name="BEx7LQ0PD30NJWOAYKPEYHM9J83B" localSheetId="3" hidden="1">#REF!</definedName>
    <definedName name="BEx7LQ0PD30NJWOAYKPEYHM9J83B" hidden="1">#REF!</definedName>
    <definedName name="BEx7M4EKEDHZ1ZZ91NDLSUNPUFPZ" localSheetId="3" hidden="1">#REF!</definedName>
    <definedName name="BEx7M4EKEDHZ1ZZ91NDLSUNPUFPZ" hidden="1">#REF!</definedName>
    <definedName name="BEx7MAUI1JJFDIJGDW4RWY5384LY" localSheetId="3" hidden="1">#REF!</definedName>
    <definedName name="BEx7MAUI1JJFDIJGDW4RWY5384LY" hidden="1">#REF!</definedName>
    <definedName name="BEx7MI1EW6N7FOBHWJLYC02TZSKR" localSheetId="3" hidden="1">#REF!</definedName>
    <definedName name="BEx7MI1EW6N7FOBHWJLYC02TZSKR" hidden="1">#REF!</definedName>
    <definedName name="BEx7MJZO3UKAMJ53UWOJ5ZD4GGMQ" localSheetId="3" hidden="1">#REF!</definedName>
    <definedName name="BEx7MJZO3UKAMJ53UWOJ5ZD4GGMQ" hidden="1">#REF!</definedName>
    <definedName name="BEx7MO17TZ6L4457Q12FYYLUUZAZ" localSheetId="3" hidden="1">#REF!</definedName>
    <definedName name="BEx7MO17TZ6L4457Q12FYYLUUZAZ" hidden="1">#REF!</definedName>
    <definedName name="BEx7MT4MFNXIVQGAT6D971GZW7CA" localSheetId="3" hidden="1">#REF!</definedName>
    <definedName name="BEx7MT4MFNXIVQGAT6D971GZW7CA" hidden="1">#REF!</definedName>
    <definedName name="BEx7MUMLPPX92MX7SA8S1PLONDL8" localSheetId="3" hidden="1">#REF!</definedName>
    <definedName name="BEx7MUMLPPX92MX7SA8S1PLONDL8" hidden="1">#REF!</definedName>
    <definedName name="BEx7MX0W532Q7CB4V6KFVC9WAOUI" localSheetId="3" hidden="1">#REF!</definedName>
    <definedName name="BEx7MX0W532Q7CB4V6KFVC9WAOUI" hidden="1">#REF!</definedName>
    <definedName name="BEx7NB403NE748IF75RXMWOFQ986" localSheetId="3" hidden="1">#REF!</definedName>
    <definedName name="BEx7NB403NE748IF75RXMWOFQ986" hidden="1">#REF!</definedName>
    <definedName name="BEx7NI062THZAM6I8AJWTFJL91CS" localSheetId="3" hidden="1">#REF!</definedName>
    <definedName name="BEx7NI062THZAM6I8AJWTFJL91CS" hidden="1">#REF!</definedName>
    <definedName name="BEx904S75BPRYMHF0083JF7ES4NG" localSheetId="3" hidden="1">#REF!</definedName>
    <definedName name="BEx904S75BPRYMHF0083JF7ES4NG" hidden="1">#REF!</definedName>
    <definedName name="BEx90HDD4RWF7JZGA8GCGG7D63MG" localSheetId="3" hidden="1">#REF!</definedName>
    <definedName name="BEx90HDD4RWF7JZGA8GCGG7D63MG" hidden="1">#REF!</definedName>
    <definedName name="BEx90HO6UVMFVSV8U0YBZFHNCL38" localSheetId="3" hidden="1">#REF!</definedName>
    <definedName name="BEx90HO6UVMFVSV8U0YBZFHNCL38" hidden="1">#REF!</definedName>
    <definedName name="BEx90VGH5H09ON2QXYC9WIIEU98T" localSheetId="3" hidden="1">#REF!</definedName>
    <definedName name="BEx90VGH5H09ON2QXYC9WIIEU98T" hidden="1">#REF!</definedName>
    <definedName name="BEx9157279000SVN5XNWQ99JY0WU" localSheetId="3" hidden="1">#REF!</definedName>
    <definedName name="BEx9157279000SVN5XNWQ99JY0WU" hidden="1">#REF!</definedName>
    <definedName name="BEx9175B70QXYAU5A8DJPGZQ46L9" localSheetId="3" hidden="1">#REF!</definedName>
    <definedName name="BEx9175B70QXYAU5A8DJPGZQ46L9" hidden="1">#REF!</definedName>
    <definedName name="BEx91AQQRTV87AO27VWHSFZAD4ZR" localSheetId="3" hidden="1">#REF!</definedName>
    <definedName name="BEx91AQQRTV87AO27VWHSFZAD4ZR" hidden="1">#REF!</definedName>
    <definedName name="BEx91L8FLL5CWLA2CDHKCOMGVDZN" localSheetId="3" hidden="1">#REF!</definedName>
    <definedName name="BEx91L8FLL5CWLA2CDHKCOMGVDZN" hidden="1">#REF!</definedName>
    <definedName name="BEx91OTVH9ZDBC3QTORU8RZX4EOC" localSheetId="3" hidden="1">#REF!</definedName>
    <definedName name="BEx91OTVH9ZDBC3QTORU8RZX4EOC" hidden="1">#REF!</definedName>
    <definedName name="BEx91QH5JRZKQP1GPN2SQMR3CKAG" localSheetId="3" hidden="1">#REF!</definedName>
    <definedName name="BEx91QH5JRZKQP1GPN2SQMR3CKAG" hidden="1">#REF!</definedName>
    <definedName name="BEx91ROALDNHO7FI4X8L61RH4UJE" localSheetId="3" hidden="1">#REF!</definedName>
    <definedName name="BEx91ROALDNHO7FI4X8L61RH4UJE" hidden="1">#REF!</definedName>
    <definedName name="BEx91TMID71GVYH0U16QM1RV3PX0" localSheetId="3" hidden="1">#REF!</definedName>
    <definedName name="BEx91TMID71GVYH0U16QM1RV3PX0" hidden="1">#REF!</definedName>
    <definedName name="BEx91VF2D78PAF337E3L2L81K9W2" localSheetId="3" hidden="1">#REF!</definedName>
    <definedName name="BEx91VF2D78PAF337E3L2L81K9W2" hidden="1">#REF!</definedName>
    <definedName name="BEx921PNZ46VORG2VRMWREWIC0SE" localSheetId="3" hidden="1">#REF!</definedName>
    <definedName name="BEx921PNZ46VORG2VRMWREWIC0SE" hidden="1">#REF!</definedName>
    <definedName name="BEx929CVDCG5CFUQWNDLOSNRQ1FN" localSheetId="3" hidden="1">#REF!</definedName>
    <definedName name="BEx929CVDCG5CFUQWNDLOSNRQ1FN" hidden="1">#REF!</definedName>
    <definedName name="BEx92DPEKL5WM5A3CN8674JI0PR3" localSheetId="3" hidden="1">#REF!</definedName>
    <definedName name="BEx92DPEKL5WM5A3CN8674JI0PR3" hidden="1">#REF!</definedName>
    <definedName name="BEx92ER2RMY93TZK0D9L9T3H0GI5" localSheetId="3" hidden="1">#REF!</definedName>
    <definedName name="BEx92ER2RMY93TZK0D9L9T3H0GI5" hidden="1">#REF!</definedName>
    <definedName name="BEx92FI04PJT4LI23KKIHRXWJDTT" localSheetId="3" hidden="1">#REF!</definedName>
    <definedName name="BEx92FI04PJT4LI23KKIHRXWJDTT" hidden="1">#REF!</definedName>
    <definedName name="BEx92HR14HQ9D5JXCSPA4SS4RT62" localSheetId="3" hidden="1">#REF!</definedName>
    <definedName name="BEx92HR14HQ9D5JXCSPA4SS4RT62" hidden="1">#REF!</definedName>
    <definedName name="BEx92HWA2D6A5EX9MFG68G0NOMSN" localSheetId="3" hidden="1">#REF!</definedName>
    <definedName name="BEx92HWA2D6A5EX9MFG68G0NOMSN" hidden="1">#REF!</definedName>
    <definedName name="BEx92I1SQUKW2W7S22E82HLJXRGK" localSheetId="3" hidden="1">#REF!</definedName>
    <definedName name="BEx92I1SQUKW2W7S22E82HLJXRGK" hidden="1">#REF!</definedName>
    <definedName name="BEx92PUBDIXAU1FW5ZAXECMAU0LN" localSheetId="3" hidden="1">#REF!</definedName>
    <definedName name="BEx92PUBDIXAU1FW5ZAXECMAU0LN" hidden="1">#REF!</definedName>
    <definedName name="BEx92S8MHFFIVRQ2YSHZNQGOFUHD" localSheetId="3" hidden="1">#REF!</definedName>
    <definedName name="BEx92S8MHFFIVRQ2YSHZNQGOFUHD" hidden="1">#REF!</definedName>
    <definedName name="BEx92VJ5FJGXISSSMOUAESCSIWFV" localSheetId="3" hidden="1">#REF!</definedName>
    <definedName name="BEx92VJ5FJGXISSSMOUAESCSIWFV" hidden="1">#REF!</definedName>
    <definedName name="BEx93B9OULL2YGC896XXYAAJSTRK" localSheetId="3" hidden="1">#REF!</definedName>
    <definedName name="BEx93B9OULL2YGC896XXYAAJSTRK" hidden="1">#REF!</definedName>
    <definedName name="BEx93FRKF99NRT3LH99UTIH7AAYF" localSheetId="3" hidden="1">#REF!</definedName>
    <definedName name="BEx93FRKF99NRT3LH99UTIH7AAYF" hidden="1">#REF!</definedName>
    <definedName name="BEx93M7FSHP50OG34A4W8W8DF12U" localSheetId="3" hidden="1">#REF!</definedName>
    <definedName name="BEx93M7FSHP50OG34A4W8W8DF12U" hidden="1">#REF!</definedName>
    <definedName name="BEx93OLWY2O3PRA74U41VG5RXT4Q" localSheetId="3" hidden="1">#REF!</definedName>
    <definedName name="BEx93OLWY2O3PRA74U41VG5RXT4Q" hidden="1">#REF!</definedName>
    <definedName name="BEx93RWFAF6YJGYUTITVM445C02U" localSheetId="3" hidden="1">#REF!</definedName>
    <definedName name="BEx93RWFAF6YJGYUTITVM445C02U" hidden="1">#REF!</definedName>
    <definedName name="BEx93SY9RWG3HUV4YXQKXJH9FH14" localSheetId="3" hidden="1">#REF!</definedName>
    <definedName name="BEx93SY9RWG3HUV4YXQKXJH9FH14" hidden="1">#REF!</definedName>
    <definedName name="BEx93TJUX3U0FJDBG6DDSNQ91R5J" localSheetId="3" hidden="1">#REF!</definedName>
    <definedName name="BEx93TJUX3U0FJDBG6DDSNQ91R5J" hidden="1">#REF!</definedName>
    <definedName name="BEx942UCRHMI4B0US31HO95GSC2X" localSheetId="3" hidden="1">#REF!</definedName>
    <definedName name="BEx942UCRHMI4B0US31HO95GSC2X" hidden="1">#REF!</definedName>
    <definedName name="BEx942ZND3V7XSHKTD0UH9X85N5E" localSheetId="3" hidden="1">#REF!</definedName>
    <definedName name="BEx942ZND3V7XSHKTD0UH9X85N5E" hidden="1">#REF!</definedName>
    <definedName name="BEx947HHLR6UU6NYPNDZRF79V52K" localSheetId="3" hidden="1">#REF!</definedName>
    <definedName name="BEx947HHLR6UU6NYPNDZRF79V52K" hidden="1">#REF!</definedName>
    <definedName name="BEx948ZFFQWVIDNG4AZAUGGGEB5U" localSheetId="3" hidden="1">#REF!</definedName>
    <definedName name="BEx948ZFFQWVIDNG4AZAUGGGEB5U" hidden="1">#REF!</definedName>
    <definedName name="BEx94CKXG92OMURH41SNU6IOHK4J" localSheetId="3" hidden="1">#REF!</definedName>
    <definedName name="BEx94CKXG92OMURH41SNU6IOHK4J" hidden="1">#REF!</definedName>
    <definedName name="BEx94GXG30CIVB6ZQN3X3IK6BZXQ" localSheetId="3" hidden="1">#REF!</definedName>
    <definedName name="BEx94GXG30CIVB6ZQN3X3IK6BZXQ" hidden="1">#REF!</definedName>
    <definedName name="BEx94HJ0DWZHE39X4BLCQCJ3M1MC" localSheetId="3" hidden="1">#REF!</definedName>
    <definedName name="BEx94HJ0DWZHE39X4BLCQCJ3M1MC" hidden="1">#REF!</definedName>
    <definedName name="BEx94HZ5LURYM9ST744ALV6ZCKYP" localSheetId="3" hidden="1">#REF!</definedName>
    <definedName name="BEx94HZ5LURYM9ST744ALV6ZCKYP" hidden="1">#REF!</definedName>
    <definedName name="BEx94IQ75E90YUMWJ9N591LR7DQQ" localSheetId="3" hidden="1">#REF!</definedName>
    <definedName name="BEx94IQ75E90YUMWJ9N591LR7DQQ" hidden="1">#REF!</definedName>
    <definedName name="BEx94N7W5T3U7UOE97D6OVIBUCXS" localSheetId="3" hidden="1">#REF!</definedName>
    <definedName name="BEx94N7W5T3U7UOE97D6OVIBUCXS" hidden="1">#REF!</definedName>
    <definedName name="BEx955NIAWX5OLAHMTV6QFUZPR30" localSheetId="3" hidden="1">#REF!</definedName>
    <definedName name="BEx955NIAWX5OLAHMTV6QFUZPR30" hidden="1">#REF!</definedName>
    <definedName name="BEx9581TYVI2M5TT4ISDAJV4W7Z6" localSheetId="3" hidden="1">#REF!</definedName>
    <definedName name="BEx9581TYVI2M5TT4ISDAJV4W7Z6" hidden="1">#REF!</definedName>
    <definedName name="BEx95G55NR99FDSE95CXDI4DKWSV" localSheetId="3" hidden="1">#REF!</definedName>
    <definedName name="BEx95G55NR99FDSE95CXDI4DKWSV" hidden="1">#REF!</definedName>
    <definedName name="BEx95NHF4RVUE0YDOAFZEIVBYJXD" localSheetId="3" hidden="1">#REF!</definedName>
    <definedName name="BEx95NHF4RVUE0YDOAFZEIVBYJXD" hidden="1">#REF!</definedName>
    <definedName name="BEx95QBZMG0E2KQ9BERJ861QLYN3" localSheetId="3" hidden="1">#REF!</definedName>
    <definedName name="BEx95QBZMG0E2KQ9BERJ861QLYN3" hidden="1">#REF!</definedName>
    <definedName name="BEx95QHBVDN795UNQJLRXG3RDU49" localSheetId="3" hidden="1">#REF!</definedName>
    <definedName name="BEx95QHBVDN795UNQJLRXG3RDU49" hidden="1">#REF!</definedName>
    <definedName name="BEx95TBVUWV7L7OMFMZDQEXGVHU6" localSheetId="3" hidden="1">#REF!</definedName>
    <definedName name="BEx95TBVUWV7L7OMFMZDQEXGVHU6" hidden="1">#REF!</definedName>
    <definedName name="BEx95U89DZZSVO39TGS62CX8G9N4" localSheetId="3" hidden="1">#REF!</definedName>
    <definedName name="BEx95U89DZZSVO39TGS62CX8G9N4" hidden="1">#REF!</definedName>
    <definedName name="BEx95XTPKKKJG67C45LRX0T25I06" localSheetId="3" hidden="1">#REF!</definedName>
    <definedName name="BEx95XTPKKKJG67C45LRX0T25I06" hidden="1">#REF!</definedName>
    <definedName name="BEx9602K2GHNBUEUVT9ONRQU1GMD" localSheetId="3" hidden="1">#REF!</definedName>
    <definedName name="BEx9602K2GHNBUEUVT9ONRQU1GMD" hidden="1">#REF!</definedName>
    <definedName name="BEx9602LTEI8BPC79BGMRK6S0RP8" localSheetId="3" hidden="1">#REF!</definedName>
    <definedName name="BEx9602LTEI8BPC79BGMRK6S0RP8" hidden="1">#REF!</definedName>
    <definedName name="BEx962BL3Y4LA53EBYI64ZYMZE8U" localSheetId="3" hidden="1">#REF!</definedName>
    <definedName name="BEx962BL3Y4LA53EBYI64ZYMZE8U" hidden="1">#REF!</definedName>
    <definedName name="BEx96HAWZ2EMMI7VJ5NQXGK044OO" localSheetId="3" hidden="1">#REF!</definedName>
    <definedName name="BEx96HAWZ2EMMI7VJ5NQXGK044OO" hidden="1">#REF!</definedName>
    <definedName name="BEx96KR21O7H9R29TN0S45Y3QPUK" localSheetId="3" hidden="1">#REF!</definedName>
    <definedName name="BEx96KR21O7H9R29TN0S45Y3QPUK" hidden="1">#REF!</definedName>
    <definedName name="BEx96SUFKHHFE8XQ6UUO6ILDOXHO" localSheetId="3" hidden="1">#REF!</definedName>
    <definedName name="BEx96SUFKHHFE8XQ6UUO6ILDOXHO" hidden="1">#REF!</definedName>
    <definedName name="BEx96UN4YWXBDEZ1U1ZUIPP41Z7I" localSheetId="3" hidden="1">#REF!</definedName>
    <definedName name="BEx96UN4YWXBDEZ1U1ZUIPP41Z7I" hidden="1">#REF!</definedName>
    <definedName name="BEx978KSD61YJH3S9DGO050R2EHA" localSheetId="3" hidden="1">#REF!</definedName>
    <definedName name="BEx978KSD61YJH3S9DGO050R2EHA" hidden="1">#REF!</definedName>
    <definedName name="BEx97H9O1NAKAPK4MX4PKO34ICL5" localSheetId="3" hidden="1">#REF!</definedName>
    <definedName name="BEx97H9O1NAKAPK4MX4PKO34ICL5" hidden="1">#REF!</definedName>
    <definedName name="BEx97MNUZQ1Z0AO2FL7XQYVNCPR7" localSheetId="3" hidden="1">#REF!</definedName>
    <definedName name="BEx97MNUZQ1Z0AO2FL7XQYVNCPR7" hidden="1">#REF!</definedName>
    <definedName name="BEx97NPQBACJVD9K1YXI08RTW9E2" localSheetId="3" hidden="1">#REF!</definedName>
    <definedName name="BEx97NPQBACJVD9K1YXI08RTW9E2" hidden="1">#REF!</definedName>
    <definedName name="BEx97RWQLXS0OORDCN69IGA58CWU" localSheetId="3" hidden="1">#REF!</definedName>
    <definedName name="BEx97RWQLXS0OORDCN69IGA58CWU" hidden="1">#REF!</definedName>
    <definedName name="BEx97YNGGDFIXHTMGFL2IHAQX9MI" localSheetId="3" hidden="1">#REF!</definedName>
    <definedName name="BEx97YNGGDFIXHTMGFL2IHAQX9MI" hidden="1">#REF!</definedName>
    <definedName name="BEx9805E16VCDEWPM3404WTQS6ZK" localSheetId="3" hidden="1">#REF!</definedName>
    <definedName name="BEx9805E16VCDEWPM3404WTQS6ZK" hidden="1">#REF!</definedName>
    <definedName name="BEx981HW73BUZWT14TBTZHC0ZTJ4" localSheetId="3" hidden="1">#REF!</definedName>
    <definedName name="BEx981HW73BUZWT14TBTZHC0ZTJ4" hidden="1">#REF!</definedName>
    <definedName name="BEx9871KU0N99P0900EAK69VFYT2" localSheetId="3" hidden="1">#REF!</definedName>
    <definedName name="BEx9871KU0N99P0900EAK69VFYT2" hidden="1">#REF!</definedName>
    <definedName name="BEx98IFKNJFGZFLID1YTRFEG1SXY" localSheetId="3" hidden="1">#REF!</definedName>
    <definedName name="BEx98IFKNJFGZFLID1YTRFEG1SXY" hidden="1">#REF!</definedName>
    <definedName name="BEx98T7ZEF0HKRFLBVK3BNKCG3CJ" localSheetId="3" hidden="1">#REF!</definedName>
    <definedName name="BEx98T7ZEF0HKRFLBVK3BNKCG3CJ" hidden="1">#REF!</definedName>
    <definedName name="BEx98WYSAS39FWGYTMQ8QGIT81TF" localSheetId="3" hidden="1">#REF!</definedName>
    <definedName name="BEx98WYSAS39FWGYTMQ8QGIT81TF" hidden="1">#REF!</definedName>
    <definedName name="BEx990461P2YAJ7BRK25INFYZ7RQ" localSheetId="3" hidden="1">#REF!</definedName>
    <definedName name="BEx990461P2YAJ7BRK25INFYZ7RQ" hidden="1">#REF!</definedName>
    <definedName name="BEx9915UVD4G7RA3IMLFZ0LG3UA2" localSheetId="3" hidden="1">#REF!</definedName>
    <definedName name="BEx9915UVD4G7RA3IMLFZ0LG3UA2" hidden="1">#REF!</definedName>
    <definedName name="BEx991M410V3S2PKCJGQ30O6JT6H" localSheetId="3" hidden="1">#REF!</definedName>
    <definedName name="BEx991M410V3S2PKCJGQ30O6JT6H" hidden="1">#REF!</definedName>
    <definedName name="BEx992CZON8AO7U7V88VN1JBO0MG" localSheetId="3" hidden="1">#REF!</definedName>
    <definedName name="BEx992CZON8AO7U7V88VN1JBO0MG" hidden="1">#REF!</definedName>
    <definedName name="BEx9952469XMFGSPXL7CMXHPJF90" localSheetId="3" hidden="1">#REF!</definedName>
    <definedName name="BEx9952469XMFGSPXL7CMXHPJF90" hidden="1">#REF!</definedName>
    <definedName name="BEx99B77I7TUSHRR4HIZ9FU2EIUT" localSheetId="3" hidden="1">#REF!</definedName>
    <definedName name="BEx99B77I7TUSHRR4HIZ9FU2EIUT" hidden="1">#REF!</definedName>
    <definedName name="BEx99EHWKKHZB66Q30C7QIXU3BVM" localSheetId="3" hidden="1">#REF!</definedName>
    <definedName name="BEx99EHWKKHZB66Q30C7QIXU3BVM" hidden="1">#REF!</definedName>
    <definedName name="BEx99IE6TEODZ443HP0AYCXVTNOV" localSheetId="3" hidden="1">#REF!</definedName>
    <definedName name="BEx99IE6TEODZ443HP0AYCXVTNOV" hidden="1">#REF!</definedName>
    <definedName name="BEx99Q6PH5F3OQKCCAAO75PYDEFN" localSheetId="3" hidden="1">#REF!</definedName>
    <definedName name="BEx99Q6PH5F3OQKCCAAO75PYDEFN" hidden="1">#REF!</definedName>
    <definedName name="BEx99RU5I4O0109P2FW9DN4IU3QX" localSheetId="3" hidden="1">#REF!</definedName>
    <definedName name="BEx99RU5I4O0109P2FW9DN4IU3QX" hidden="1">#REF!</definedName>
    <definedName name="BEx99WBYT2D6UUC1PT7A40ENYID4" localSheetId="3" hidden="1">#REF!</definedName>
    <definedName name="BEx99WBYT2D6UUC1PT7A40ENYID4" hidden="1">#REF!</definedName>
    <definedName name="BEx99WS2X3RTQE9O764SS5G2FPE6" localSheetId="3" hidden="1">#REF!</definedName>
    <definedName name="BEx99WS2X3RTQE9O764SS5G2FPE6" hidden="1">#REF!</definedName>
    <definedName name="BEx99ZRZ4I7FHDPGRAT5VW7NVBPU" localSheetId="3" hidden="1">#REF!</definedName>
    <definedName name="BEx99ZRZ4I7FHDPGRAT5VW7NVBPU" hidden="1">#REF!</definedName>
    <definedName name="BEx9AT5E3ZSHKSOL35O38L8HF9TH" localSheetId="3" hidden="1">#REF!</definedName>
    <definedName name="BEx9AT5E3ZSHKSOL35O38L8HF9TH" hidden="1">#REF!</definedName>
    <definedName name="BEx9ATW9WB5CNKQR5HKK7Y2GHYGR" localSheetId="3" hidden="1">#REF!</definedName>
    <definedName name="BEx9ATW9WB5CNKQR5HKK7Y2GHYGR" hidden="1">#REF!</definedName>
    <definedName name="BEx9AV8W1FAWF5BHATYEN47X12JN" localSheetId="3" hidden="1">#REF!</definedName>
    <definedName name="BEx9AV8W1FAWF5BHATYEN47X12JN" hidden="1">#REF!</definedName>
    <definedName name="BEx9B8A5186FNTQQNLIO5LK02ABI" localSheetId="3" hidden="1">#REF!</definedName>
    <definedName name="BEx9B8A5186FNTQQNLIO5LK02ABI" hidden="1">#REF!</definedName>
    <definedName name="BEx9B8VR20E2CILU4CDQUQQ9ONXK" localSheetId="3" hidden="1">#REF!</definedName>
    <definedName name="BEx9B8VR20E2CILU4CDQUQQ9ONXK" hidden="1">#REF!</definedName>
    <definedName name="BEx9B917EUP13X6FQ3NPQL76XM5V" localSheetId="3" hidden="1">#REF!</definedName>
    <definedName name="BEx9B917EUP13X6FQ3NPQL76XM5V" hidden="1">#REF!</definedName>
    <definedName name="BEx9BAJ5WYEQ623HUT9NNCMP3RUG" localSheetId="3" hidden="1">#REF!</definedName>
    <definedName name="BEx9BAJ5WYEQ623HUT9NNCMP3RUG" hidden="1">#REF!</definedName>
    <definedName name="BEx9BE9Z7EFJCFDYJJOY5KFTGDF4" localSheetId="3" hidden="1">#REF!</definedName>
    <definedName name="BEx9BE9Z7EFJCFDYJJOY5KFTGDF4" hidden="1">#REF!</definedName>
    <definedName name="BEx9BSIJN2O0MG8CXAMCAOADEMTO" localSheetId="3" hidden="1">#REF!</definedName>
    <definedName name="BEx9BSIJN2O0MG8CXAMCAOADEMTO" hidden="1">#REF!</definedName>
    <definedName name="BEx9BU0BBJO3ITPCO4T9FIVEVJY7" localSheetId="3" hidden="1">#REF!</definedName>
    <definedName name="BEx9BU0BBJO3ITPCO4T9FIVEVJY7" hidden="1">#REF!</definedName>
    <definedName name="BEx9BYSYW7QCPXS2NAVLFAU5Y2Z2" localSheetId="3" hidden="1">#REF!</definedName>
    <definedName name="BEx9BYSYW7QCPXS2NAVLFAU5Y2Z2" hidden="1">#REF!</definedName>
    <definedName name="BEx9C590HJ2O31IWJB73C1HR74AI" localSheetId="3" hidden="1">#REF!</definedName>
    <definedName name="BEx9C590HJ2O31IWJB73C1HR74AI" hidden="1">#REF!</definedName>
    <definedName name="BEx9CCQRMYYOGIOYTOM73VKDIPS1" localSheetId="3" hidden="1">#REF!</definedName>
    <definedName name="BEx9CCQRMYYOGIOYTOM73VKDIPS1" hidden="1">#REF!</definedName>
    <definedName name="BEx9CM6JVXIG9S6EAZMR899UW190" localSheetId="3" hidden="1">#REF!</definedName>
    <definedName name="BEx9CM6JVXIG9S6EAZMR899UW190" hidden="1">#REF!</definedName>
    <definedName name="BEx9D160NRGTDVT2ML4H9A7UKR4T" localSheetId="3" hidden="1">#REF!</definedName>
    <definedName name="BEx9D160NRGTDVT2ML4H9A7UKR4T" hidden="1">#REF!</definedName>
    <definedName name="BEx9D1BC9FT19KY0INAABNDBAMR1" localSheetId="3" hidden="1">#REF!</definedName>
    <definedName name="BEx9D1BC9FT19KY0INAABNDBAMR1" hidden="1">#REF!</definedName>
    <definedName name="BEx9D1MB15VSARB7IKBMZYU0JJBI" localSheetId="3" hidden="1">#REF!</definedName>
    <definedName name="BEx9D1MB15VSARB7IKBMZYU0JJBI" hidden="1">#REF!</definedName>
    <definedName name="BEx9DN6ZMF18Q39MPMXSDJTZQNJ3" localSheetId="3" hidden="1">#REF!</definedName>
    <definedName name="BEx9DN6ZMF18Q39MPMXSDJTZQNJ3" hidden="1">#REF!</definedName>
    <definedName name="BEx9DZXN85O544CD9O60K126YYAU" localSheetId="3" hidden="1">#REF!</definedName>
    <definedName name="BEx9DZXN85O544CD9O60K126YYAU" hidden="1">#REF!</definedName>
    <definedName name="BEx9E14TDNSEMI784W0OTIEQMWN6" localSheetId="3" hidden="1">#REF!</definedName>
    <definedName name="BEx9E14TDNSEMI784W0OTIEQMWN6" hidden="1">#REF!</definedName>
    <definedName name="BEx9E14TGNBYGMDDG9NETDK4SYAW" localSheetId="3" hidden="1">#REF!</definedName>
    <definedName name="BEx9E14TGNBYGMDDG9NETDK4SYAW" hidden="1">#REF!</definedName>
    <definedName name="BEx9E2BZ2B1R41FMGJCJ7JLGLUAJ" localSheetId="3" hidden="1">#REF!</definedName>
    <definedName name="BEx9E2BZ2B1R41FMGJCJ7JLGLUAJ" hidden="1">#REF!</definedName>
    <definedName name="BEx9EG9KBJ77M8LEOR9ITOKN5KXY" localSheetId="3" hidden="1">#REF!</definedName>
    <definedName name="BEx9EG9KBJ77M8LEOR9ITOKN5KXY" hidden="1">#REF!</definedName>
    <definedName name="BEx9EL27NGDBCTVPW97K42QANS5K" localSheetId="3" hidden="1">#REF!</definedName>
    <definedName name="BEx9EL27NGDBCTVPW97K42QANS5K" hidden="1">#REF!</definedName>
    <definedName name="BEx9EMK6HAJJMVYZTN5AUIV7O1E6" localSheetId="3" hidden="1">#REF!</definedName>
    <definedName name="BEx9EMK6HAJJMVYZTN5AUIV7O1E6" hidden="1">#REF!</definedName>
    <definedName name="BEx9ENB8RPU9FA3QW16IGB6LK1CH" localSheetId="3" hidden="1">#REF!</definedName>
    <definedName name="BEx9ENB8RPU9FA3QW16IGB6LK1CH" hidden="1">#REF!</definedName>
    <definedName name="BEx9EQLVZHYQ1TPX7WH3SOWXCZLE" localSheetId="3" hidden="1">#REF!</definedName>
    <definedName name="BEx9EQLVZHYQ1TPX7WH3SOWXCZLE" hidden="1">#REF!</definedName>
    <definedName name="BEx9ETLU0EK5LGEM1QCNYN2S8O5F" localSheetId="3" hidden="1">#REF!</definedName>
    <definedName name="BEx9ETLU0EK5LGEM1QCNYN2S8O5F" hidden="1">#REF!</definedName>
    <definedName name="BEx9F0710LGLAU3161O0O346N58H" localSheetId="3" hidden="1">#REF!</definedName>
    <definedName name="BEx9F0710LGLAU3161O0O346N58H" hidden="1">#REF!</definedName>
    <definedName name="BEx9F0Y2ESUNE3U7TQDLMPE9BO67" localSheetId="3" hidden="1">#REF!</definedName>
    <definedName name="BEx9F0Y2ESUNE3U7TQDLMPE9BO67" hidden="1">#REF!</definedName>
    <definedName name="BEx9F439L1R726MJFX2EP39XIBPY" localSheetId="3" hidden="1">#REF!</definedName>
    <definedName name="BEx9F439L1R726MJFX2EP39XIBPY" hidden="1">#REF!</definedName>
    <definedName name="BEx9F5W18ZGFOKGRE8PR6T1MO6GT" localSheetId="3" hidden="1">#REF!</definedName>
    <definedName name="BEx9F5W18ZGFOKGRE8PR6T1MO6GT" hidden="1">#REF!</definedName>
    <definedName name="BEx9F78N4HY0XFGBQ4UJRD52L1EI" localSheetId="3" hidden="1">#REF!</definedName>
    <definedName name="BEx9F78N4HY0XFGBQ4UJRD52L1EI" hidden="1">#REF!</definedName>
    <definedName name="BEx9FF16LOQP5QIR4UHW5EIFGQB8" localSheetId="3" hidden="1">#REF!</definedName>
    <definedName name="BEx9FF16LOQP5QIR4UHW5EIFGQB8" hidden="1">#REF!</definedName>
    <definedName name="BEx9FJTSRCZ3ZXT3QVBJT5NF8T7V" localSheetId="3" hidden="1">#REF!</definedName>
    <definedName name="BEx9FJTSRCZ3ZXT3QVBJT5NF8T7V" hidden="1">#REF!</definedName>
    <definedName name="BEx9FRBEEYPS5HLS3XT34AKZN94G" localSheetId="3" hidden="1">#REF!</definedName>
    <definedName name="BEx9FRBEEYPS5HLS3XT34AKZN94G" hidden="1">#REF!</definedName>
    <definedName name="BEx9G5USBCNYNA7HGVW92D800SKX" localSheetId="3" hidden="1">#REF!</definedName>
    <definedName name="BEx9G5USBCNYNA7HGVW92D800SKX" hidden="1">#REF!</definedName>
    <definedName name="BEx9G7CPXG7HR6N6FHPU2DBBUIKG" localSheetId="3" hidden="1">#REF!</definedName>
    <definedName name="BEx9G7CPXG7HR6N6FHPU2DBBUIKG" hidden="1">#REF!</definedName>
    <definedName name="BEx9GDY4D8ZPQJCYFIMYM0V0C51Y" localSheetId="3" hidden="1">#REF!</definedName>
    <definedName name="BEx9GDY4D8ZPQJCYFIMYM0V0C51Y" hidden="1">#REF!</definedName>
    <definedName name="BEx9GGY04V0ZWI6O9KZH4KSBB389" localSheetId="3" hidden="1">#REF!</definedName>
    <definedName name="BEx9GGY04V0ZWI6O9KZH4KSBB389" hidden="1">#REF!</definedName>
    <definedName name="BEx9GMC7TE8SDTCO5PHODBUF4SM1" localSheetId="3" hidden="1">#REF!</definedName>
    <definedName name="BEx9GMC7TE8SDTCO5PHODBUF4SM1" hidden="1">#REF!</definedName>
    <definedName name="BEx9GMN0B495HEAOG6JQK9D7HUPC" localSheetId="3" hidden="1">#REF!</definedName>
    <definedName name="BEx9GMN0B495HEAOG6JQK9D7HUPC" hidden="1">#REF!</definedName>
    <definedName name="BEx9GNOPB6OZ2RH3FCDNJR38RJOS" localSheetId="3" hidden="1">#REF!</definedName>
    <definedName name="BEx9GNOPB6OZ2RH3FCDNJR38RJOS" hidden="1">#REF!</definedName>
    <definedName name="BEx9GUQALUWCD30UKUQGSWW8KBQ7" localSheetId="3" hidden="1">#REF!</definedName>
    <definedName name="BEx9GUQALUWCD30UKUQGSWW8KBQ7" hidden="1">#REF!</definedName>
    <definedName name="BEx9GY6BVFQGCLMOWVT6PIC9WP5X" localSheetId="3" hidden="1">#REF!</definedName>
    <definedName name="BEx9GY6BVFQGCLMOWVT6PIC9WP5X" hidden="1">#REF!</definedName>
    <definedName name="BEx9GZ2P3FDHKXEBXX2VS0BG2NP2" localSheetId="3" hidden="1">#REF!</definedName>
    <definedName name="BEx9GZ2P3FDHKXEBXX2VS0BG2NP2" hidden="1">#REF!</definedName>
    <definedName name="BEx9H04IB14E1437FF2OIRRWBSD7" localSheetId="3" hidden="1">#REF!</definedName>
    <definedName name="BEx9H04IB14E1437FF2OIRRWBSD7" hidden="1">#REF!</definedName>
    <definedName name="BEx9H5O1KDZJCW91Q29VRPY5YS6P" localSheetId="3" hidden="1">#REF!</definedName>
    <definedName name="BEx9H5O1KDZJCW91Q29VRPY5YS6P" hidden="1">#REF!</definedName>
    <definedName name="BEx9H8YR0E906F1JXZMBX3LNT004" localSheetId="3" hidden="1">#REF!</definedName>
    <definedName name="BEx9H8YR0E906F1JXZMBX3LNT004" hidden="1">#REF!</definedName>
    <definedName name="BEx9I1QKLI6OOUPQLUQ0EF0355X6" localSheetId="3" hidden="1">#REF!</definedName>
    <definedName name="BEx9I1QKLI6OOUPQLUQ0EF0355X6" hidden="1">#REF!</definedName>
    <definedName name="BEx9I8XIG7E5NB48QQHXP23FIN60" localSheetId="3" hidden="1">#REF!</definedName>
    <definedName name="BEx9I8XIG7E5NB48QQHXP23FIN60" hidden="1">#REF!</definedName>
    <definedName name="BEx9IQRF01ATLVK0YE60ARKQJ68L" localSheetId="3" hidden="1">#REF!</definedName>
    <definedName name="BEx9IQRF01ATLVK0YE60ARKQJ68L" hidden="1">#REF!</definedName>
    <definedName name="BEx9IT5QNZWKM6YQ5WER0DC2PMMU" localSheetId="3" hidden="1">#REF!</definedName>
    <definedName name="BEx9IT5QNZWKM6YQ5WER0DC2PMMU" hidden="1">#REF!</definedName>
    <definedName name="BEx9IUICG3HZWG57MG3NXCEX4LQI" localSheetId="3" hidden="1">#REF!</definedName>
    <definedName name="BEx9IUICG3HZWG57MG3NXCEX4LQI" hidden="1">#REF!</definedName>
    <definedName name="BEx9IW5LYJF40GS78FJNXO9O667A" localSheetId="3" hidden="1">#REF!</definedName>
    <definedName name="BEx9IW5LYJF40GS78FJNXO9O667A" hidden="1">#REF!</definedName>
    <definedName name="BEx9IW5MFLXTVCJHVUZTUH93AXOS" localSheetId="3" hidden="1">#REF!</definedName>
    <definedName name="BEx9IW5MFLXTVCJHVUZTUH93AXOS" hidden="1">#REF!</definedName>
    <definedName name="BEx9IXCSPSZC80YZUPRCYTG326KV" localSheetId="3" hidden="1">#REF!</definedName>
    <definedName name="BEx9IXCSPSZC80YZUPRCYTG326KV" hidden="1">#REF!</definedName>
    <definedName name="BEx9IYUQSBZ0GG9ZT1QKX83F42F1" localSheetId="3" hidden="1">#REF!</definedName>
    <definedName name="BEx9IYUQSBZ0GG9ZT1QKX83F42F1" hidden="1">#REF!</definedName>
    <definedName name="BEx9IZR39NHDGOM97H4E6F81RTQW" localSheetId="3" hidden="1">#REF!</definedName>
    <definedName name="BEx9IZR39NHDGOM97H4E6F81RTQW" hidden="1">#REF!</definedName>
    <definedName name="BEx9J6CH5E7YZPER7HXEIOIKGPCA" localSheetId="3" hidden="1">#REF!</definedName>
    <definedName name="BEx9J6CH5E7YZPER7HXEIOIKGPCA" hidden="1">#REF!</definedName>
    <definedName name="BEx9JJTZKVUJAVPTRE0RAVTEH41G" localSheetId="3" hidden="1">#REF!</definedName>
    <definedName name="BEx9JJTZKVUJAVPTRE0RAVTEH41G" hidden="1">#REF!</definedName>
    <definedName name="BEx9JLBYK239B3F841C7YG1GT7ST" localSheetId="3" hidden="1">#REF!</definedName>
    <definedName name="BEx9JLBYK239B3F841C7YG1GT7ST" hidden="1">#REF!</definedName>
    <definedName name="BExAW4IIW5D0MDY6TJ3G4FOLPYIR" localSheetId="3" hidden="1">#REF!</definedName>
    <definedName name="BExAW4IIW5D0MDY6TJ3G4FOLPYIR" hidden="1">#REF!</definedName>
    <definedName name="BExAWNP1B2E9Q88TW48NH41C0FTZ" localSheetId="3" hidden="1">#REF!</definedName>
    <definedName name="BExAWNP1B2E9Q88TW48NH41C0FTZ" hidden="1">#REF!</definedName>
    <definedName name="BExAWUFQXTIPQ308ERZPSVPTUMYN" localSheetId="3" hidden="1">#REF!</definedName>
    <definedName name="BExAWUFQXTIPQ308ERZPSVPTUMYN" hidden="1">#REF!</definedName>
    <definedName name="BExAWY6O96OQO2R036QK2DI37EKV" localSheetId="3" hidden="1">#REF!</definedName>
    <definedName name="BExAWY6O96OQO2R036QK2DI37EKV" hidden="1">#REF!</definedName>
    <definedName name="BExAX410NB4F2XOB84OR2197H8M5" localSheetId="3" hidden="1">#REF!</definedName>
    <definedName name="BExAX410NB4F2XOB84OR2197H8M5" hidden="1">#REF!</definedName>
    <definedName name="BExAX8TNG8LQ5Q4904SAYQIPGBSV" localSheetId="3" hidden="1">#REF!</definedName>
    <definedName name="BExAX8TNG8LQ5Q4904SAYQIPGBSV" hidden="1">#REF!</definedName>
    <definedName name="BExAX9KPAVIVUVU3XREDCV1BIYZL" localSheetId="3" hidden="1">#REF!</definedName>
    <definedName name="BExAX9KPAVIVUVU3XREDCV1BIYZL" hidden="1">#REF!</definedName>
    <definedName name="BExAXPB35BNVXZYF2XS6UP3LP0QH" localSheetId="3" hidden="1">#REF!</definedName>
    <definedName name="BExAXPB35BNVXZYF2XS6UP3LP0QH" hidden="1">#REF!</definedName>
    <definedName name="BExAXWSRVPK0GCZ2UFU10UOP01IY" localSheetId="3" hidden="1">#REF!</definedName>
    <definedName name="BExAXWSRVPK0GCZ2UFU10UOP01IY" hidden="1">#REF!</definedName>
    <definedName name="BExAY0EAT2LXR5MFGM0DLIB45PLO" localSheetId="3" hidden="1">#REF!</definedName>
    <definedName name="BExAY0EAT2LXR5MFGM0DLIB45PLO" hidden="1">#REF!</definedName>
    <definedName name="BExAY6JK0AK9EBIJSPEJNOIDE40W" localSheetId="3" hidden="1">#REF!</definedName>
    <definedName name="BExAY6JK0AK9EBIJSPEJNOIDE40W" hidden="1">#REF!</definedName>
    <definedName name="BExAYE6LNIEBR9DSNI5JGNITGKIT" localSheetId="3" hidden="1">#REF!</definedName>
    <definedName name="BExAYE6LNIEBR9DSNI5JGNITGKIT" hidden="1">#REF!</definedName>
    <definedName name="BExAYHMLXGGO25P8HYB2S75DEB4F" localSheetId="3" hidden="1">#REF!</definedName>
    <definedName name="BExAYHMLXGGO25P8HYB2S75DEB4F" hidden="1">#REF!</definedName>
    <definedName name="BExAYKXAUWGDOPG952TEJ2UKZKWN" localSheetId="3" hidden="1">#REF!</definedName>
    <definedName name="BExAYKXAUWGDOPG952TEJ2UKZKWN" hidden="1">#REF!</definedName>
    <definedName name="BExAYP9TDTI2MBP6EYE0H39CPMXN" localSheetId="3" hidden="1">#REF!</definedName>
    <definedName name="BExAYP9TDTI2MBP6EYE0H39CPMXN" hidden="1">#REF!</definedName>
    <definedName name="BExAYPPWJPWDKU59O051WMGB7O0J" localSheetId="3" hidden="1">#REF!</definedName>
    <definedName name="BExAYPPWJPWDKU59O051WMGB7O0J" hidden="1">#REF!</definedName>
    <definedName name="BExAYR2JZCJBUH6F1LZC2A7JIVRJ" localSheetId="3" hidden="1">#REF!</definedName>
    <definedName name="BExAYR2JZCJBUH6F1LZC2A7JIVRJ" hidden="1">#REF!</definedName>
    <definedName name="BExAYTGVRD3DLKO75RFPMBKCIWB8" localSheetId="3" hidden="1">#REF!</definedName>
    <definedName name="BExAYTGVRD3DLKO75RFPMBKCIWB8" hidden="1">#REF!</definedName>
    <definedName name="BExAYY9H9COOT46HJLPVDLTO12UL" localSheetId="3" hidden="1">#REF!</definedName>
    <definedName name="BExAYY9H9COOT46HJLPVDLTO12UL" hidden="1">#REF!</definedName>
    <definedName name="BExAYYKAQA3KDMQ890FIE5M9SPBL" localSheetId="3" hidden="1">#REF!</definedName>
    <definedName name="BExAYYKAQA3KDMQ890FIE5M9SPBL" hidden="1">#REF!</definedName>
    <definedName name="BExAZ6SY0EU69GC3CWI5EOO0YLFG" localSheetId="3" hidden="1">#REF!</definedName>
    <definedName name="BExAZ6SY0EU69GC3CWI5EOO0YLFG" hidden="1">#REF!</definedName>
    <definedName name="BExAZ6YEEBJV0PCKFE137K2Y3A8M" localSheetId="3" hidden="1">#REF!</definedName>
    <definedName name="BExAZ6YEEBJV0PCKFE137K2Y3A8M" hidden="1">#REF!</definedName>
    <definedName name="BExAZAP844MJ4GSAIYNYHQ7FECC3" localSheetId="3" hidden="1">#REF!</definedName>
    <definedName name="BExAZAP844MJ4GSAIYNYHQ7FECC3" hidden="1">#REF!</definedName>
    <definedName name="BExAZCNEGB4JYHC8CZ51KTN890US" localSheetId="3" hidden="1">#REF!</definedName>
    <definedName name="BExAZCNEGB4JYHC8CZ51KTN890US" hidden="1">#REF!</definedName>
    <definedName name="BExAZFCI302YFYRDJYQDWQQL0Q0O" localSheetId="3" hidden="1">#REF!</definedName>
    <definedName name="BExAZFCI302YFYRDJYQDWQQL0Q0O" hidden="1">#REF!</definedName>
    <definedName name="BExAZJE2UOL40XUAU2RB53X5K20P" localSheetId="3" hidden="1">#REF!</definedName>
    <definedName name="BExAZJE2UOL40XUAU2RB53X5K20P" hidden="1">#REF!</definedName>
    <definedName name="BExAZLHLST9OP89R1HJMC1POQG8H" localSheetId="3" hidden="1">#REF!</definedName>
    <definedName name="BExAZLHLST9OP89R1HJMC1POQG8H" hidden="1">#REF!</definedName>
    <definedName name="BExAZMDYMIAA7RX1BMCKU1VLBRGY" localSheetId="3" hidden="1">#REF!</definedName>
    <definedName name="BExAZMDYMIAA7RX1BMCKU1VLBRGY" hidden="1">#REF!</definedName>
    <definedName name="BExAZNL6BHI8DCQWXOX4I2P839UX" localSheetId="3" hidden="1">#REF!</definedName>
    <definedName name="BExAZNL6BHI8DCQWXOX4I2P839UX" hidden="1">#REF!</definedName>
    <definedName name="BExAZRMWSONMCG9KDUM4KAQ7BONM" localSheetId="3" hidden="1">#REF!</definedName>
    <definedName name="BExAZRMWSONMCG9KDUM4KAQ7BONM" hidden="1">#REF!</definedName>
    <definedName name="BExAZSOJNQ5N3LM4XA17IH7NIY7G" localSheetId="3" hidden="1">#REF!</definedName>
    <definedName name="BExAZSOJNQ5N3LM4XA17IH7NIY7G" hidden="1">#REF!</definedName>
    <definedName name="BExAZTFG4SJRG4TW6JXRF7N08JFI" localSheetId="3" hidden="1">#REF!</definedName>
    <definedName name="BExAZTFG4SJRG4TW6JXRF7N08JFI" hidden="1">#REF!</definedName>
    <definedName name="BExAZUS4A8OHDZK0MWAOCCCKTH73" localSheetId="3" hidden="1">#REF!</definedName>
    <definedName name="BExAZUS4A8OHDZK0MWAOCCCKTH73" hidden="1">#REF!</definedName>
    <definedName name="BExAZX6FECVK3E07KXM2XPYKGM6U" localSheetId="3" hidden="1">#REF!</definedName>
    <definedName name="BExAZX6FECVK3E07KXM2XPYKGM6U" hidden="1">#REF!</definedName>
    <definedName name="BExB012NJ8GASTNNPBRRFTLHIOC9" localSheetId="3" hidden="1">#REF!</definedName>
    <definedName name="BExB012NJ8GASTNNPBRRFTLHIOC9" hidden="1">#REF!</definedName>
    <definedName name="BExB072HHXVMUC0VYNGG48GRSH5Q" localSheetId="3" hidden="1">#REF!</definedName>
    <definedName name="BExB072HHXVMUC0VYNGG48GRSH5Q" hidden="1">#REF!</definedName>
    <definedName name="BExB0FRDEYDEUEAB1W8KD6D965XA" localSheetId="3" hidden="1">#REF!</definedName>
    <definedName name="BExB0FRDEYDEUEAB1W8KD6D965XA" hidden="1">#REF!</definedName>
    <definedName name="BExB0GIGLDV7P55ZR51C0HG15PA2" localSheetId="3" hidden="1">#REF!</definedName>
    <definedName name="BExB0GIGLDV7P55ZR51C0HG15PA2" hidden="1">#REF!</definedName>
    <definedName name="BExB0KPCN7YJORQAYUCF4YKIKPMC" localSheetId="3" hidden="1">#REF!</definedName>
    <definedName name="BExB0KPCN7YJORQAYUCF4YKIKPMC" hidden="1">#REF!</definedName>
    <definedName name="BExB0VHQD6ORZS0MIC86QWHCE4UC" localSheetId="3" hidden="1">#REF!</definedName>
    <definedName name="BExB0VHQD6ORZS0MIC86QWHCE4UC" hidden="1">#REF!</definedName>
    <definedName name="BExB0WE4PI3NOBXXVO9CTEN4DIU2" localSheetId="3" hidden="1">#REF!</definedName>
    <definedName name="BExB0WE4PI3NOBXXVO9CTEN4DIU2" hidden="1">#REF!</definedName>
    <definedName name="BExB0Z8O1CQF2CWFBBHE8SNISDAO" localSheetId="3" hidden="1">#REF!</definedName>
    <definedName name="BExB0Z8O1CQF2CWFBBHE8SNISDAO" hidden="1">#REF!</definedName>
    <definedName name="BExB10QNIVITUYS55OAEKK3VLJFE" localSheetId="3" hidden="1">#REF!</definedName>
    <definedName name="BExB10QNIVITUYS55OAEKK3VLJFE" hidden="1">#REF!</definedName>
    <definedName name="BExB15ZDRY4CIJ911DONP0KCY9KU" localSheetId="3" hidden="1">#REF!</definedName>
    <definedName name="BExB15ZDRY4CIJ911DONP0KCY9KU" hidden="1">#REF!</definedName>
    <definedName name="BExB16VQY0O0RLZYJFU3OFEONVTE" localSheetId="3" hidden="1">#REF!</definedName>
    <definedName name="BExB16VQY0O0RLZYJFU3OFEONVTE" hidden="1">#REF!</definedName>
    <definedName name="BExB1FKNY2UO4W5FUGFHJOA2WFGG" localSheetId="3" hidden="1">#REF!</definedName>
    <definedName name="BExB1FKNY2UO4W5FUGFHJOA2WFGG" hidden="1">#REF!</definedName>
    <definedName name="BExB1GMD0PIDGTFBGQOPRWQSP9I4" localSheetId="3" hidden="1">#REF!</definedName>
    <definedName name="BExB1GMD0PIDGTFBGQOPRWQSP9I4" hidden="1">#REF!</definedName>
    <definedName name="BExB1HZ0FHGNOS2URJWFD5G55OMO" localSheetId="3" hidden="1">#REF!</definedName>
    <definedName name="BExB1HZ0FHGNOS2URJWFD5G55OMO" hidden="1">#REF!</definedName>
    <definedName name="BExB1Q29OO6LNFNT1EQLA3KYE7MX" localSheetId="3" hidden="1">#REF!</definedName>
    <definedName name="BExB1Q29OO6LNFNT1EQLA3KYE7MX" hidden="1">#REF!</definedName>
    <definedName name="BExB1TNRV5EBWZEHYLHI76T0FVA7" localSheetId="3" hidden="1">#REF!</definedName>
    <definedName name="BExB1TNRV5EBWZEHYLHI76T0FVA7" hidden="1">#REF!</definedName>
    <definedName name="BExB1WI6M8I0EEP1ANUQZCFY24EV" localSheetId="3" hidden="1">#REF!</definedName>
    <definedName name="BExB1WI6M8I0EEP1ANUQZCFY24EV" hidden="1">#REF!</definedName>
    <definedName name="BExB203OWC9QZA3BYOKQ18L4FUJE" localSheetId="3" hidden="1">#REF!</definedName>
    <definedName name="BExB203OWC9QZA3BYOKQ18L4FUJE" hidden="1">#REF!</definedName>
    <definedName name="BExB2CJHTU7C591BR4WRL5L2F2K6" localSheetId="3" hidden="1">#REF!</definedName>
    <definedName name="BExB2CJHTU7C591BR4WRL5L2F2K6" hidden="1">#REF!</definedName>
    <definedName name="BExB2K1AV4PGNS1O6C7D7AO411AX" localSheetId="3" hidden="1">#REF!</definedName>
    <definedName name="BExB2K1AV4PGNS1O6C7D7AO411AX" hidden="1">#REF!</definedName>
    <definedName name="BExB2O2UYHKI324YE324E1N7FVIB" localSheetId="3" hidden="1">#REF!</definedName>
    <definedName name="BExB2O2UYHKI324YE324E1N7FVIB" hidden="1">#REF!</definedName>
    <definedName name="BExB2Q0VJ0MU2URO3JOVUAVHEI3V" localSheetId="3" hidden="1">#REF!</definedName>
    <definedName name="BExB2Q0VJ0MU2URO3JOVUAVHEI3V" hidden="1">#REF!</definedName>
    <definedName name="BExB30IP1DNKNQ6PZ5ERUGR5MK4Z" localSheetId="3" hidden="1">#REF!</definedName>
    <definedName name="BExB30IP1DNKNQ6PZ5ERUGR5MK4Z" hidden="1">#REF!</definedName>
    <definedName name="BExB385QW2BSSBXS953SSQN2ISSW" localSheetId="3" hidden="1">#REF!</definedName>
    <definedName name="BExB385QW2BSSBXS953SSQN2ISSW" hidden="1">#REF!</definedName>
    <definedName name="BExB3DEMEV5D9G8FDHD4NQ9X2YNT" localSheetId="3" hidden="1">#REF!</definedName>
    <definedName name="BExB3DEMEV5D9G8FDHD4NQ9X2YNT" hidden="1">#REF!</definedName>
    <definedName name="BExB3RXU8AJQ86I5RXEWLGGR7R7C" localSheetId="3" hidden="1">#REF!</definedName>
    <definedName name="BExB3RXU8AJQ86I5RXEWLGGR7R7C" hidden="1">#REF!</definedName>
    <definedName name="BExB442RX0T3L6HUL6X5T21CENW6" localSheetId="3" hidden="1">#REF!</definedName>
    <definedName name="BExB442RX0T3L6HUL6X5T21CENW6" hidden="1">#REF!</definedName>
    <definedName name="BExB4ADD0L7417CII901XTFKXD1J" localSheetId="3" hidden="1">#REF!</definedName>
    <definedName name="BExB4ADD0L7417CII901XTFKXD1J" hidden="1">#REF!</definedName>
    <definedName name="BExB4DYU06HCGRIPBSWRCXK804UM" localSheetId="3" hidden="1">#REF!</definedName>
    <definedName name="BExB4DYU06HCGRIPBSWRCXK804UM" hidden="1">#REF!</definedName>
    <definedName name="BExB4HEZO4E597Q5M4M10LT8TLY3" localSheetId="3" hidden="1">#REF!</definedName>
    <definedName name="BExB4HEZO4E597Q5M4M10LT8TLY3" hidden="1">#REF!</definedName>
    <definedName name="BExB4X01APD3Z8ZW6MVX1P8NAO7G" localSheetId="3" hidden="1">#REF!</definedName>
    <definedName name="BExB4X01APD3Z8ZW6MVX1P8NAO7G" hidden="1">#REF!</definedName>
    <definedName name="BExB4Z3EZBGYYI33U0KQ8NEIH8PY" localSheetId="3" hidden="1">#REF!</definedName>
    <definedName name="BExB4Z3EZBGYYI33U0KQ8NEIH8PY" hidden="1">#REF!</definedName>
    <definedName name="BExB4ZJOLU1PXBMG4TPCCLTRMNRE" localSheetId="3" hidden="1">#REF!</definedName>
    <definedName name="BExB4ZJOLU1PXBMG4TPCCLTRMNRE" hidden="1">#REF!</definedName>
    <definedName name="BExB4ZZSDPL4Q05BMVT5TUN0IGKT" localSheetId="3" hidden="1">#REF!</definedName>
    <definedName name="BExB4ZZSDPL4Q05BMVT5TUN0IGKT" hidden="1">#REF!</definedName>
    <definedName name="BExB55368XW7UX657ZSPC6BFE92S" localSheetId="3" hidden="1">#REF!</definedName>
    <definedName name="BExB55368XW7UX657ZSPC6BFE92S" hidden="1">#REF!</definedName>
    <definedName name="BExB57MZEPL2SA2ONPK66YFLZWJU" localSheetId="3" hidden="1">#REF!</definedName>
    <definedName name="BExB57MZEPL2SA2ONPK66YFLZWJU" hidden="1">#REF!</definedName>
    <definedName name="BExB5833OAOJ22VK1YK47FHUSVK2" localSheetId="3" hidden="1">#REF!</definedName>
    <definedName name="BExB5833OAOJ22VK1YK47FHUSVK2" hidden="1">#REF!</definedName>
    <definedName name="BExB58JDIHS42JZT9DJJMKA8QFCO" localSheetId="3" hidden="1">#REF!</definedName>
    <definedName name="BExB58JDIHS42JZT9DJJMKA8QFCO" hidden="1">#REF!</definedName>
    <definedName name="BExB58U5FQC5JWV9CGC83HLLZUZI" localSheetId="3" hidden="1">#REF!</definedName>
    <definedName name="BExB58U5FQC5JWV9CGC83HLLZUZI" hidden="1">#REF!</definedName>
    <definedName name="BExB5EDO9XUKHF74X3HAU2WPPHZH" localSheetId="3" hidden="1">#REF!</definedName>
    <definedName name="BExB5EDO9XUKHF74X3HAU2WPPHZH" hidden="1">#REF!</definedName>
    <definedName name="BExB5EDOQKZIQXT13IG1KLCZ474G" localSheetId="3" hidden="1">#REF!</definedName>
    <definedName name="BExB5EDOQKZIQXT13IG1KLCZ474G" hidden="1">#REF!</definedName>
    <definedName name="BExB5G6EH68AYEP1UT0GHUEL3SLN" localSheetId="3" hidden="1">#REF!</definedName>
    <definedName name="BExB5G6EH68AYEP1UT0GHUEL3SLN" hidden="1">#REF!</definedName>
    <definedName name="BExB5LVGGXMNUN3D3452G3J62MKF" localSheetId="3" hidden="1">#REF!</definedName>
    <definedName name="BExB5LVGGXMNUN3D3452G3J62MKF" hidden="1">#REF!</definedName>
    <definedName name="BExB5QYVEZWFE5DQVHAM760EV05X" localSheetId="3" hidden="1">#REF!</definedName>
    <definedName name="BExB5QYVEZWFE5DQVHAM760EV05X" hidden="1">#REF!</definedName>
    <definedName name="BExB5U9IRH14EMOE0YGIE3WIVLFS" localSheetId="3" hidden="1">#REF!</definedName>
    <definedName name="BExB5U9IRH14EMOE0YGIE3WIVLFS" hidden="1">#REF!</definedName>
    <definedName name="BExB5V5WWQYPK4GCSYZQALJYGC94" localSheetId="3" hidden="1">#REF!</definedName>
    <definedName name="BExB5V5WWQYPK4GCSYZQALJYGC94" hidden="1">#REF!</definedName>
    <definedName name="BExB5VWYMOV6BAIH7XUBBVPU7MMD" localSheetId="3" hidden="1">#REF!</definedName>
    <definedName name="BExB5VWYMOV6BAIH7XUBBVPU7MMD" hidden="1">#REF!</definedName>
    <definedName name="BExB610DZWIJP1B72U9QM42COH2B" localSheetId="3" hidden="1">#REF!</definedName>
    <definedName name="BExB610DZWIJP1B72U9QM42COH2B" hidden="1">#REF!</definedName>
    <definedName name="BExB64AX81KEVMGZDXB25NB459SW" localSheetId="3" hidden="1">#REF!</definedName>
    <definedName name="BExB64AX81KEVMGZDXB25NB459SW" hidden="1">#REF!</definedName>
    <definedName name="BExB6C3FUAKK9ML5T767NMWGA9YB" localSheetId="3" hidden="1">#REF!</definedName>
    <definedName name="BExB6C3FUAKK9ML5T767NMWGA9YB" hidden="1">#REF!</definedName>
    <definedName name="BExB6C8X6JYRLKZKK17VE3QUNL3D" localSheetId="3" hidden="1">#REF!</definedName>
    <definedName name="BExB6C8X6JYRLKZKK17VE3QUNL3D" hidden="1">#REF!</definedName>
    <definedName name="BExB6HN3QRFPXM71MDUK21BKM7PF" localSheetId="3" hidden="1">#REF!</definedName>
    <definedName name="BExB6HN3QRFPXM71MDUK21BKM7PF" hidden="1">#REF!</definedName>
    <definedName name="BExB6I39SKL5BMHHDD9EED7FQD9Z" localSheetId="3" hidden="1">#REF!</definedName>
    <definedName name="BExB6I39SKL5BMHHDD9EED7FQD9Z" hidden="1">#REF!</definedName>
    <definedName name="BExB6IZMHCZ3LB7N73KD90YB1HBZ" localSheetId="3" hidden="1">#REF!</definedName>
    <definedName name="BExB6IZMHCZ3LB7N73KD90YB1HBZ" hidden="1">#REF!</definedName>
    <definedName name="BExB719SGNX4Y8NE6JEXC555K596" localSheetId="3" hidden="1">#REF!</definedName>
    <definedName name="BExB719SGNX4Y8NE6JEXC555K596" hidden="1">#REF!</definedName>
    <definedName name="BExB7265DCHKS7V2OWRBXCZTEIW9" localSheetId="3" hidden="1">#REF!</definedName>
    <definedName name="BExB7265DCHKS7V2OWRBXCZTEIW9" hidden="1">#REF!</definedName>
    <definedName name="BExB74PS5P9G0P09Y6DZSCX0FLTJ" localSheetId="3" hidden="1">#REF!</definedName>
    <definedName name="BExB74PS5P9G0P09Y6DZSCX0FLTJ" hidden="1">#REF!</definedName>
    <definedName name="BExB78RH79J0MIF7H8CAZ0CFE88Q" localSheetId="3" hidden="1">#REF!</definedName>
    <definedName name="BExB78RH79J0MIF7H8CAZ0CFE88Q" hidden="1">#REF!</definedName>
    <definedName name="BExB7ELT09HGDVO5BJC1ZY9D09GZ" localSheetId="3" hidden="1">#REF!</definedName>
    <definedName name="BExB7ELT09HGDVO5BJC1ZY9D09GZ" hidden="1">#REF!</definedName>
    <definedName name="BExB7F7EIHG0MYMQYUVG9HIZPHMZ" localSheetId="3" hidden="1">#REF!</definedName>
    <definedName name="BExB7F7EIHG0MYMQYUVG9HIZPHMZ" hidden="1">#REF!</definedName>
    <definedName name="BExB806PAXX70XUTA3ZI7OORD78R" localSheetId="3" hidden="1">#REF!</definedName>
    <definedName name="BExB806PAXX70XUTA3ZI7OORD78R" hidden="1">#REF!</definedName>
    <definedName name="BExB83199EQQS6I5HE7WADNCK8OE" localSheetId="3" hidden="1">#REF!</definedName>
    <definedName name="BExB83199EQQS6I5HE7WADNCK8OE" hidden="1">#REF!</definedName>
    <definedName name="BExB8HF4UBVZKQCSRFRUQL2EE6VL" localSheetId="3" hidden="1">#REF!</definedName>
    <definedName name="BExB8HF4UBVZKQCSRFRUQL2EE6VL" hidden="1">#REF!</definedName>
    <definedName name="BExB8HKHKZ1ORJZUYGG2M4VSCC39" localSheetId="3" hidden="1">#REF!</definedName>
    <definedName name="BExB8HKHKZ1ORJZUYGG2M4VSCC39" hidden="1">#REF!</definedName>
    <definedName name="BExB8HV9YUS1Q77M9SNFRKDLU5HS" localSheetId="3" hidden="1">#REF!</definedName>
    <definedName name="BExB8HV9YUS1Q77M9SNFRKDLU5HS" hidden="1">#REF!</definedName>
    <definedName name="BExB8QPH8DC5BESEVPSMBCWVN6PO" localSheetId="3" hidden="1">#REF!</definedName>
    <definedName name="BExB8QPH8DC5BESEVPSMBCWVN6PO" hidden="1">#REF!</definedName>
    <definedName name="BExB8U5N0D85YR8APKN3PPKG0FWP" localSheetId="3" hidden="1">#REF!</definedName>
    <definedName name="BExB8U5N0D85YR8APKN3PPKG0FWP" hidden="1">#REF!</definedName>
    <definedName name="BExB93G413CK5DKO7925ZHSOBGIN" localSheetId="3" hidden="1">#REF!</definedName>
    <definedName name="BExB93G413CK5DKO7925ZHSOBGIN" hidden="1">#REF!</definedName>
    <definedName name="BExB96LBXL1JW5A4PP93UJ9UDLKZ" localSheetId="3" hidden="1">#REF!</definedName>
    <definedName name="BExB96LBXL1JW5A4PP93UJ9UDLKZ" hidden="1">#REF!</definedName>
    <definedName name="BExB9DHI5I2TJ2LXYPM98EE81L27" localSheetId="3" hidden="1">#REF!</definedName>
    <definedName name="BExB9DHI5I2TJ2LXYPM98EE81L27" hidden="1">#REF!</definedName>
    <definedName name="BExB9G6LZG5OQUY0GZLHX066V3D4" localSheetId="3" hidden="1">#REF!</definedName>
    <definedName name="BExB9G6LZG5OQUY0GZLHX066V3D4" hidden="1">#REF!</definedName>
    <definedName name="BExB9IFG9FW3RQUDIMDFKIYDB4HE" localSheetId="3" hidden="1">#REF!</definedName>
    <definedName name="BExB9IFG9FW3RQUDIMDFKIYDB4HE" hidden="1">#REF!</definedName>
    <definedName name="BExB9NDIZ7LGMTL8351GRA6VK2K0" localSheetId="3" hidden="1">#REF!</definedName>
    <definedName name="BExB9NDIZ7LGMTL8351GRA6VK2K0" hidden="1">#REF!</definedName>
    <definedName name="BExB9Q2MZZHBGW8QQKVEYIMJBPIE" localSheetId="3" hidden="1">#REF!</definedName>
    <definedName name="BExB9Q2MZZHBGW8QQKVEYIMJBPIE" hidden="1">#REF!</definedName>
    <definedName name="BExBA1GON0EZRJ20UYPILAPLNQWM" localSheetId="3" hidden="1">#REF!</definedName>
    <definedName name="BExBA1GON0EZRJ20UYPILAPLNQWM" hidden="1">#REF!</definedName>
    <definedName name="BExBA525BALJ5HMTDMMSM5WWJ1YW" localSheetId="3" hidden="1">#REF!</definedName>
    <definedName name="BExBA525BALJ5HMTDMMSM5WWJ1YW" hidden="1">#REF!</definedName>
    <definedName name="BExBA69ASGYRZW1G1DYIS9QRRTBN" localSheetId="3" hidden="1">#REF!</definedName>
    <definedName name="BExBA69ASGYRZW1G1DYIS9QRRTBN" hidden="1">#REF!</definedName>
    <definedName name="BExBA6K42582A14WFFWQ3Q8QQWB6" localSheetId="3" hidden="1">#REF!</definedName>
    <definedName name="BExBA6K42582A14WFFWQ3Q8QQWB6" hidden="1">#REF!</definedName>
    <definedName name="BExBA8I5D4R8R2PYQ1K16TWGTOEP" localSheetId="3" hidden="1">#REF!</definedName>
    <definedName name="BExBA8I5D4R8R2PYQ1K16TWGTOEP" hidden="1">#REF!</definedName>
    <definedName name="BExBA93PE0DGUUTA7LLSIGBIXWE5" localSheetId="3" hidden="1">#REF!</definedName>
    <definedName name="BExBA93PE0DGUUTA7LLSIGBIXWE5" hidden="1">#REF!</definedName>
    <definedName name="BExBABCQMR685CQ1SC8CECO7GTGB" localSheetId="3" hidden="1">#REF!</definedName>
    <definedName name="BExBABCQMR685CQ1SC8CECO7GTGB" hidden="1">#REF!</definedName>
    <definedName name="BExBAI8X0FKDQJ6YZJQDTTG4ZCWY" localSheetId="3" hidden="1">#REF!</definedName>
    <definedName name="BExBAI8X0FKDQJ6YZJQDTTG4ZCWY" hidden="1">#REF!</definedName>
    <definedName name="BExBAKN7XIBAXCF9PCNVS038PCQO" localSheetId="3" hidden="1">#REF!</definedName>
    <definedName name="BExBAKN7XIBAXCF9PCNVS038PCQO" hidden="1">#REF!</definedName>
    <definedName name="BExBAKXZ7PBW3DDKKA5MWC1ZUC7O" localSheetId="3" hidden="1">#REF!</definedName>
    <definedName name="BExBAKXZ7PBW3DDKKA5MWC1ZUC7O" hidden="1">#REF!</definedName>
    <definedName name="BExBAO8NLXZXHO6KCIECSFCH3RR0" localSheetId="3" hidden="1">#REF!</definedName>
    <definedName name="BExBAO8NLXZXHO6KCIECSFCH3RR0" hidden="1">#REF!</definedName>
    <definedName name="BExBAOOT1KBSIEISN1ADL4RMY879" localSheetId="3" hidden="1">#REF!</definedName>
    <definedName name="BExBAOOT1KBSIEISN1ADL4RMY879" hidden="1">#REF!</definedName>
    <definedName name="BExBAVKX8Q09370X1GCZWJ4E91YJ" localSheetId="3" hidden="1">#REF!</definedName>
    <definedName name="BExBAVKX8Q09370X1GCZWJ4E91YJ" hidden="1">#REF!</definedName>
    <definedName name="BExBAX2X2ENJYO4QTR5VAIQ86L7B" localSheetId="3" hidden="1">#REF!</definedName>
    <definedName name="BExBAX2X2ENJYO4QTR5VAIQ86L7B" hidden="1">#REF!</definedName>
    <definedName name="BExBAZ13D3F1DVJQ6YJ8JGUYEYJE" localSheetId="3" hidden="1">#REF!</definedName>
    <definedName name="BExBAZ13D3F1DVJQ6YJ8JGUYEYJE" hidden="1">#REF!</definedName>
    <definedName name="BExBBMPCB1QOZY8WWEX4J21JDE6U" localSheetId="3" hidden="1">#REF!</definedName>
    <definedName name="BExBBMPCB1QOZY8WWEX4J21JDE6U" hidden="1">#REF!</definedName>
    <definedName name="BExBBU1QQWUE0YFG7O1TN0RFLSSG" localSheetId="3" hidden="1">#REF!</definedName>
    <definedName name="BExBBU1QQWUE0YFG7O1TN0RFLSSG" hidden="1">#REF!</definedName>
    <definedName name="BExBBUCJQRR74Q7GPWDEZXYK2KJL" localSheetId="3" hidden="1">#REF!</definedName>
    <definedName name="BExBBUCJQRR74Q7GPWDEZXYK2KJL" hidden="1">#REF!</definedName>
    <definedName name="BExBBV8XVMD9CKZY711T0BN7H3PM" localSheetId="3" hidden="1">#REF!</definedName>
    <definedName name="BExBBV8XVMD9CKZY711T0BN7H3PM" hidden="1">#REF!</definedName>
    <definedName name="BExBC78HXWXHO3XAB6E8NVTBGLJS" localSheetId="3" hidden="1">#REF!</definedName>
    <definedName name="BExBC78HXWXHO3XAB6E8NVTBGLJS" hidden="1">#REF!</definedName>
    <definedName name="BExBCFH3SMGZ2IPHFB6BCM9O3W0H" localSheetId="3" hidden="1">#REF!</definedName>
    <definedName name="BExBCFH3SMGZ2IPHFB6BCM9O3W0H" hidden="1">#REF!</definedName>
    <definedName name="BExBCK9SCAABKOT9IP6TEPRR7YDT" localSheetId="3" hidden="1">#REF!</definedName>
    <definedName name="BExBCK9SCAABKOT9IP6TEPRR7YDT" hidden="1">#REF!</definedName>
    <definedName name="BExBCKKJFFT2RP50WNPKBT7X8PJ3" localSheetId="3" hidden="1">#REF!</definedName>
    <definedName name="BExBCKKJFFT2RP50WNPKBT7X8PJ3" hidden="1">#REF!</definedName>
    <definedName name="BExBCKKJTIRKC1RZJRTK65HHLX4W" localSheetId="3" hidden="1">#REF!</definedName>
    <definedName name="BExBCKKJTIRKC1RZJRTK65HHLX4W" hidden="1">#REF!</definedName>
    <definedName name="BExBCLMEPAN3XXX174TU8SS0627Q" localSheetId="3" hidden="1">#REF!</definedName>
    <definedName name="BExBCLMEPAN3XXX174TU8SS0627Q" hidden="1">#REF!</definedName>
    <definedName name="BExBCRBEYR2KZ8FAQFZ2NHY13WIY" localSheetId="3" hidden="1">#REF!</definedName>
    <definedName name="BExBCRBEYR2KZ8FAQFZ2NHY13WIY" hidden="1">#REF!</definedName>
    <definedName name="BExBD4I559NXSV6J07Q343TKYMVJ" localSheetId="3" hidden="1">#REF!</definedName>
    <definedName name="BExBD4I559NXSV6J07Q343TKYMVJ" hidden="1">#REF!</definedName>
    <definedName name="BExBD9W8C0W9N6L1AFL18JP4H94W" localSheetId="3" hidden="1">#REF!</definedName>
    <definedName name="BExBD9W8C0W9N6L1AFL18JP4H94W" hidden="1">#REF!</definedName>
    <definedName name="BExBDBZQLTX3OGFYGULQFK5WEZU5" localSheetId="3" hidden="1">#REF!</definedName>
    <definedName name="BExBDBZQLTX3OGFYGULQFK5WEZU5" hidden="1">#REF!</definedName>
    <definedName name="BExBDJS9TUEU8Z84IV59E5V4T8K6" localSheetId="3" hidden="1">#REF!</definedName>
    <definedName name="BExBDJS9TUEU8Z84IV59E5V4T8K6" hidden="1">#REF!</definedName>
    <definedName name="BExBDKOMSVH4XMH52CFJ3F028I9R" localSheetId="3" hidden="1">#REF!</definedName>
    <definedName name="BExBDKOMSVH4XMH52CFJ3F028I9R" hidden="1">#REF!</definedName>
    <definedName name="BExBDSRXVZQ0W5WXQMP5XD00GRRL" localSheetId="3" hidden="1">#REF!</definedName>
    <definedName name="BExBDSRXVZQ0W5WXQMP5XD00GRRL" hidden="1">#REF!</definedName>
    <definedName name="BExBDTJ0J7XEHB9OATXFF5I8FZBJ" localSheetId="3" hidden="1">#REF!</definedName>
    <definedName name="BExBDTJ0J7XEHB9OATXFF5I8FZBJ" hidden="1">#REF!</definedName>
    <definedName name="BExBDUVGK3E1J4JY9ZYTS7V14BLY" localSheetId="3" hidden="1">#REF!</definedName>
    <definedName name="BExBDUVGK3E1J4JY9ZYTS7V14BLY" hidden="1">#REF!</definedName>
    <definedName name="BExBE0KGY14GSWOGPU4HSJRLD2UD" localSheetId="3" hidden="1">#REF!</definedName>
    <definedName name="BExBE0KGY14GSWOGPU4HSJRLD2UD" hidden="1">#REF!</definedName>
    <definedName name="BExBE162OSBKD30I7T1DKKPT3I9I" localSheetId="3" hidden="1">#REF!</definedName>
    <definedName name="BExBE162OSBKD30I7T1DKKPT3I9I" hidden="1">#REF!</definedName>
    <definedName name="BExBEC9ATLQZF86W1M3APSM4HEOH" localSheetId="3" hidden="1">#REF!</definedName>
    <definedName name="BExBEC9ATLQZF86W1M3APSM4HEOH" hidden="1">#REF!</definedName>
    <definedName name="BExBEXU4CFCM1P5CTZ4NE14PBGDA" localSheetId="3" hidden="1">#REF!</definedName>
    <definedName name="BExBEXU4CFCM1P5CTZ4NE14PBGDA" hidden="1">#REF!</definedName>
    <definedName name="BExBEYFQJE9YK12A6JBMRFKEC7RN" localSheetId="3" hidden="1">#REF!</definedName>
    <definedName name="BExBEYFQJE9YK12A6JBMRFKEC7RN" hidden="1">#REF!</definedName>
    <definedName name="BExBG1ED81J2O4A2S5F5Y3BPHMCR" localSheetId="3" hidden="1">#REF!</definedName>
    <definedName name="BExBG1ED81J2O4A2S5F5Y3BPHMCR" hidden="1">#REF!</definedName>
    <definedName name="BExCRK0K58VDM9V35DGI6VK8C92V" localSheetId="3" hidden="1">#REF!</definedName>
    <definedName name="BExCRK0K58VDM9V35DGI6VK8C92V" hidden="1">#REF!</definedName>
    <definedName name="BExCRLIHS7466WFJ3RPIUGGXYESZ" localSheetId="3" hidden="1">#REF!</definedName>
    <definedName name="BExCRLIHS7466WFJ3RPIUGGXYESZ" hidden="1">#REF!</definedName>
    <definedName name="BExCRXSXMF4LHAQZHN64FXJPMVZ7" localSheetId="3" hidden="1">#REF!</definedName>
    <definedName name="BExCRXSXMF4LHAQZHN64FXJPMVZ7" hidden="1">#REF!</definedName>
    <definedName name="BExCS1EDDUEAEWHVYXHIP9I1WCJH" localSheetId="3" hidden="1">#REF!</definedName>
    <definedName name="BExCS1EDDUEAEWHVYXHIP9I1WCJH" hidden="1">#REF!</definedName>
    <definedName name="BExCS1P5QG0X3OTHKX07RALOE5T5" localSheetId="3" hidden="1">#REF!</definedName>
    <definedName name="BExCS1P5QG0X3OTHKX07RALOE5T5" hidden="1">#REF!</definedName>
    <definedName name="BExCS7ZPMHFJ4UJDAL8CQOLSZ13B" localSheetId="3" hidden="1">#REF!</definedName>
    <definedName name="BExCS7ZPMHFJ4UJDAL8CQOLSZ13B" hidden="1">#REF!</definedName>
    <definedName name="BExCS8W4NJUZH9S1CYB6XSDLEPBW" localSheetId="3" hidden="1">#REF!</definedName>
    <definedName name="BExCS8W4NJUZH9S1CYB6XSDLEPBW" hidden="1">#REF!</definedName>
    <definedName name="BExCSAE1M6G20R41J0Y24YNN0YC1" localSheetId="3" hidden="1">#REF!</definedName>
    <definedName name="BExCSAE1M6G20R41J0Y24YNN0YC1" hidden="1">#REF!</definedName>
    <definedName name="BExCSAOUZOYKHN7HV511TO8VDJ02" localSheetId="3" hidden="1">#REF!</definedName>
    <definedName name="BExCSAOUZOYKHN7HV511TO8VDJ02" hidden="1">#REF!</definedName>
    <definedName name="BExCSJ2XVKHN6ULCF7JML0TCRKEO" localSheetId="3" hidden="1">#REF!</definedName>
    <definedName name="BExCSJ2XVKHN6ULCF7JML0TCRKEO" hidden="1">#REF!</definedName>
    <definedName name="BExCSMOFTXSUEC1T46LR1UPYRCX5" localSheetId="3" hidden="1">#REF!</definedName>
    <definedName name="BExCSMOFTXSUEC1T46LR1UPYRCX5" hidden="1">#REF!</definedName>
    <definedName name="BExCSSDG3TM6TPKS19E9QYJEELZ6" localSheetId="3" hidden="1">#REF!</definedName>
    <definedName name="BExCSSDG3TM6TPKS19E9QYJEELZ6" hidden="1">#REF!</definedName>
    <definedName name="BExCSZV7U67UWXL2HKJNM5W1E4OO" localSheetId="3" hidden="1">#REF!</definedName>
    <definedName name="BExCSZV7U67UWXL2HKJNM5W1E4OO" hidden="1">#REF!</definedName>
    <definedName name="BExCT4NSDT61OCH04Y2QIFIOP75H" localSheetId="3" hidden="1">#REF!</definedName>
    <definedName name="BExCT4NSDT61OCH04Y2QIFIOP75H" hidden="1">#REF!</definedName>
    <definedName name="BExCTHZWIPJVLE56GATEFKPIKLK2" localSheetId="3" hidden="1">#REF!</definedName>
    <definedName name="BExCTHZWIPJVLE56GATEFKPIKLK2" hidden="1">#REF!</definedName>
    <definedName name="BExCTW8G3VCZ55S09HTUGXKB1P2M" localSheetId="3" hidden="1">#REF!</definedName>
    <definedName name="BExCTW8G3VCZ55S09HTUGXKB1P2M" hidden="1">#REF!</definedName>
    <definedName name="BExCTYS2KX0QANOLT8LGZ9WV3S3T" localSheetId="3" hidden="1">#REF!</definedName>
    <definedName name="BExCTYS2KX0QANOLT8LGZ9WV3S3T" hidden="1">#REF!</definedName>
    <definedName name="BExCTZ2V6H9TT6LFGK3SADZ2TIGQ" localSheetId="3" hidden="1">#REF!</definedName>
    <definedName name="BExCTZ2V6H9TT6LFGK3SADZ2TIGQ" hidden="1">#REF!</definedName>
    <definedName name="BExCTZZ9JNES4EDHW97NP0EGQALX" localSheetId="3" hidden="1">#REF!</definedName>
    <definedName name="BExCTZZ9JNES4EDHW97NP0EGQALX" hidden="1">#REF!</definedName>
    <definedName name="BExCU0A1V6NMZQ9ASYJ8QIVQ5UR2" localSheetId="3" hidden="1">#REF!</definedName>
    <definedName name="BExCU0A1V6NMZQ9ASYJ8QIVQ5UR2" hidden="1">#REF!</definedName>
    <definedName name="BExCU2834920JBHSPCRC4UF80OLL" localSheetId="3" hidden="1">#REF!</definedName>
    <definedName name="BExCU2834920JBHSPCRC4UF80OLL" hidden="1">#REF!</definedName>
    <definedName name="BExCU8O54I3P3WRYWY1CRP3S78QY" localSheetId="3" hidden="1">#REF!</definedName>
    <definedName name="BExCU8O54I3P3WRYWY1CRP3S78QY" hidden="1">#REF!</definedName>
    <definedName name="BExCUDRJO23YOKT8GPWOVQ4XEHF5" localSheetId="3" hidden="1">#REF!</definedName>
    <definedName name="BExCUDRJO23YOKT8GPWOVQ4XEHF5" hidden="1">#REF!</definedName>
    <definedName name="BExCULEOALM7SEHVMQC4B4N25MRM" localSheetId="3" hidden="1">#REF!</definedName>
    <definedName name="BExCULEOALM7SEHVMQC4B4N25MRM" hidden="1">#REF!</definedName>
    <definedName name="BExCUPAXFR16YMWL30ME3F3BSRDZ" localSheetId="3" hidden="1">#REF!</definedName>
    <definedName name="BExCUPAXFR16YMWL30ME3F3BSRDZ" hidden="1">#REF!</definedName>
    <definedName name="BExCUR94DHCE47PUUWEMT5QZOYR2" localSheetId="3" hidden="1">#REF!</definedName>
    <definedName name="BExCUR94DHCE47PUUWEMT5QZOYR2" hidden="1">#REF!</definedName>
    <definedName name="BExCV5HJSTBNPQZVGYJY9AZ4IJ26" localSheetId="3" hidden="1">#REF!</definedName>
    <definedName name="BExCV5HJSTBNPQZVGYJY9AZ4IJ26" hidden="1">#REF!</definedName>
    <definedName name="BExCV634L7SVHGB0UDDTRRQ2Q72H" localSheetId="3" hidden="1">#REF!</definedName>
    <definedName name="BExCV634L7SVHGB0UDDTRRQ2Q72H" hidden="1">#REF!</definedName>
    <definedName name="BExCVBXGSXT9FWJRG62PX9S1RK83" localSheetId="3" hidden="1">#REF!</definedName>
    <definedName name="BExCVBXGSXT9FWJRG62PX9S1RK83" hidden="1">#REF!</definedName>
    <definedName name="BExCVHBNLOHNFS0JAV3I1XGPNH9W" localSheetId="3" hidden="1">#REF!</definedName>
    <definedName name="BExCVHBNLOHNFS0JAV3I1XGPNH9W" hidden="1">#REF!</definedName>
    <definedName name="BExCVI86R31A2IOZIEBY1FJLVILD" localSheetId="3" hidden="1">#REF!</definedName>
    <definedName name="BExCVI86R31A2IOZIEBY1FJLVILD" hidden="1">#REF!</definedName>
    <definedName name="BExCVKGZXE0I9EIXKBZVSGSEY2RR" localSheetId="3" hidden="1">#REF!</definedName>
    <definedName name="BExCVKGZXE0I9EIXKBZVSGSEY2RR" hidden="1">#REF!</definedName>
    <definedName name="BExCVNROVORCSNX9HKHKPHY0URS3" localSheetId="3" hidden="1">#REF!</definedName>
    <definedName name="BExCVNROVORCSNX9HKHKPHY0URS3" hidden="1">#REF!</definedName>
    <definedName name="BExCVPEZON7VV6NOWII8VZMONPCJ" localSheetId="3" hidden="1">#REF!</definedName>
    <definedName name="BExCVPEZON7VV6NOWII8VZMONPCJ" hidden="1">#REF!</definedName>
    <definedName name="BExCVV44WY5807WGMTGKPW0GT256" localSheetId="3" hidden="1">#REF!</definedName>
    <definedName name="BExCVV44WY5807WGMTGKPW0GT256" hidden="1">#REF!</definedName>
    <definedName name="BExCVZ5PN4V6MRBZ04PZJW3GEF8S" localSheetId="3" hidden="1">#REF!</definedName>
    <definedName name="BExCVZ5PN4V6MRBZ04PZJW3GEF8S" hidden="1">#REF!</definedName>
    <definedName name="BExCW13R0GWJYGXZBNCPAHQN4NR2" localSheetId="3" hidden="1">#REF!</definedName>
    <definedName name="BExCW13R0GWJYGXZBNCPAHQN4NR2" hidden="1">#REF!</definedName>
    <definedName name="BExCW9Y5HWU4RJTNX74O6L24VGCK" localSheetId="3" hidden="1">#REF!</definedName>
    <definedName name="BExCW9Y5HWU4RJTNX74O6L24VGCK" hidden="1">#REF!</definedName>
    <definedName name="BExCWHADQJRXWFDGV2KMANWIY1YN" localSheetId="3" hidden="1">#REF!</definedName>
    <definedName name="BExCWHADQJRXWFDGV2KMANWIY1YN" hidden="1">#REF!</definedName>
    <definedName name="BExCWPDPESGZS07QGBLSBWDNVJLZ" localSheetId="3" hidden="1">#REF!</definedName>
    <definedName name="BExCWPDPESGZS07QGBLSBWDNVJLZ" hidden="1">#REF!</definedName>
    <definedName name="BExCWTVKHIVCRHF8GC39KI58YM5K" localSheetId="3" hidden="1">#REF!</definedName>
    <definedName name="BExCWTVKHIVCRHF8GC39KI58YM5K" hidden="1">#REF!</definedName>
    <definedName name="BExCX2KGRZBRVLZNM8SUSIE6A0RL" localSheetId="3" hidden="1">#REF!</definedName>
    <definedName name="BExCX2KGRZBRVLZNM8SUSIE6A0RL" hidden="1">#REF!</definedName>
    <definedName name="BExCX3X451T70LZ1VF95L7W4Y4TM" localSheetId="3" hidden="1">#REF!</definedName>
    <definedName name="BExCX3X451T70LZ1VF95L7W4Y4TM" hidden="1">#REF!</definedName>
    <definedName name="BExCX4NZ2N1OUGXM7EV0U7VULJMM" localSheetId="3" hidden="1">#REF!</definedName>
    <definedName name="BExCX4NZ2N1OUGXM7EV0U7VULJMM" hidden="1">#REF!</definedName>
    <definedName name="BExCXILMURGYMAH6N5LF5DV6K3GM" localSheetId="3" hidden="1">#REF!</definedName>
    <definedName name="BExCXILMURGYMAH6N5LF5DV6K3GM" hidden="1">#REF!</definedName>
    <definedName name="BExCXQUFBMXQ1650735H48B1AZT3" localSheetId="3" hidden="1">#REF!</definedName>
    <definedName name="BExCXQUFBMXQ1650735H48B1AZT3" hidden="1">#REF!</definedName>
    <definedName name="BExCXYSBKJ9SZQD7XS2WUS6SVBJO" localSheetId="3" hidden="1">#REF!</definedName>
    <definedName name="BExCXYSBKJ9SZQD7XS2WUS6SVBJO" hidden="1">#REF!</definedName>
    <definedName name="BExCXZ8DGK5ZE8467LFEHX6JNQHJ" localSheetId="3" hidden="1">#REF!</definedName>
    <definedName name="BExCXZ8DGK5ZE8467LFEHX6JNQHJ" hidden="1">#REF!</definedName>
    <definedName name="BExCY2DQO9VLA77Q7EG3T0XNXX4F" localSheetId="3" hidden="1">#REF!</definedName>
    <definedName name="BExCY2DQO9VLA77Q7EG3T0XNXX4F" hidden="1">#REF!</definedName>
    <definedName name="BExCY5Z7X93Z8XUOEASK50W08S36" localSheetId="3" hidden="1">#REF!</definedName>
    <definedName name="BExCY5Z7X93Z8XUOEASK50W08S36" hidden="1">#REF!</definedName>
    <definedName name="BExCY6VMJ68MX3C981R5Q0BX5791" localSheetId="3" hidden="1">#REF!</definedName>
    <definedName name="BExCY6VMJ68MX3C981R5Q0BX5791" hidden="1">#REF!</definedName>
    <definedName name="BExCYAH2SAZCPW6XCB7V7PMMCAWO" localSheetId="3" hidden="1">#REF!</definedName>
    <definedName name="BExCYAH2SAZCPW6XCB7V7PMMCAWO" hidden="1">#REF!</definedName>
    <definedName name="BExCYDGYM1UGUNTB331L2E4L5F34" localSheetId="3" hidden="1">#REF!</definedName>
    <definedName name="BExCYDGYM1UGUNTB331L2E4L5F34" hidden="1">#REF!</definedName>
    <definedName name="BExCYN7KCKU1F6EXMNPQPTKNOT6A" localSheetId="3" hidden="1">#REF!</definedName>
    <definedName name="BExCYN7KCKU1F6EXMNPQPTKNOT6A" hidden="1">#REF!</definedName>
    <definedName name="BExCYPRC5HJE6N2XQTHCT6NXGP8N" localSheetId="3" hidden="1">#REF!</definedName>
    <definedName name="BExCYPRC5HJE6N2XQTHCT6NXGP8N" hidden="1">#REF!</definedName>
    <definedName name="BExCYQCX9ES8ZWW2L35B12WDNT73" localSheetId="3" hidden="1">#REF!</definedName>
    <definedName name="BExCYQCX9ES8ZWW2L35B12WDNT73" hidden="1">#REF!</definedName>
    <definedName name="BExCYSLQY2CYU7DQ3QI07UGGS6OW" localSheetId="3" hidden="1">#REF!</definedName>
    <definedName name="BExCYSLQY2CYU7DQ3QI07UGGS6OW" hidden="1">#REF!</definedName>
    <definedName name="BExCYUK0I3UEXZNFDW71G6Z6D8XR" localSheetId="3" hidden="1">#REF!</definedName>
    <definedName name="BExCYUK0I3UEXZNFDW71G6Z6D8XR" hidden="1">#REF!</definedName>
    <definedName name="BExCZFZCXMLY5DWESYJ9NGTJYQ8M" localSheetId="3" hidden="1">#REF!</definedName>
    <definedName name="BExCZFZCXMLY5DWESYJ9NGTJYQ8M" hidden="1">#REF!</definedName>
    <definedName name="BExCZJ4P8WS0BDT31WDXI0ROE7D6" localSheetId="3" hidden="1">#REF!</definedName>
    <definedName name="BExCZJ4P8WS0BDT31WDXI0ROE7D6" hidden="1">#REF!</definedName>
    <definedName name="BExCZKH6NI0EE02L995IFVBD1J59" localSheetId="3" hidden="1">#REF!</definedName>
    <definedName name="BExCZKH6NI0EE02L995IFVBD1J59" hidden="1">#REF!</definedName>
    <definedName name="BExCZNRWARGGHWLSC1PEDZFLF3JV" localSheetId="3" hidden="1">#REF!</definedName>
    <definedName name="BExCZNRWARGGHWLSC1PEDZFLF3JV" hidden="1">#REF!</definedName>
    <definedName name="BExCZP9TBB61HISZ2U5QMQSO2LBE" localSheetId="3" hidden="1">#REF!</definedName>
    <definedName name="BExCZP9TBB61HISZ2U5QMQSO2LBE" hidden="1">#REF!</definedName>
    <definedName name="BExCZUD9FEOJBKDJ51Z3JON9LKJ8" localSheetId="3" hidden="1">#REF!</definedName>
    <definedName name="BExCZUD9FEOJBKDJ51Z3JON9LKJ8" hidden="1">#REF!</definedName>
    <definedName name="BExD0AUOVQT3UL53T2KUVJNGD0QF" localSheetId="3" hidden="1">#REF!</definedName>
    <definedName name="BExD0AUOVQT3UL53T2KUVJNGD0QF" hidden="1">#REF!</definedName>
    <definedName name="BExD0HALIN0JR4JTPGDEVAEE5EX5" localSheetId="3" hidden="1">#REF!</definedName>
    <definedName name="BExD0HALIN0JR4JTPGDEVAEE5EX5" hidden="1">#REF!</definedName>
    <definedName name="BExD0LCCDPG16YLY5WQSZF1XI5DA" localSheetId="3" hidden="1">#REF!</definedName>
    <definedName name="BExD0LCCDPG16YLY5WQSZF1XI5DA" hidden="1">#REF!</definedName>
    <definedName name="BExD0RMWSB4TRECEHTH6NN4K9DFZ" localSheetId="3" hidden="1">#REF!</definedName>
    <definedName name="BExD0RMWSB4TRECEHTH6NN4K9DFZ" hidden="1">#REF!</definedName>
    <definedName name="BExD0U6KG10QGVDI1XSHK0J10A2V" localSheetId="3" hidden="1">#REF!</definedName>
    <definedName name="BExD0U6KG10QGVDI1XSHK0J10A2V" hidden="1">#REF!</definedName>
    <definedName name="BExD0WQ6EQ2G82IAJI3FDQKGZH18" localSheetId="3" hidden="1">#REF!</definedName>
    <definedName name="BExD0WQ6EQ2G82IAJI3FDQKGZH18" hidden="1">#REF!</definedName>
    <definedName name="BExD13RUIBGRXDL4QDZ305UKUR12" localSheetId="3" hidden="1">#REF!</definedName>
    <definedName name="BExD13RUIBGRXDL4QDZ305UKUR12" hidden="1">#REF!</definedName>
    <definedName name="BExD14DETV5R4OOTMAXD5NAKWRO3" localSheetId="3" hidden="1">#REF!</definedName>
    <definedName name="BExD14DETV5R4OOTMAXD5NAKWRO3" hidden="1">#REF!</definedName>
    <definedName name="BExD1MI40YRCBI7KT4S9YHQJUO06" localSheetId="3" hidden="1">#REF!</definedName>
    <definedName name="BExD1MI40YRCBI7KT4S9YHQJUO06" hidden="1">#REF!</definedName>
    <definedName name="BExD1OAU9OXQAZA4D70HP72CU6GB" localSheetId="3" hidden="1">#REF!</definedName>
    <definedName name="BExD1OAU9OXQAZA4D70HP72CU6GB" hidden="1">#REF!</definedName>
    <definedName name="BExD1T8WPV0G6YOX7WMAIZD8XNBK" localSheetId="3" hidden="1">#REF!</definedName>
    <definedName name="BExD1T8WPV0G6YOX7WMAIZD8XNBK" hidden="1">#REF!</definedName>
    <definedName name="BExD1Y1JV61416YA1XRQHKWPZIE7" localSheetId="3" hidden="1">#REF!</definedName>
    <definedName name="BExD1Y1JV61416YA1XRQHKWPZIE7" hidden="1">#REF!</definedName>
    <definedName name="BExD2CFHIRMBKN5KXE5QP4XXEWFS" localSheetId="3" hidden="1">#REF!</definedName>
    <definedName name="BExD2CFHIRMBKN5KXE5QP4XXEWFS" hidden="1">#REF!</definedName>
    <definedName name="BExD2DMHH1HWXQ9W0YYMDP8AAX8Q" localSheetId="3" hidden="1">#REF!</definedName>
    <definedName name="BExD2DMHH1HWXQ9W0YYMDP8AAX8Q" hidden="1">#REF!</definedName>
    <definedName name="BExD2HTPC7IWBAU6OSQ67MQA8BYZ" localSheetId="3" hidden="1">#REF!</definedName>
    <definedName name="BExD2HTPC7IWBAU6OSQ67MQA8BYZ" hidden="1">#REF!</definedName>
    <definedName name="BExD2PWTVQ2CXNG6B7UDL8FIMXBH" localSheetId="3" hidden="1">#REF!</definedName>
    <definedName name="BExD2PWTVQ2CXNG6B7UDL8FIMXBH" hidden="1">#REF!</definedName>
    <definedName name="BExD2X9AQ03EX1AVVX44CXLXRPTI" localSheetId="3" hidden="1">#REF!</definedName>
    <definedName name="BExD2X9AQ03EX1AVVX44CXLXRPTI" hidden="1">#REF!</definedName>
    <definedName name="BExD2ZNL9MWJOEL2575KJZBDP2A6" localSheetId="3" hidden="1">#REF!</definedName>
    <definedName name="BExD2ZNL9MWJOEL2575KJZBDP2A6" hidden="1">#REF!</definedName>
    <definedName name="BExD34G79JRMB8BZRVN81P1H9MSB" localSheetId="3" hidden="1">#REF!</definedName>
    <definedName name="BExD34G79JRMB8BZRVN81P1H9MSB" hidden="1">#REF!</definedName>
    <definedName name="BExD35CL2NULPPEHAM954ETQIJA2" localSheetId="3" hidden="1">#REF!</definedName>
    <definedName name="BExD35CL2NULPPEHAM954ETQIJA2" hidden="1">#REF!</definedName>
    <definedName name="BExD363H2VGFIQUCE6LS4AC5J0ZT" localSheetId="3" hidden="1">#REF!</definedName>
    <definedName name="BExD363H2VGFIQUCE6LS4AC5J0ZT" hidden="1">#REF!</definedName>
    <definedName name="BExD3A588E939V61P1XEW0FI5Q0S" localSheetId="3" hidden="1">#REF!</definedName>
    <definedName name="BExD3A588E939V61P1XEW0FI5Q0S" hidden="1">#REF!</definedName>
    <definedName name="BExD3CJJDKVR9M18XI3WDZH80WL6" localSheetId="3" hidden="1">#REF!</definedName>
    <definedName name="BExD3CJJDKVR9M18XI3WDZH80WL6" hidden="1">#REF!</definedName>
    <definedName name="BExD3ESD9WYJIB3TRDPJ1CKXRAVL" localSheetId="3" hidden="1">#REF!</definedName>
    <definedName name="BExD3ESD9WYJIB3TRDPJ1CKXRAVL" hidden="1">#REF!</definedName>
    <definedName name="BExD3F368X5S25MWSUNIV57RDB57" localSheetId="3" hidden="1">#REF!</definedName>
    <definedName name="BExD3F368X5S25MWSUNIV57RDB57" hidden="1">#REF!</definedName>
    <definedName name="BExD3I8JTNF4LTMFY6GRVDJ6VLGG" localSheetId="3" hidden="1">#REF!</definedName>
    <definedName name="BExD3I8JTNF4LTMFY6GRVDJ6VLGG" hidden="1">#REF!</definedName>
    <definedName name="BExD3IJ5IT335SOSNV9L85WKAOSI" localSheetId="3" hidden="1">#REF!</definedName>
    <definedName name="BExD3IJ5IT335SOSNV9L85WKAOSI" hidden="1">#REF!</definedName>
    <definedName name="BExD3KBVUY57GMMQTOFEU6S6G1AY" localSheetId="3" hidden="1">#REF!</definedName>
    <definedName name="BExD3KBVUY57GMMQTOFEU6S6G1AY" hidden="1">#REF!</definedName>
    <definedName name="BExD3NMR7AW2Z6V8SC79VQR37NA6" localSheetId="3" hidden="1">#REF!</definedName>
    <definedName name="BExD3NMR7AW2Z6V8SC79VQR37NA6" hidden="1">#REF!</definedName>
    <definedName name="BExD3QXA2UQ2W4N7NYLUEOG40BZB" localSheetId="3" hidden="1">#REF!</definedName>
    <definedName name="BExD3QXA2UQ2W4N7NYLUEOG40BZB" hidden="1">#REF!</definedName>
    <definedName name="BExD3U2N041TEJ7GCN005UTPHNXY" localSheetId="3" hidden="1">#REF!</definedName>
    <definedName name="BExD3U2N041TEJ7GCN005UTPHNXY" hidden="1">#REF!</definedName>
    <definedName name="BExD3VPY5VEI1LLQ4I16T16251DT" localSheetId="3" hidden="1">#REF!</definedName>
    <definedName name="BExD3VPY5VEI1LLQ4I16T16251DT" hidden="1">#REF!</definedName>
    <definedName name="BExD3XIUEZZ1KIHV7CPS7DKUGIN8" localSheetId="3" hidden="1">#REF!</definedName>
    <definedName name="BExD3XIUEZZ1KIHV7CPS7DKUGIN8" hidden="1">#REF!</definedName>
    <definedName name="BExD40O0CFTNJFOFMMM1KH0P7BUI" localSheetId="3" hidden="1">#REF!</definedName>
    <definedName name="BExD40O0CFTNJFOFMMM1KH0P7BUI" hidden="1">#REF!</definedName>
    <definedName name="BExD47UYINTJY1PDIW2S1FZ8ZMIO" localSheetId="3" hidden="1">#REF!</definedName>
    <definedName name="BExD47UYINTJY1PDIW2S1FZ8ZMIO" hidden="1">#REF!</definedName>
    <definedName name="BExD4BR9HJ3MWWZ5KLVZWX9FJAUS" localSheetId="3" hidden="1">#REF!</definedName>
    <definedName name="BExD4BR9HJ3MWWZ5KLVZWX9FJAUS" hidden="1">#REF!</definedName>
    <definedName name="BExD4F1WTKT3H0N9MF4H1LX7MBSY" localSheetId="3" hidden="1">#REF!</definedName>
    <definedName name="BExD4F1WTKT3H0N9MF4H1LX7MBSY" hidden="1">#REF!</definedName>
    <definedName name="BExD4H5GQWXBS6LUL3TSP36DVO38" localSheetId="3" hidden="1">#REF!</definedName>
    <definedName name="BExD4H5GQWXBS6LUL3TSP36DVO38" hidden="1">#REF!</definedName>
    <definedName name="BExD4JJSS3QDBLABCJCHD45SRNPI" localSheetId="3" hidden="1">#REF!</definedName>
    <definedName name="BExD4JJSS3QDBLABCJCHD45SRNPI" hidden="1">#REF!</definedName>
    <definedName name="BExD4QQQ7V9LH5WWBJA3HKJXLVP6" localSheetId="3" hidden="1">#REF!</definedName>
    <definedName name="BExD4QQQ7V9LH5WWBJA3HKJXLVP6" hidden="1">#REF!</definedName>
    <definedName name="BExD4R1I0MKF033I5LPUYIMTZ6E8" localSheetId="3" hidden="1">#REF!</definedName>
    <definedName name="BExD4R1I0MKF033I5LPUYIMTZ6E8" hidden="1">#REF!</definedName>
    <definedName name="BExD50MT3M6XZLNUP9JL93EG6D9R" localSheetId="3" hidden="1">#REF!</definedName>
    <definedName name="BExD50MT3M6XZLNUP9JL93EG6D9R" hidden="1">#REF!</definedName>
    <definedName name="BExD5EV7KDSVF1CJT38M4IBPFLPY" localSheetId="3" hidden="1">#REF!</definedName>
    <definedName name="BExD5EV7KDSVF1CJT38M4IBPFLPY" hidden="1">#REF!</definedName>
    <definedName name="BExD5FRK547OESJRYAW574DZEZ7J" localSheetId="3" hidden="1">#REF!</definedName>
    <definedName name="BExD5FRK547OESJRYAW574DZEZ7J" hidden="1">#REF!</definedName>
    <definedName name="BExD5I5X2YA2YNCTCDSMEL4CWF4N" localSheetId="3" hidden="1">#REF!</definedName>
    <definedName name="BExD5I5X2YA2YNCTCDSMEL4CWF4N" hidden="1">#REF!</definedName>
    <definedName name="BExD5QUSRFJWRQ1ZM50WYLCF74DF" localSheetId="3" hidden="1">#REF!</definedName>
    <definedName name="BExD5QUSRFJWRQ1ZM50WYLCF74DF" hidden="1">#REF!</definedName>
    <definedName name="BExD5SSUIF6AJQHBHK8PNMFBPRYB" localSheetId="3" hidden="1">#REF!</definedName>
    <definedName name="BExD5SSUIF6AJQHBHK8PNMFBPRYB" hidden="1">#REF!</definedName>
    <definedName name="BExD623C9LRX18BE0W2V6SZLQUXX" localSheetId="3" hidden="1">#REF!</definedName>
    <definedName name="BExD623C9LRX18BE0W2V6SZLQUXX" hidden="1">#REF!</definedName>
    <definedName name="BExD6CQA7UMJBXV7AIFAIHUF2ICX" localSheetId="3" hidden="1">#REF!</definedName>
    <definedName name="BExD6CQA7UMJBXV7AIFAIHUF2ICX" hidden="1">#REF!</definedName>
    <definedName name="BExD6D18MCF5R8YJMPG21WE3GPJQ" localSheetId="3" hidden="1">#REF!</definedName>
    <definedName name="BExD6D18MCF5R8YJMPG21WE3GPJQ" hidden="1">#REF!</definedName>
    <definedName name="BExD6FKVK8WJWNYPVENR7Q8Q30PK" localSheetId="3" hidden="1">#REF!</definedName>
    <definedName name="BExD6FKVK8WJWNYPVENR7Q8Q30PK" hidden="1">#REF!</definedName>
    <definedName name="BExD6GMP0LK8WKVWMIT1NNH8CHLF" localSheetId="3" hidden="1">#REF!</definedName>
    <definedName name="BExD6GMP0LK8WKVWMIT1NNH8CHLF" hidden="1">#REF!</definedName>
    <definedName name="BExD6H2TE0WWAUIWVSSCLPZ6B88N" localSheetId="3" hidden="1">#REF!</definedName>
    <definedName name="BExD6H2TE0WWAUIWVSSCLPZ6B88N" hidden="1">#REF!</definedName>
    <definedName name="BExD71LTOE015TV5RSAHM8NT8GVW" localSheetId="3" hidden="1">#REF!</definedName>
    <definedName name="BExD71LTOE015TV5RSAHM8NT8GVW" hidden="1">#REF!</definedName>
    <definedName name="BExD73USXVADC7EHGHVTQNCT06ZA" localSheetId="3" hidden="1">#REF!</definedName>
    <definedName name="BExD73USXVADC7EHGHVTQNCT06ZA" hidden="1">#REF!</definedName>
    <definedName name="BExD7GAIGULTB3YHM1OS9RBQOTEC" localSheetId="3" hidden="1">#REF!</definedName>
    <definedName name="BExD7GAIGULTB3YHM1OS9RBQOTEC" hidden="1">#REF!</definedName>
    <definedName name="BExD7IE1DHIS52UFDCTSKPJQNRD5" localSheetId="3" hidden="1">#REF!</definedName>
    <definedName name="BExD7IE1DHIS52UFDCTSKPJQNRD5" hidden="1">#REF!</definedName>
    <definedName name="BExD7IUBGUWHYC9UNZ1IY5XFYKQN" localSheetId="3" hidden="1">#REF!</definedName>
    <definedName name="BExD7IUBGUWHYC9UNZ1IY5XFYKQN" hidden="1">#REF!</definedName>
    <definedName name="BExD7JQOJ35HGL8U2OCEI2P2JT7I" localSheetId="3" hidden="1">#REF!</definedName>
    <definedName name="BExD7JQOJ35HGL8U2OCEI2P2JT7I" hidden="1">#REF!</definedName>
    <definedName name="BExD7KSDKNDNH95NDT3S7GM3MUU2" localSheetId="3" hidden="1">#REF!</definedName>
    <definedName name="BExD7KSDKNDNH95NDT3S7GM3MUU2" hidden="1">#REF!</definedName>
    <definedName name="BExD8H5O087KQVWIVPUUID5VMGMS" localSheetId="3" hidden="1">#REF!</definedName>
    <definedName name="BExD8H5O087KQVWIVPUUID5VMGMS" hidden="1">#REF!</definedName>
    <definedName name="BExD8HLWJHFK6566YQLGOAPIWD7G" localSheetId="3" hidden="1">#REF!</definedName>
    <definedName name="BExD8HLWJHFK6566YQLGOAPIWD7G" hidden="1">#REF!</definedName>
    <definedName name="BExD8OCLZMFN5K3VZYI4Q4ITVKUA" localSheetId="3" hidden="1">#REF!</definedName>
    <definedName name="BExD8OCLZMFN5K3VZYI4Q4ITVKUA" hidden="1">#REF!</definedName>
    <definedName name="BExD93C1R6LC0631ECHVFYH0R0PD" localSheetId="3" hidden="1">#REF!</definedName>
    <definedName name="BExD93C1R6LC0631ECHVFYH0R0PD" hidden="1">#REF!</definedName>
    <definedName name="BExD97TXIO0COVNN4OH3DEJ33YLM" localSheetId="3" hidden="1">#REF!</definedName>
    <definedName name="BExD97TXIO0COVNN4OH3DEJ33YLM" hidden="1">#REF!</definedName>
    <definedName name="BExD99RZ1RFIMK6O1ZHSPJ68X9Y5" localSheetId="3" hidden="1">#REF!</definedName>
    <definedName name="BExD99RZ1RFIMK6O1ZHSPJ68X9Y5" hidden="1">#REF!</definedName>
    <definedName name="BExD9ATSNNU6SJVYYUCUG2AFS57W" localSheetId="3" hidden="1">#REF!</definedName>
    <definedName name="BExD9ATSNNU6SJVYYUCUG2AFS57W" hidden="1">#REF!</definedName>
    <definedName name="BExD9JO1QOKHUKL6DOEKDLUBPPKZ" localSheetId="3" hidden="1">#REF!</definedName>
    <definedName name="BExD9JO1QOKHUKL6DOEKDLUBPPKZ" hidden="1">#REF!</definedName>
    <definedName name="BExD9L0ID3VSOU609GKWYTA5BFMA" localSheetId="3" hidden="1">#REF!</definedName>
    <definedName name="BExD9L0ID3VSOU609GKWYTA5BFMA" hidden="1">#REF!</definedName>
    <definedName name="BExD9M7SEMG0JK2FUTTZXWIEBTKB" localSheetId="3" hidden="1">#REF!</definedName>
    <definedName name="BExD9M7SEMG0JK2FUTTZXWIEBTKB" hidden="1">#REF!</definedName>
    <definedName name="BExD9MNYBYB1AICQL5165G472IE2" localSheetId="3" hidden="1">#REF!</definedName>
    <definedName name="BExD9MNYBYB1AICQL5165G472IE2" hidden="1">#REF!</definedName>
    <definedName name="BExD9PNSYT7GASEGUVL48MUQ02WO" localSheetId="3" hidden="1">#REF!</definedName>
    <definedName name="BExD9PNSYT7GASEGUVL48MUQ02WO" hidden="1">#REF!</definedName>
    <definedName name="BExD9TK2MIWFH5SKUYU9ZKF4NPHQ" localSheetId="3" hidden="1">#REF!</definedName>
    <definedName name="BExD9TK2MIWFH5SKUYU9ZKF4NPHQ" hidden="1">#REF!</definedName>
    <definedName name="BExDA23J1UL1EN1K0BLX2TKAX4U0" localSheetId="3" hidden="1">#REF!</definedName>
    <definedName name="BExDA23J1UL1EN1K0BLX2TKAX4U0" hidden="1">#REF!</definedName>
    <definedName name="BExDA6594R2INH5X2F55YRZSKRND" localSheetId="3" hidden="1">#REF!</definedName>
    <definedName name="BExDA6594R2INH5X2F55YRZSKRND" hidden="1">#REF!</definedName>
    <definedName name="BExDA6LD9061UULVKUUI4QP8SK13" localSheetId="3" hidden="1">#REF!</definedName>
    <definedName name="BExDA6LD9061UULVKUUI4QP8SK13" hidden="1">#REF!</definedName>
    <definedName name="BExDAGMVMNLQ6QXASB9R6D8DIT12" localSheetId="3" hidden="1">#REF!</definedName>
    <definedName name="BExDAGMVMNLQ6QXASB9R6D8DIT12" hidden="1">#REF!</definedName>
    <definedName name="BExDAYBHU9ADLXI8VRC7F608RVGM" localSheetId="3" hidden="1">#REF!</definedName>
    <definedName name="BExDAYBHU9ADLXI8VRC7F608RVGM" hidden="1">#REF!</definedName>
    <definedName name="BExDBDR1XR0FV0CYUCB2OJ7CJCZU" localSheetId="3" hidden="1">#REF!</definedName>
    <definedName name="BExDBDR1XR0FV0CYUCB2OJ7CJCZU" hidden="1">#REF!</definedName>
    <definedName name="BExDC7F818VN0S18ID7XRCRVYPJ4" localSheetId="3" hidden="1">#REF!</definedName>
    <definedName name="BExDC7F818VN0S18ID7XRCRVYPJ4" hidden="1">#REF!</definedName>
    <definedName name="BExDCL7K96PC9VZYB70ZW3QPVIJE" localSheetId="3" hidden="1">#REF!</definedName>
    <definedName name="BExDCL7K96PC9VZYB70ZW3QPVIJE" hidden="1">#REF!</definedName>
    <definedName name="BExDCP3UZ3C2O4C1F7KMU0Z9U32N" localSheetId="3" hidden="1">#REF!</definedName>
    <definedName name="BExDCP3UZ3C2O4C1F7KMU0Z9U32N" hidden="1">#REF!</definedName>
    <definedName name="BExENU8ISP26W97JG63CN1XT9KB4" localSheetId="3" hidden="1">#REF!</definedName>
    <definedName name="BExENU8ISP26W97JG63CN1XT9KB4" hidden="1">#REF!</definedName>
    <definedName name="BExEO14OTKLVDBTNB2ONGZ4YB20H" localSheetId="3" hidden="1">#REF!</definedName>
    <definedName name="BExEO14OTKLVDBTNB2ONGZ4YB20H" hidden="1">#REF!</definedName>
    <definedName name="BExEO80UUNTK4DX33Z5TYLM8NYZM" localSheetId="3" hidden="1">#REF!</definedName>
    <definedName name="BExEO80UUNTK4DX33Z5TYLM8NYZM" hidden="1">#REF!</definedName>
    <definedName name="BExEOBX3WECDMYCV9RLN49APTXMM" localSheetId="3" hidden="1">#REF!</definedName>
    <definedName name="BExEOBX3WECDMYCV9RLN49APTXMM" hidden="1">#REF!</definedName>
    <definedName name="BExEPN9VIYI0FVL0HLZQXJFO6TT0" localSheetId="3" hidden="1">#REF!</definedName>
    <definedName name="BExEPN9VIYI0FVL0HLZQXJFO6TT0" hidden="1">#REF!</definedName>
    <definedName name="BExEPQPUOD4B6H60DKEB9159F7DR" localSheetId="3" hidden="1">#REF!</definedName>
    <definedName name="BExEPQPUOD4B6H60DKEB9159F7DR" hidden="1">#REF!</definedName>
    <definedName name="BExEPYT6VDSMR8MU2341Q5GM2Y9V" localSheetId="3" hidden="1">#REF!</definedName>
    <definedName name="BExEPYT6VDSMR8MU2341Q5GM2Y9V" hidden="1">#REF!</definedName>
    <definedName name="BExEQ2ENYLMY8K1796XBB31CJHNN" localSheetId="3" hidden="1">#REF!</definedName>
    <definedName name="BExEQ2ENYLMY8K1796XBB31CJHNN" hidden="1">#REF!</definedName>
    <definedName name="BExEQ2PFE4N40LEPGDPS90WDL6BN" localSheetId="3" hidden="1">#REF!</definedName>
    <definedName name="BExEQ2PFE4N40LEPGDPS90WDL6BN" hidden="1">#REF!</definedName>
    <definedName name="BExEQ2PFURT24NQYGYVE8NKX1EGA" localSheetId="3" hidden="1">#REF!</definedName>
    <definedName name="BExEQ2PFURT24NQYGYVE8NKX1EGA" hidden="1">#REF!</definedName>
    <definedName name="BExEQB8ZWXO6IIGOEPWTLOJGE2NR" localSheetId="3" hidden="1">#REF!</definedName>
    <definedName name="BExEQB8ZWXO6IIGOEPWTLOJGE2NR" hidden="1">#REF!</definedName>
    <definedName name="BExEQBZX0EL6LIKPY01197ACK65H" localSheetId="3" hidden="1">#REF!</definedName>
    <definedName name="BExEQBZX0EL6LIKPY01197ACK65H" hidden="1">#REF!</definedName>
    <definedName name="BExEQDXZALJLD4OBF74IKZBR13SR" localSheetId="3" hidden="1">#REF!</definedName>
    <definedName name="BExEQDXZALJLD4OBF74IKZBR13SR" hidden="1">#REF!</definedName>
    <definedName name="BExEQFLE2RPWGMWQAI4JMKUEFRPT" localSheetId="3" hidden="1">#REF!</definedName>
    <definedName name="BExEQFLE2RPWGMWQAI4JMKUEFRPT" hidden="1">#REF!</definedName>
    <definedName name="BExEQJHNJV9U65F5VGIGX0VM02VF" localSheetId="3" hidden="1">#REF!</definedName>
    <definedName name="BExEQJHNJV9U65F5VGIGX0VM02VF" hidden="1">#REF!</definedName>
    <definedName name="BExEQTZAP8R69U31W4LKGTKKGKQE" localSheetId="3" hidden="1">#REF!</definedName>
    <definedName name="BExEQTZAP8R69U31W4LKGTKKGKQE" hidden="1">#REF!</definedName>
    <definedName name="BExER2O72H1F9WV6S1J04C15PXX7" localSheetId="3" hidden="1">#REF!</definedName>
    <definedName name="BExER2O72H1F9WV6S1J04C15PXX7" hidden="1">#REF!</definedName>
    <definedName name="BExERIPCI7N2NW7JRL59DVT0TTSU" localSheetId="3" hidden="1">#REF!</definedName>
    <definedName name="BExERIPCI7N2NW7JRL59DVT0TTSU" hidden="1">#REF!</definedName>
    <definedName name="BExERRUIKIOATPZ9U4HQ0V52RJAU" localSheetId="3" hidden="1">#REF!</definedName>
    <definedName name="BExERRUIKIOATPZ9U4HQ0V52RJAU" hidden="1">#REF!</definedName>
    <definedName name="BExERSANFNM1O7T65PC5MJ301YET" localSheetId="3" hidden="1">#REF!</definedName>
    <definedName name="BExERSANFNM1O7T65PC5MJ301YET" hidden="1">#REF!</definedName>
    <definedName name="BExERU8P606C6QQZZL55U0ZQYQF1" localSheetId="3" hidden="1">#REF!</definedName>
    <definedName name="BExERU8P606C6QQZZL55U0ZQYQF1" hidden="1">#REF!</definedName>
    <definedName name="BExERWCEBKQRYWRQLYJ4UCMMKTHG" localSheetId="3" hidden="1">#REF!</definedName>
    <definedName name="BExERWCEBKQRYWRQLYJ4UCMMKTHG" hidden="1">[26]ZZCOOM_M03_Q005!#REF!</definedName>
    <definedName name="BExERXE1QW042A2T25RI4DVUU59O" localSheetId="3" hidden="1">#REF!</definedName>
    <definedName name="BExERXE1QW042A2T25RI4DVUU59O" hidden="1">#REF!</definedName>
    <definedName name="BExES44RHHDL3V7FLV6M20834WF1" localSheetId="3" hidden="1">#REF!</definedName>
    <definedName name="BExES44RHHDL3V7FLV6M20834WF1" hidden="1">#REF!</definedName>
    <definedName name="BExES4A7VE2X3RYYTVRLKZD4I7WU" localSheetId="3" hidden="1">#REF!</definedName>
    <definedName name="BExES4A7VE2X3RYYTVRLKZD4I7WU" hidden="1">#REF!</definedName>
    <definedName name="BExESLYUFDACMPARVY264HKBCXLX" localSheetId="3" hidden="1">#REF!</definedName>
    <definedName name="BExESLYUFDACMPARVY264HKBCXLX" hidden="1">#REF!</definedName>
    <definedName name="BExESMKD95A649M0WRSG6CXXP326" localSheetId="3" hidden="1">#REF!</definedName>
    <definedName name="BExESMKD95A649M0WRSG6CXXP326" hidden="1">#REF!</definedName>
    <definedName name="BExESR27ZXJG5VMY4PR9D940VS7T" localSheetId="3" hidden="1">#REF!</definedName>
    <definedName name="BExESR27ZXJG5VMY4PR9D940VS7T" hidden="1">#REF!</definedName>
    <definedName name="BExESVK1YRJM6UG6FBYOF9CNX29X" localSheetId="3" hidden="1">#REF!</definedName>
    <definedName name="BExESVK1YRJM6UG6FBYOF9CNX29X" hidden="1">#REF!</definedName>
    <definedName name="BExESZ03KXL8DQ2591HLR56ZML94" localSheetId="3" hidden="1">#REF!</definedName>
    <definedName name="BExESZ03KXL8DQ2591HLR56ZML94" hidden="1">#REF!</definedName>
    <definedName name="BExESZAW5N443NRTKIP59OEI1CR6" localSheetId="3" hidden="1">#REF!</definedName>
    <definedName name="BExESZAW5N443NRTKIP59OEI1CR6" hidden="1">#REF!</definedName>
    <definedName name="BExET3HXQ60A4O2OLKX8QNXRI6LQ" localSheetId="3" hidden="1">#REF!</definedName>
    <definedName name="BExET3HXQ60A4O2OLKX8QNXRI6LQ" hidden="1">#REF!</definedName>
    <definedName name="BExET4EAH366GROMVVMDCSUI1018" localSheetId="3" hidden="1">#REF!</definedName>
    <definedName name="BExET4EAH366GROMVVMDCSUI1018" hidden="1">#REF!</definedName>
    <definedName name="BExETA3B1FCIOA80H94K90FWXQKE" localSheetId="3" hidden="1">#REF!</definedName>
    <definedName name="BExETA3B1FCIOA80H94K90FWXQKE" hidden="1">#REF!</definedName>
    <definedName name="BExETAZOYT4CJIT8RRKC9F2HJG1D" localSheetId="3" hidden="1">#REF!</definedName>
    <definedName name="BExETAZOYT4CJIT8RRKC9F2HJG1D" hidden="1">#REF!</definedName>
    <definedName name="BExETB55BNG40G9YOI2H6UHIR9WU" localSheetId="3" hidden="1">#REF!</definedName>
    <definedName name="BExETB55BNG40G9YOI2H6UHIR9WU" hidden="1">#REF!</definedName>
    <definedName name="BExETF6QD5A9GEINE1KZRRC2LXWM" localSheetId="3" hidden="1">#REF!</definedName>
    <definedName name="BExETF6QD5A9GEINE1KZRRC2LXWM" hidden="1">#REF!</definedName>
    <definedName name="BExETQ9XRXLUACN82805SPSPNKHI" localSheetId="3" hidden="1">#REF!</definedName>
    <definedName name="BExETQ9XRXLUACN82805SPSPNKHI" hidden="1">#REF!</definedName>
    <definedName name="BExETR0YRMOR63E6DHLEHV9QVVON" localSheetId="3" hidden="1">#REF!</definedName>
    <definedName name="BExETR0YRMOR63E6DHLEHV9QVVON" hidden="1">#REF!</definedName>
    <definedName name="BExETVO51BGF7GGNGB21UD7OIF15" localSheetId="3" hidden="1">#REF!</definedName>
    <definedName name="BExETVO51BGF7GGNGB21UD7OIF15" hidden="1">#REF!</definedName>
    <definedName name="BExETVTGY38YXYYF7N73OYN6FYY3" localSheetId="3" hidden="1">#REF!</definedName>
    <definedName name="BExETVTGY38YXYYF7N73OYN6FYY3" hidden="1">#REF!</definedName>
    <definedName name="BExETVTH8RADW05P2XUUV7V44TWW" localSheetId="3" hidden="1">#REF!</definedName>
    <definedName name="BExETVTH8RADW05P2XUUV7V44TWW" hidden="1">#REF!</definedName>
    <definedName name="BExETW9PYUAV5QY6A4VCYZRIOUX4" localSheetId="3" hidden="1">#REF!</definedName>
    <definedName name="BExETW9PYUAV5QY6A4VCYZRIOUX4" hidden="1">#REF!</definedName>
    <definedName name="BExEUGNELLVZ7K2PYWP2TG8T65XQ" localSheetId="3" hidden="1">#REF!</definedName>
    <definedName name="BExEUGNELLVZ7K2PYWP2TG8T65XQ" hidden="1">#REF!</definedName>
    <definedName name="BExEUHUG1NGJGB6F1UH5IKFZ9B9M" localSheetId="3" hidden="1">#REF!</definedName>
    <definedName name="BExEUHUG1NGJGB6F1UH5IKFZ9B9M" hidden="1">#REF!</definedName>
    <definedName name="BExEUNE4T242Y59C6MS28MXEUGCP" localSheetId="3" hidden="1">#REF!</definedName>
    <definedName name="BExEUNE4T242Y59C6MS28MXEUGCP" hidden="1">#REF!</definedName>
    <definedName name="BExEUNU7FYVTR4DD1D31SS7PNXX2" localSheetId="3" hidden="1">#REF!</definedName>
    <definedName name="BExEUNU7FYVTR4DD1D31SS7PNXX2" hidden="1">#REF!</definedName>
    <definedName name="BExEUOAHB0OT3BACAHNZ3B905C0P" localSheetId="3" hidden="1">#REF!</definedName>
    <definedName name="BExEUOAHB0OT3BACAHNZ3B905C0P" hidden="1">#REF!</definedName>
    <definedName name="BExEV2TP7NA3ZR6RJGH5ER370OUM" localSheetId="3" hidden="1">#REF!</definedName>
    <definedName name="BExEV2TP7NA3ZR6RJGH5ER370OUM" hidden="1">#REF!</definedName>
    <definedName name="BExEV3Q7M5YTX3CY3QCP1SUIEP2E" localSheetId="3" hidden="1">#REF!</definedName>
    <definedName name="BExEV3Q7M5YTX3CY3QCP1SUIEP2E" hidden="1">#REF!</definedName>
    <definedName name="BExEV69USLNYO2QRJRC0J92XUF00" localSheetId="3" hidden="1">#REF!</definedName>
    <definedName name="BExEV69USLNYO2QRJRC0J92XUF00" hidden="1">#REF!</definedName>
    <definedName name="BExEV6KNTQOCFD7GV726XQEVQ7R6" localSheetId="3" hidden="1">#REF!</definedName>
    <definedName name="BExEV6KNTQOCFD7GV726XQEVQ7R6" hidden="1">#REF!</definedName>
    <definedName name="BExEV6VGM4POO9QT9KH3QA3VYCWM" localSheetId="3" hidden="1">#REF!</definedName>
    <definedName name="BExEV6VGM4POO9QT9KH3QA3VYCWM" hidden="1">#REF!</definedName>
    <definedName name="BExEVCEYMOI0PGO7HAEOS9CVMU2O" localSheetId="3" hidden="1">#REF!</definedName>
    <definedName name="BExEVCEYMOI0PGO7HAEOS9CVMU2O" hidden="1">#REF!</definedName>
    <definedName name="BExEVET98G3FU6QBF9LHYWSAMV0O" localSheetId="3" hidden="1">#REF!</definedName>
    <definedName name="BExEVET98G3FU6QBF9LHYWSAMV0O" hidden="1">#REF!</definedName>
    <definedName name="BExEVNCUT0PDUYNJH7G6BSEWZOT2" localSheetId="3" hidden="1">#REF!</definedName>
    <definedName name="BExEVNCUT0PDUYNJH7G6BSEWZOT2" hidden="1">#REF!</definedName>
    <definedName name="BExEVPGF4V5J0WQRZKUM8F9TTKZJ" localSheetId="3" hidden="1">#REF!</definedName>
    <definedName name="BExEVPGF4V5J0WQRZKUM8F9TTKZJ" hidden="1">#REF!</definedName>
    <definedName name="BExEVVLIEVWYRF2UUC1H0H5QU1CP" localSheetId="3" hidden="1">#REF!</definedName>
    <definedName name="BExEVVLIEVWYRF2UUC1H0H5QU1CP" hidden="1">#REF!</definedName>
    <definedName name="BExEVWCKO8T84GW9Z3X47915XKSH" localSheetId="3" hidden="1">#REF!</definedName>
    <definedName name="BExEVWCKO8T84GW9Z3X47915XKSH" hidden="1">#REF!</definedName>
    <definedName name="BExEVZSJWMZ5L2ZE7AZC57CXKW6T" localSheetId="3" hidden="1">#REF!</definedName>
    <definedName name="BExEVZSJWMZ5L2ZE7AZC57CXKW6T" hidden="1">#REF!</definedName>
    <definedName name="BExEW0JL1GFFCXMDGW54CI7Y8FZN" localSheetId="3" hidden="1">#REF!</definedName>
    <definedName name="BExEW0JL1GFFCXMDGW54CI7Y8FZN" hidden="1">#REF!</definedName>
    <definedName name="BExEW68M9WL8214QH9C7VCK7BN08" localSheetId="3" hidden="1">#REF!</definedName>
    <definedName name="BExEW68M9WL8214QH9C7VCK7BN08" hidden="1">#REF!</definedName>
    <definedName name="BExEW8HFKH6F47KIHYBDRUEFZ2ZZ" localSheetId="3" hidden="1">#REF!</definedName>
    <definedName name="BExEW8HFKH6F47KIHYBDRUEFZ2ZZ" hidden="1">#REF!</definedName>
    <definedName name="BExEWB6JHMITZPXHB6JATOCLLKLJ" localSheetId="3" hidden="1">#REF!</definedName>
    <definedName name="BExEWB6JHMITZPXHB6JATOCLLKLJ" hidden="1">#REF!</definedName>
    <definedName name="BExEWNBGQS1U2LW3W84T4LSJ9K00" localSheetId="3" hidden="1">#REF!</definedName>
    <definedName name="BExEWNBGQS1U2LW3W84T4LSJ9K00" hidden="1">#REF!</definedName>
    <definedName name="BExEWO7STL7HNZSTY8VQBPTX1WK6" localSheetId="3" hidden="1">#REF!</definedName>
    <definedName name="BExEWO7STL7HNZSTY8VQBPTX1WK6" hidden="1">#REF!</definedName>
    <definedName name="BExEWQ0M1N3KMKTDJ73H10QSG4W1" localSheetId="3" hidden="1">#REF!</definedName>
    <definedName name="BExEWQ0M1N3KMKTDJ73H10QSG4W1" hidden="1">#REF!</definedName>
    <definedName name="BExEX43OR6NH8GF32YY2ZB6Y8WGP" localSheetId="3" hidden="1">#REF!</definedName>
    <definedName name="BExEX43OR6NH8GF32YY2ZB6Y8WGP" hidden="1">#REF!</definedName>
    <definedName name="BExEX85F3OSW8NSCYGYPS9372Z1Q" localSheetId="3" hidden="1">#REF!</definedName>
    <definedName name="BExEX85F3OSW8NSCYGYPS9372Z1Q" hidden="1">#REF!</definedName>
    <definedName name="BExEX9HWY2G6928ZVVVQF77QCM2C" localSheetId="3" hidden="1">#REF!</definedName>
    <definedName name="BExEX9HWY2G6928ZVVVQF77QCM2C" hidden="1">#REF!</definedName>
    <definedName name="BExEXBQWAYKMVBRJRHB8PFCSYFVN" localSheetId="3" hidden="1">#REF!</definedName>
    <definedName name="BExEXBQWAYKMVBRJRHB8PFCSYFVN" hidden="1">#REF!</definedName>
    <definedName name="BExEXGE2TE9MQWLQVHL7XGQWL102" localSheetId="3" hidden="1">#REF!</definedName>
    <definedName name="BExEXGE2TE9MQWLQVHL7XGQWL102" hidden="1">#REF!</definedName>
    <definedName name="BExEXRBZ0DI9E2UFLLKYWGN66B61" localSheetId="3" hidden="1">#REF!</definedName>
    <definedName name="BExEXRBZ0DI9E2UFLLKYWGN66B61" hidden="1">#REF!</definedName>
    <definedName name="BExEXW4FSOZ9C2SZSQIAA3W82I5K" localSheetId="3" hidden="1">#REF!</definedName>
    <definedName name="BExEXW4FSOZ9C2SZSQIAA3W82I5K" hidden="1">#REF!</definedName>
    <definedName name="BExEXZ4H2ZUNEW5I6I74GK08QAQC" localSheetId="3" hidden="1">#REF!</definedName>
    <definedName name="BExEXZ4H2ZUNEW5I6I74GK08QAQC" hidden="1">#REF!</definedName>
    <definedName name="BExEY42GK80HA9M84NTZ3NV9K2VI" localSheetId="3" hidden="1">#REF!</definedName>
    <definedName name="BExEY42GK80HA9M84NTZ3NV9K2VI" hidden="1">#REF!</definedName>
    <definedName name="BExEYLG9FL9V1JPPNZ3FUDNSEJ4V" localSheetId="3" hidden="1">#REF!</definedName>
    <definedName name="BExEYLG9FL9V1JPPNZ3FUDNSEJ4V" hidden="1">#REF!</definedName>
    <definedName name="BExEYOW8C1B3OUUCIGEC7L8OOW1Z" localSheetId="3" hidden="1">#REF!</definedName>
    <definedName name="BExEYOW8C1B3OUUCIGEC7L8OOW1Z" hidden="1">#REF!</definedName>
    <definedName name="BExEYPCI2LT224YS4M3T50V85FAG" localSheetId="3" hidden="1">#REF!</definedName>
    <definedName name="BExEYPCI2LT224YS4M3T50V85FAG" hidden="1">#REF!</definedName>
    <definedName name="BExEYUQJXZT6N5HJH8ACJF6SRWEE" localSheetId="3" hidden="1">#REF!</definedName>
    <definedName name="BExEYUQJXZT6N5HJH8ACJF6SRWEE" hidden="1">#REF!</definedName>
    <definedName name="BExEYYC7KLO4XJQW9GMGVVJQXF4C" localSheetId="3" hidden="1">#REF!</definedName>
    <definedName name="BExEYYC7KLO4XJQW9GMGVVJQXF4C" hidden="1">#REF!</definedName>
    <definedName name="BExEZ1S6VZCG01ZPLBSS9Z1SBOJ2" localSheetId="3" hidden="1">#REF!</definedName>
    <definedName name="BExEZ1S6VZCG01ZPLBSS9Z1SBOJ2" hidden="1">#REF!</definedName>
    <definedName name="BExEZ6KV8TDKOO0Y66LSH9DCFW5M" localSheetId="3" hidden="1">#REF!</definedName>
    <definedName name="BExEZ6KV8TDKOO0Y66LSH9DCFW5M" hidden="1">#REF!</definedName>
    <definedName name="BExEZGBFNJR8DLPN0V11AU22L6WY" localSheetId="3" hidden="1">#REF!</definedName>
    <definedName name="BExEZGBFNJR8DLPN0V11AU22L6WY" hidden="1">#REF!</definedName>
    <definedName name="BExEZVR61GWO1ZM3XHWUKRJJMQXV" localSheetId="3" hidden="1">#REF!</definedName>
    <definedName name="BExEZVR61GWO1ZM3XHWUKRJJMQXV" hidden="1">#REF!</definedName>
    <definedName name="BExF02Y3V3QEPO2XLDSK47APK9XJ" localSheetId="3" hidden="1">#REF!</definedName>
    <definedName name="BExF02Y3V3QEPO2XLDSK47APK9XJ" hidden="1">#REF!</definedName>
    <definedName name="BExF03E824NHBODFUZ3PZ5HLF85X" localSheetId="3" hidden="1">#REF!</definedName>
    <definedName name="BExF03E824NHBODFUZ3PZ5HLF85X" hidden="1">#REF!</definedName>
    <definedName name="BExF09OS91RT7N7IW8JLMZ121ZP3" localSheetId="3" hidden="1">#REF!</definedName>
    <definedName name="BExF09OS91RT7N7IW8JLMZ121ZP3" hidden="1">#REF!</definedName>
    <definedName name="BExF0D4SEQ7RRCAER8UQKUJ4HH0Q" localSheetId="3" hidden="1">#REF!</definedName>
    <definedName name="BExF0D4SEQ7RRCAER8UQKUJ4HH0Q" hidden="1">#REF!</definedName>
    <definedName name="BExF0D4Z97PCG5JI9CC2TFB553AX" localSheetId="3" hidden="1">#REF!</definedName>
    <definedName name="BExF0D4Z97PCG5JI9CC2TFB553AX" hidden="1">#REF!</definedName>
    <definedName name="BExF0DAB1PUE0V936NFEK68CCKTJ" localSheetId="3" hidden="1">#REF!</definedName>
    <definedName name="BExF0DAB1PUE0V936NFEK68CCKTJ" hidden="1">#REF!</definedName>
    <definedName name="BExF0LOEHV42P2DV7QL8O7HOQ3N9" localSheetId="3" hidden="1">#REF!</definedName>
    <definedName name="BExF0LOEHV42P2DV7QL8O7HOQ3N9" hidden="1">#REF!</definedName>
    <definedName name="BExF0QRT0ZP2578DKKC9SRW40F5L" localSheetId="3" hidden="1">#REF!</definedName>
    <definedName name="BExF0QRT0ZP2578DKKC9SRW40F5L" hidden="1">#REF!</definedName>
    <definedName name="BExF0WRM9VO25RLSO03ZOCE8H7K5" localSheetId="3" hidden="1">#REF!</definedName>
    <definedName name="BExF0WRM9VO25RLSO03ZOCE8H7K5" hidden="1">#REF!</definedName>
    <definedName name="BExF0ZRI7W4RSLIDLHTSM0AWXO3S" localSheetId="3" hidden="1">#REF!</definedName>
    <definedName name="BExF0ZRI7W4RSLIDLHTSM0AWXO3S" hidden="1">#REF!</definedName>
    <definedName name="BExF19CT3MMZZ2T5EWMDNG3UOJ01" localSheetId="3" hidden="1">#REF!</definedName>
    <definedName name="BExF19CT3MMZZ2T5EWMDNG3UOJ01" hidden="1">#REF!</definedName>
    <definedName name="BExF1C1VNHJBRW2XQKVSL1KSLFZ8" localSheetId="3" hidden="1">#REF!</definedName>
    <definedName name="BExF1C1VNHJBRW2XQKVSL1KSLFZ8" hidden="1">#REF!</definedName>
    <definedName name="BExF1M38U6NX17YJA8YU359B5Z4M" localSheetId="3" hidden="1">#REF!</definedName>
    <definedName name="BExF1M38U6NX17YJA8YU359B5Z4M" hidden="1">#REF!</definedName>
    <definedName name="BExF1MU4W3NPEY0OHRDWP5IANCBB" localSheetId="3" hidden="1">#REF!</definedName>
    <definedName name="BExF1MU4W3NPEY0OHRDWP5IANCBB" hidden="1">#REF!</definedName>
    <definedName name="BExF1MZN8MWMOKOARHJ1QAF9HPGT" localSheetId="3" hidden="1">#REF!</definedName>
    <definedName name="BExF1MZN8MWMOKOARHJ1QAF9HPGT" hidden="1">#REF!</definedName>
    <definedName name="BExF1US4ZIQYSU5LBFYNRA9N0K2O" localSheetId="3" hidden="1">#REF!</definedName>
    <definedName name="BExF1US4ZIQYSU5LBFYNRA9N0K2O" hidden="1">#REF!</definedName>
    <definedName name="BExF272JNPJCK1XLBG016XXBVFO8" localSheetId="3" hidden="1">#REF!</definedName>
    <definedName name="BExF272JNPJCK1XLBG016XXBVFO8" hidden="1">#REF!</definedName>
    <definedName name="BExF2CWZN6E87RGTBMD4YQI2QT7R" localSheetId="3" hidden="1">#REF!</definedName>
    <definedName name="BExF2CWZN6E87RGTBMD4YQI2QT7R" hidden="1">#REF!</definedName>
    <definedName name="BExF2DYO1WQ7GMXSTAQRDBW1NSFG" localSheetId="3" hidden="1">#REF!</definedName>
    <definedName name="BExF2DYO1WQ7GMXSTAQRDBW1NSFG" hidden="1">#REF!</definedName>
    <definedName name="BExF2H9D3MC9XKLPZ6VIP4F7G4YN" localSheetId="3" hidden="1">#REF!</definedName>
    <definedName name="BExF2H9D3MC9XKLPZ6VIP4F7G4YN" hidden="1">#REF!</definedName>
    <definedName name="BExF2MSWNUY9Z6BZJQZ538PPTION" localSheetId="3" hidden="1">#REF!</definedName>
    <definedName name="BExF2MSWNUY9Z6BZJQZ538PPTION" hidden="1">#REF!</definedName>
    <definedName name="BExF2QZYWHTYGUTTXR15CKCV3LS7" localSheetId="3" hidden="1">#REF!</definedName>
    <definedName name="BExF2QZYWHTYGUTTXR15CKCV3LS7" hidden="1">#REF!</definedName>
    <definedName name="BExF2T8Y6TSJ74RMSZOA9CEH4OZ6" localSheetId="3" hidden="1">#REF!</definedName>
    <definedName name="BExF2T8Y6TSJ74RMSZOA9CEH4OZ6" hidden="1">#REF!</definedName>
    <definedName name="BExF31N3YM4F37EOOY8M8VI1KXN8" localSheetId="3" hidden="1">#REF!</definedName>
    <definedName name="BExF31N3YM4F37EOOY8M8VI1KXN8" hidden="1">#REF!</definedName>
    <definedName name="BExF37C1YKBT79Z9SOJAG5MXQGTU" localSheetId="3" hidden="1">#REF!</definedName>
    <definedName name="BExF37C1YKBT79Z9SOJAG5MXQGTU" hidden="1">#REF!</definedName>
    <definedName name="BExF3A6HPA6DGYALZNHHJPMCUYZR" localSheetId="3" hidden="1">#REF!</definedName>
    <definedName name="BExF3A6HPA6DGYALZNHHJPMCUYZR" hidden="1">#REF!</definedName>
    <definedName name="BExF3GMJW5D7066GYKTMM3CVH1HE" localSheetId="3" hidden="1">#REF!</definedName>
    <definedName name="BExF3GMJW5D7066GYKTMM3CVH1HE" hidden="1">#REF!</definedName>
    <definedName name="BExF3I9T44X7DV9HHV51DVDDPPZG" localSheetId="3" hidden="1">#REF!</definedName>
    <definedName name="BExF3I9T44X7DV9HHV51DVDDPPZG" hidden="1">#REF!</definedName>
    <definedName name="BExF3IKLZ35F2D4DI7R7P7NZLVC3" localSheetId="3" hidden="1">#REF!</definedName>
    <definedName name="BExF3IKLZ35F2D4DI7R7P7NZLVC3" hidden="1">#REF!</definedName>
    <definedName name="BExF3JMFX5DILOIFUDIO1HZUK875" localSheetId="3" hidden="1">#REF!</definedName>
    <definedName name="BExF3JMFX5DILOIFUDIO1HZUK875" hidden="1">#REF!</definedName>
    <definedName name="BExF3KIO2G9LJYXZ61H8PJJ6OQXV" localSheetId="3" hidden="1">#REF!</definedName>
    <definedName name="BExF3KIO2G9LJYXZ61H8PJJ6OQXV" hidden="1">#REF!</definedName>
    <definedName name="BExF3MGVCZHXDAUDZAGUYESZ3RC8" localSheetId="3" hidden="1">#REF!</definedName>
    <definedName name="BExF3MGVCZHXDAUDZAGUYESZ3RC8" hidden="1">#REF!</definedName>
    <definedName name="BExF3NTC4BGZEM6B87TCFX277QCS" localSheetId="3" hidden="1">#REF!</definedName>
    <definedName name="BExF3NTC4BGZEM6B87TCFX277QCS" hidden="1">#REF!</definedName>
    <definedName name="BExF3Q2DOSQI9SIAXB522CN0WBZ7" localSheetId="3" hidden="1">#REF!</definedName>
    <definedName name="BExF3Q2DOSQI9SIAXB522CN0WBZ7" hidden="1">#REF!</definedName>
    <definedName name="BExF3Q7NI90WT31QHYSJDIG0LLLJ" localSheetId="3" hidden="1">#REF!</definedName>
    <definedName name="BExF3Q7NI90WT31QHYSJDIG0LLLJ" hidden="1">#REF!</definedName>
    <definedName name="BExF3QD55TIY1MSBSRK9TUJKBEWO" localSheetId="3" hidden="1">#REF!</definedName>
    <definedName name="BExF3QD55TIY1MSBSRK9TUJKBEWO" hidden="1">#REF!</definedName>
    <definedName name="BExF3QT8J6RIF1L3R700MBSKIOKW" localSheetId="3" hidden="1">#REF!</definedName>
    <definedName name="BExF3QT8J6RIF1L3R700MBSKIOKW" hidden="1">#REF!</definedName>
    <definedName name="BExF42SSBVPMLK2UB3B7FPEIY9TU" localSheetId="3" hidden="1">#REF!</definedName>
    <definedName name="BExF42SSBVPMLK2UB3B7FPEIY9TU" hidden="1">#REF!</definedName>
    <definedName name="BExF4HXSWB50BKYPWA0HTT8W56H6" localSheetId="3" hidden="1">#REF!</definedName>
    <definedName name="BExF4HXSWB50BKYPWA0HTT8W56H6" hidden="1">#REF!</definedName>
    <definedName name="BExF4J4Y60OUA8GY6YN8XVRUX80A" localSheetId="3" hidden="1">#REF!</definedName>
    <definedName name="BExF4J4Y60OUA8GY6YN8XVRUX80A" hidden="1">#REF!</definedName>
    <definedName name="BExF4KHF04IWW4LQ95FHQPFE4Y9K" localSheetId="3" hidden="1">#REF!</definedName>
    <definedName name="BExF4KHF04IWW4LQ95FHQPFE4Y9K" hidden="1">#REF!</definedName>
    <definedName name="BExF4MVQM5Y0QRDLDFSKWWTF709C" localSheetId="3" hidden="1">#REF!</definedName>
    <definedName name="BExF4MVQM5Y0QRDLDFSKWWTF709C" hidden="1">#REF!</definedName>
    <definedName name="BExF4PVMZYV36E8HOYY06J81AMBI" localSheetId="3" hidden="1">#REF!</definedName>
    <definedName name="BExF4PVMZYV36E8HOYY06J81AMBI" hidden="1">#REF!</definedName>
    <definedName name="BExF4SF9NEX1FZE9N8EXT89PM54D" localSheetId="3" hidden="1">#REF!</definedName>
    <definedName name="BExF4SF9NEX1FZE9N8EXT89PM54D" hidden="1">#REF!</definedName>
    <definedName name="BExF52GTGP8MHGII4KJ8TJGR8W8U" localSheetId="3" hidden="1">#REF!</definedName>
    <definedName name="BExF52GTGP8MHGII4KJ8TJGR8W8U" hidden="1">#REF!</definedName>
    <definedName name="BExF57K7L3UC1I2FSAWURR4SN0UN" localSheetId="3" hidden="1">#REF!</definedName>
    <definedName name="BExF57K7L3UC1I2FSAWURR4SN0UN" hidden="1">#REF!</definedName>
    <definedName name="BExF5HR2GFV7O8LKG9SJ4BY78LYA" localSheetId="3" hidden="1">#REF!</definedName>
    <definedName name="BExF5HR2GFV7O8LKG9SJ4BY78LYA" hidden="1">#REF!</definedName>
    <definedName name="BExF5ZFO2A29GHWR5ES64Z9OS16J" localSheetId="3" hidden="1">#REF!</definedName>
    <definedName name="BExF5ZFO2A29GHWR5ES64Z9OS16J" hidden="1">#REF!</definedName>
    <definedName name="BExF63S045JO7H2ZJCBTBVH3SUIF" localSheetId="3" hidden="1">#REF!</definedName>
    <definedName name="BExF63S045JO7H2ZJCBTBVH3SUIF" hidden="1">#REF!</definedName>
    <definedName name="BExF642TEGTXCI9A61ZOONJCB0U1" localSheetId="3" hidden="1">#REF!</definedName>
    <definedName name="BExF642TEGTXCI9A61ZOONJCB0U1" hidden="1">#REF!</definedName>
    <definedName name="BExF67O951CF8UJF3KBDNR0E83C1" localSheetId="3" hidden="1">#REF!</definedName>
    <definedName name="BExF67O951CF8UJF3KBDNR0E83C1" hidden="1">#REF!</definedName>
    <definedName name="BExF6EV7I35NVMIJGYTB6E24YVPA" localSheetId="3" hidden="1">#REF!</definedName>
    <definedName name="BExF6EV7I35NVMIJGYTB6E24YVPA" hidden="1">#REF!</definedName>
    <definedName name="BExF6FGUF393KTMBT40S5BYAFG00" localSheetId="3" hidden="1">#REF!</definedName>
    <definedName name="BExF6FGUF393KTMBT40S5BYAFG00" hidden="1">#REF!</definedName>
    <definedName name="BExF6GNYXWY8A0SY4PW1B6KJMMTM" localSheetId="3" hidden="1">#REF!</definedName>
    <definedName name="BExF6GNYXWY8A0SY4PW1B6KJMMTM" hidden="1">#REF!</definedName>
    <definedName name="BExF6IB8K74Z0AFT05GPOKKZW7C9" localSheetId="3" hidden="1">#REF!</definedName>
    <definedName name="BExF6IB8K74Z0AFT05GPOKKZW7C9" hidden="1">#REF!</definedName>
    <definedName name="BExF6NUXJI11W2IAZNAM1QWC0459" localSheetId="3" hidden="1">#REF!</definedName>
    <definedName name="BExF6NUXJI11W2IAZNAM1QWC0459" hidden="1">#REF!</definedName>
    <definedName name="BExF6RR76KNVIXGJOVFO8GDILKGZ" localSheetId="3" hidden="1">#REF!</definedName>
    <definedName name="BExF6RR76KNVIXGJOVFO8GDILKGZ" hidden="1">#REF!</definedName>
    <definedName name="BExF6ZE8D5CMPJPRWT6S4HM56LPF" localSheetId="3" hidden="1">#REF!</definedName>
    <definedName name="BExF6ZE8D5CMPJPRWT6S4HM56LPF" hidden="1">#REF!</definedName>
    <definedName name="BExF76FV8SF7AJK7B35AL7VTZF6D" localSheetId="3" hidden="1">#REF!</definedName>
    <definedName name="BExF76FV8SF7AJK7B35AL7VTZF6D" hidden="1">#REF!</definedName>
    <definedName name="BExF7EOIMC1OYL1N7835KGOI0FIZ" localSheetId="3" hidden="1">#REF!</definedName>
    <definedName name="BExF7EOIMC1OYL1N7835KGOI0FIZ" hidden="1">#REF!</definedName>
    <definedName name="BExF7K88K7ASGV6RAOAGH52G04VR" localSheetId="3" hidden="1">#REF!</definedName>
    <definedName name="BExF7K88K7ASGV6RAOAGH52G04VR" hidden="1">#REF!</definedName>
    <definedName name="BExF7OVDRP3LHNAF2CX4V84CKKIR" localSheetId="3" hidden="1">#REF!</definedName>
    <definedName name="BExF7OVDRP3LHNAF2CX4V84CKKIR" hidden="1">#REF!</definedName>
    <definedName name="BExF7QO41X2A2SL8UXDNP99GY7U9" localSheetId="3" hidden="1">#REF!</definedName>
    <definedName name="BExF7QO41X2A2SL8UXDNP99GY7U9" hidden="1">#REF!</definedName>
    <definedName name="BExF7QYWRJ8S4SID84VVXH3TN7X8" localSheetId="3" hidden="1">#REF!</definedName>
    <definedName name="BExF7QYWRJ8S4SID84VVXH3TN7X8" hidden="1">#REF!</definedName>
    <definedName name="BExF81GI8B8WBHXFTET68A9358BR" localSheetId="3" hidden="1">#REF!</definedName>
    <definedName name="BExF81GI8B8WBHXFTET68A9358BR" hidden="1">#REF!</definedName>
    <definedName name="BExGKN1EUJWHOYSSFY4XX6T9QVV5" localSheetId="3" hidden="1">#REF!</definedName>
    <definedName name="BExGKN1EUJWHOYSSFY4XX6T9QVV5" hidden="1">#REF!</definedName>
    <definedName name="BExGL97US0Y3KXXASUTVR26XLT70" localSheetId="3" hidden="1">#REF!</definedName>
    <definedName name="BExGL97US0Y3KXXASUTVR26XLT70" hidden="1">#REF!</definedName>
    <definedName name="BExGL9TEJAX73AMCXKXTMRO9T6QA" localSheetId="3" hidden="1">#REF!</definedName>
    <definedName name="BExGL9TEJAX73AMCXKXTMRO9T6QA" hidden="1">#REF!</definedName>
    <definedName name="BExGLBM5GKGBJDTZSMMBZBAVQ7N1" localSheetId="3" hidden="1">#REF!</definedName>
    <definedName name="BExGLBM5GKGBJDTZSMMBZBAVQ7N1" hidden="1">#REF!</definedName>
    <definedName name="BExGLC7R4C33RO0PID97ZPPVCW4M" localSheetId="3" hidden="1">#REF!</definedName>
    <definedName name="BExGLC7R4C33RO0PID97ZPPVCW4M" hidden="1">#REF!</definedName>
    <definedName name="BExGLFIF7HCFSHNQHKEV6RY0WCO3" localSheetId="3" hidden="1">#REF!</definedName>
    <definedName name="BExGLFIF7HCFSHNQHKEV6RY0WCO3" hidden="1">#REF!</definedName>
    <definedName name="BExGLPP9Z6SH15N8AV0F7H58S14K" localSheetId="3" hidden="1">#REF!</definedName>
    <definedName name="BExGLPP9Z6SH15N8AV0F7H58S14K" hidden="1">#REF!</definedName>
    <definedName name="BExGLQATG820J44V2O4JEICPUUTR" localSheetId="3" hidden="1">#REF!</definedName>
    <definedName name="BExGLQATG820J44V2O4JEICPUUTR" hidden="1">#REF!</definedName>
    <definedName name="BExGLTARRL0J772UD2TXEYAVPY6E" localSheetId="3" hidden="1">#REF!</definedName>
    <definedName name="BExGLTARRL0J772UD2TXEYAVPY6E" hidden="1">#REF!</definedName>
    <definedName name="BExGLYE6RZTAAWHJBG2QFJPTDS2Q" localSheetId="3" hidden="1">#REF!</definedName>
    <definedName name="BExGLYE6RZTAAWHJBG2QFJPTDS2Q" hidden="1">#REF!</definedName>
    <definedName name="BExGM4DZ65OAQP7MA4LN6QMYZOFF" localSheetId="3" hidden="1">#REF!</definedName>
    <definedName name="BExGM4DZ65OAQP7MA4LN6QMYZOFF" hidden="1">#REF!</definedName>
    <definedName name="BExGMCXCWEC9XNUOEMZ61TMI6CUO" localSheetId="3" hidden="1">#REF!</definedName>
    <definedName name="BExGMCXCWEC9XNUOEMZ61TMI6CUO" hidden="1">#REF!</definedName>
    <definedName name="BExGMJDGIH0MEPC2TUSFUCY2ROTB" localSheetId="3" hidden="1">#REF!</definedName>
    <definedName name="BExGMJDGIH0MEPC2TUSFUCY2ROTB" hidden="1">#REF!</definedName>
    <definedName name="BExGMKPW2HPKN0M0XKF3AZ8YP0D6" localSheetId="3" hidden="1">#REF!</definedName>
    <definedName name="BExGMKPW2HPKN0M0XKF3AZ8YP0D6" hidden="1">#REF!</definedName>
    <definedName name="BExGMOGUOL3NATNV0TIZH2J6DLLD" localSheetId="3" hidden="1">#REF!</definedName>
    <definedName name="BExGMOGUOL3NATNV0TIZH2J6DLLD" hidden="1">#REF!</definedName>
    <definedName name="BExGMP2F175LGL6QVSJGP6GKYHHA" localSheetId="3" hidden="1">#REF!</definedName>
    <definedName name="BExGMP2F175LGL6QVSJGP6GKYHHA" hidden="1">#REF!</definedName>
    <definedName name="BExGMPIIP8GKML2VVA8OEFL43NCS" localSheetId="3" hidden="1">#REF!</definedName>
    <definedName name="BExGMPIIP8GKML2VVA8OEFL43NCS" hidden="1">#REF!</definedName>
    <definedName name="BExGMZ3SRIXLXMWBVOXXV3M4U4YL" localSheetId="3" hidden="1">#REF!</definedName>
    <definedName name="BExGMZ3SRIXLXMWBVOXXV3M4U4YL" hidden="1">#REF!</definedName>
    <definedName name="BExGMZ3UBN48IXU1ZEFYECEMZ1IM" localSheetId="3" hidden="1">#REF!</definedName>
    <definedName name="BExGMZ3UBN48IXU1ZEFYECEMZ1IM" hidden="1">#REF!</definedName>
    <definedName name="BExGN4I0QATXNZCLZJM1KH1OIJQH" localSheetId="3" hidden="1">#REF!</definedName>
    <definedName name="BExGN4I0QATXNZCLZJM1KH1OIJQH" hidden="1">#REF!</definedName>
    <definedName name="BExGN9FZ2RWCMSY1YOBJKZMNIM9R" localSheetId="3" hidden="1">#REF!</definedName>
    <definedName name="BExGN9FZ2RWCMSY1YOBJKZMNIM9R" hidden="1">#REF!</definedName>
    <definedName name="BExGNDSIMTHOCXXG6QOGR6DA8SGG" localSheetId="3" hidden="1">#REF!</definedName>
    <definedName name="BExGNDSIMTHOCXXG6QOGR6DA8SGG" hidden="1">#REF!</definedName>
    <definedName name="BExGNHOS7RBERG1J2M2HVGSRZL5G" localSheetId="3" hidden="1">#REF!</definedName>
    <definedName name="BExGNHOS7RBERG1J2M2HVGSRZL5G" hidden="1">#REF!</definedName>
    <definedName name="BExGNJ18W3Q55XAXY8XTFB80IVMV" localSheetId="3" hidden="1">#REF!</definedName>
    <definedName name="BExGNJ18W3Q55XAXY8XTFB80IVMV" hidden="1">#REF!</definedName>
    <definedName name="BExGNN2YQ9BDAZXT2GLCSAPXKIM7" localSheetId="3" hidden="1">#REF!</definedName>
    <definedName name="BExGNN2YQ9BDAZXT2GLCSAPXKIM7" hidden="1">#REF!</definedName>
    <definedName name="BExGNP6INLF5NZFP5ME6K7C9Y0NH" localSheetId="3" hidden="1">#REF!</definedName>
    <definedName name="BExGNP6INLF5NZFP5ME6K7C9Y0NH" hidden="1">#REF!</definedName>
    <definedName name="BExGNSS0CKRPKHO25R3TDBEL2NHX" localSheetId="3" hidden="1">#REF!</definedName>
    <definedName name="BExGNSS0CKRPKHO25R3TDBEL2NHX" hidden="1">#REF!</definedName>
    <definedName name="BExGNYH0MO8NOVS85L15G0RWX4GW" localSheetId="3" hidden="1">#REF!</definedName>
    <definedName name="BExGNYH0MO8NOVS85L15G0RWX4GW" hidden="1">#REF!</definedName>
    <definedName name="BExGNZO44DEG8CGIDYSEGDUQ531R" localSheetId="3" hidden="1">#REF!</definedName>
    <definedName name="BExGNZO44DEG8CGIDYSEGDUQ531R" hidden="1">#REF!</definedName>
    <definedName name="BExGO22GMMPZVQY9RQ8MDKZDP5G3" localSheetId="3" hidden="1">#REF!</definedName>
    <definedName name="BExGO22GMMPZVQY9RQ8MDKZDP5G3" hidden="1">#REF!</definedName>
    <definedName name="BExGO2O0V6UYDY26AX8OSN72F77N" localSheetId="3" hidden="1">#REF!</definedName>
    <definedName name="BExGO2O0V6UYDY26AX8OSN72F77N" hidden="1">#REF!</definedName>
    <definedName name="BExGO2YUBOVLYHY1QSIHRE1KLAFV" localSheetId="3" hidden="1">#REF!</definedName>
    <definedName name="BExGO2YUBOVLYHY1QSIHRE1KLAFV" hidden="1">#REF!</definedName>
    <definedName name="BExGO70E2O70LF46V8T26YFPL4V8" localSheetId="3" hidden="1">#REF!</definedName>
    <definedName name="BExGO70E2O70LF46V8T26YFPL4V8" hidden="1">#REF!</definedName>
    <definedName name="BExGOB25QJMQCQE76MRW9X58OIOO" localSheetId="3" hidden="1">#REF!</definedName>
    <definedName name="BExGOB25QJMQCQE76MRW9X58OIOO" hidden="1">#REF!</definedName>
    <definedName name="BExGODAZKJ9EXMQZNQR5YDBSS525" localSheetId="3" hidden="1">#REF!</definedName>
    <definedName name="BExGODAZKJ9EXMQZNQR5YDBSS525" hidden="1">#REF!</definedName>
    <definedName name="BExGODR8ZSMUC11I56QHSZ686XV5" localSheetId="3" hidden="1">#REF!</definedName>
    <definedName name="BExGODR8ZSMUC11I56QHSZ686XV5" hidden="1">#REF!</definedName>
    <definedName name="BExGOXJDHUDPDT8I8IVGVW9J0R5Q" localSheetId="3" hidden="1">#REF!</definedName>
    <definedName name="BExGOXJDHUDPDT8I8IVGVW9J0R5Q" hidden="1">#REF!</definedName>
    <definedName name="BExGPAPYI1N5W3IH8H485BHSVOY3" localSheetId="3" hidden="1">#REF!</definedName>
    <definedName name="BExGPAPYI1N5W3IH8H485BHSVOY3" hidden="1">#REF!</definedName>
    <definedName name="BExGPFO3GOKYO2922Y91GMQRCMOA" localSheetId="3" hidden="1">#REF!</definedName>
    <definedName name="BExGPFO3GOKYO2922Y91GMQRCMOA" hidden="1">#REF!</definedName>
    <definedName name="BExGPHGT5KDOCMV2EFS4OVKTWBRD" localSheetId="3" hidden="1">#REF!</definedName>
    <definedName name="BExGPHGT5KDOCMV2EFS4OVKTWBRD" hidden="1">#REF!</definedName>
    <definedName name="BExGPID72Y4Y619LWASUQZKZHJNC" localSheetId="3" hidden="1">#REF!</definedName>
    <definedName name="BExGPID72Y4Y619LWASUQZKZHJNC" hidden="1">#REF!</definedName>
    <definedName name="BExGPPENQIANVGLVQJ77DK5JPRTB" localSheetId="3" hidden="1">#REF!</definedName>
    <definedName name="BExGPPENQIANVGLVQJ77DK5JPRTB" hidden="1">#REF!</definedName>
    <definedName name="BExGPSUUG7TL5F5PTYU6G4HPJV1B" localSheetId="3" hidden="1">#REF!</definedName>
    <definedName name="BExGPSUUG7TL5F5PTYU6G4HPJV1B" hidden="1">#REF!</definedName>
    <definedName name="BExGQ1E950UYXYWQ84EZEQPWHVYY" localSheetId="3" hidden="1">#REF!</definedName>
    <definedName name="BExGQ1E950UYXYWQ84EZEQPWHVYY" hidden="1">#REF!</definedName>
    <definedName name="BExGQ1ZU4967P72AHF4V1D0FOL5C" localSheetId="3" hidden="1">#REF!</definedName>
    <definedName name="BExGQ1ZU4967P72AHF4V1D0FOL5C" hidden="1">#REF!</definedName>
    <definedName name="BExGQ36ZOMR9GV8T05M605MMOY3Y" localSheetId="3" hidden="1">#REF!</definedName>
    <definedName name="BExGQ36ZOMR9GV8T05M605MMOY3Y" hidden="1">#REF!</definedName>
    <definedName name="BExGQ4ZP0PPMLDNVBUG12W9FFVI9" localSheetId="3" hidden="1">#REF!</definedName>
    <definedName name="BExGQ4ZP0PPMLDNVBUG12W9FFVI9" hidden="1">#REF!</definedName>
    <definedName name="BExGQ61DTJ0SBFMDFBAK3XZ9O0ZO" localSheetId="3" hidden="1">#REF!</definedName>
    <definedName name="BExGQ61DTJ0SBFMDFBAK3XZ9O0ZO" hidden="1">#REF!</definedName>
    <definedName name="BExGQ6SG9XEOD0VMBAR22YPZWSTA" localSheetId="3" hidden="1">#REF!</definedName>
    <definedName name="BExGQ6SG9XEOD0VMBAR22YPZWSTA" hidden="1">#REF!</definedName>
    <definedName name="BExGQ8FQN3FRAGH5H2V74848P5JX" localSheetId="3" hidden="1">#REF!</definedName>
    <definedName name="BExGQ8FQN3FRAGH5H2V74848P5JX" hidden="1">#REF!</definedName>
    <definedName name="BExGQGJ1A7LNZUS8QSMOG8UNGLMK" localSheetId="3" hidden="1">#REF!</definedName>
    <definedName name="BExGQGJ1A7LNZUS8QSMOG8UNGLMK" hidden="1">#REF!</definedName>
    <definedName name="BExGQLBNZ35IK2VK33HJUAE4ADX2" localSheetId="3" hidden="1">#REF!</definedName>
    <definedName name="BExGQLBNZ35IK2VK33HJUAE4ADX2" hidden="1">#REF!</definedName>
    <definedName name="BExGQPO7ENFEQC0NC6MC9OZR2LHY" localSheetId="3" hidden="1">#REF!</definedName>
    <definedName name="BExGQPO7ENFEQC0NC6MC9OZR2LHY" hidden="1">#REF!</definedName>
    <definedName name="BExGQX0H4EZMXBJTKJJE4ICJWN5O" localSheetId="3" hidden="1">#REF!</definedName>
    <definedName name="BExGQX0H4EZMXBJTKJJE4ICJWN5O" hidden="1">#REF!</definedName>
    <definedName name="BExGR4CW3WRIID17GGX4MI9ZDHFE" localSheetId="3" hidden="1">#REF!</definedName>
    <definedName name="BExGR4CW3WRIID17GGX4MI9ZDHFE" hidden="1">#REF!</definedName>
    <definedName name="BExGR65GJX27MU2OL6NI5PB8XVB4" localSheetId="3" hidden="1">#REF!</definedName>
    <definedName name="BExGR65GJX27MU2OL6NI5PB8XVB4" hidden="1">#REF!</definedName>
    <definedName name="BExGR6LQ97HETGS3CT96L4IK0JSH" localSheetId="3" hidden="1">#REF!</definedName>
    <definedName name="BExGR6LQ97HETGS3CT96L4IK0JSH" hidden="1">#REF!</definedName>
    <definedName name="BExGR9ATP2LVT7B9OCPSLJ11H9SX" localSheetId="3" hidden="1">#REF!</definedName>
    <definedName name="BExGR9ATP2LVT7B9OCPSLJ11H9SX" hidden="1">#REF!</definedName>
    <definedName name="BExGRILCZ3BMTGDY72B1Q9BUGW0J" localSheetId="3" hidden="1">#REF!</definedName>
    <definedName name="BExGRILCZ3BMTGDY72B1Q9BUGW0J" hidden="1">#REF!</definedName>
    <definedName name="BExGRNZJ74Y6OYJB9F9Y9T3CAHOS" localSheetId="3" hidden="1">#REF!</definedName>
    <definedName name="BExGRNZJ74Y6OYJB9F9Y9T3CAHOS" hidden="1">#REF!</definedName>
    <definedName name="BExGRPC5QJQ7UGQ4P7CFWVGRQGFW" localSheetId="3" hidden="1">#REF!</definedName>
    <definedName name="BExGRPC5QJQ7UGQ4P7CFWVGRQGFW" hidden="1">#REF!</definedName>
    <definedName name="BExGRSMULUXOBEN8G0TK90PRKQ9O" localSheetId="3" hidden="1">#REF!</definedName>
    <definedName name="BExGRSMULUXOBEN8G0TK90PRKQ9O" hidden="1">#REF!</definedName>
    <definedName name="BExGRUKVVKDL8483WI70VN2QZDGD" localSheetId="3" hidden="1">#REF!</definedName>
    <definedName name="BExGRUKVVKDL8483WI70VN2QZDGD" hidden="1">#REF!</definedName>
    <definedName name="BExGS2IWR5DUNJ1U9PAKIV8CMBNI" localSheetId="3" hidden="1">#REF!</definedName>
    <definedName name="BExGS2IWR5DUNJ1U9PAKIV8CMBNI" hidden="1">#REF!</definedName>
    <definedName name="BExGS69P9FFTEOPDS0MWFKF45G47" localSheetId="3" hidden="1">#REF!</definedName>
    <definedName name="BExGS69P9FFTEOPDS0MWFKF45G47" hidden="1">#REF!</definedName>
    <definedName name="BExGS6F1JFHM5MUJ1RFO50WP6D05" localSheetId="3" hidden="1">#REF!</definedName>
    <definedName name="BExGS6F1JFHM5MUJ1RFO50WP6D05" hidden="1">#REF!</definedName>
    <definedName name="BExGSA5YB5ZGE4NHDVCZ55TQAJTL" localSheetId="3" hidden="1">#REF!</definedName>
    <definedName name="BExGSA5YB5ZGE4NHDVCZ55TQAJTL" hidden="1">#REF!</definedName>
    <definedName name="BExGSBYPYOBOB218ABCIM2X63GJ8" localSheetId="3" hidden="1">#REF!</definedName>
    <definedName name="BExGSBYPYOBOB218ABCIM2X63GJ8" hidden="1">#REF!</definedName>
    <definedName name="BExGSCEUCQQVDEEKWJ677QTGUVTE" localSheetId="3" hidden="1">#REF!</definedName>
    <definedName name="BExGSCEUCQQVDEEKWJ677QTGUVTE" hidden="1">#REF!</definedName>
    <definedName name="BExGSQY65LH1PCKKM5WHDW83F35O" localSheetId="3" hidden="1">#REF!</definedName>
    <definedName name="BExGSQY65LH1PCKKM5WHDW83F35O" hidden="1">#REF!</definedName>
    <definedName name="BExGSYW1GKISF0PMUAK3XJK9PEW9" localSheetId="3" hidden="1">#REF!</definedName>
    <definedName name="BExGSYW1GKISF0PMUAK3XJK9PEW9" hidden="1">#REF!</definedName>
    <definedName name="BExGT0DZJB6LSF6L693UUB9EY1VQ" localSheetId="3" hidden="1">#REF!</definedName>
    <definedName name="BExGT0DZJB6LSF6L693UUB9EY1VQ" hidden="1">#REF!</definedName>
    <definedName name="BExGTEMKIEF46KBIDWCAOAN5U718" localSheetId="3" hidden="1">#REF!</definedName>
    <definedName name="BExGTEMKIEF46KBIDWCAOAN5U718" hidden="1">#REF!</definedName>
    <definedName name="BExGTGVFIF8HOQXR54SK065A8M4K" localSheetId="3" hidden="1">#REF!</definedName>
    <definedName name="BExGTGVFIF8HOQXR54SK065A8M4K" hidden="1">#REF!</definedName>
    <definedName name="BExGTIYX3OWPIINOGY1E4QQYSKHP" localSheetId="3" hidden="1">#REF!</definedName>
    <definedName name="BExGTIYX3OWPIINOGY1E4QQYSKHP" hidden="1">#REF!</definedName>
    <definedName name="BExGTKGUN0KUU3C0RL2LK98D8MEK" localSheetId="3" hidden="1">#REF!</definedName>
    <definedName name="BExGTKGUN0KUU3C0RL2LK98D8MEK" hidden="1">#REF!</definedName>
    <definedName name="BExGTV3U5SZUPLTWEMEY3IIN1L4L" localSheetId="3" hidden="1">#REF!</definedName>
    <definedName name="BExGTV3U5SZUPLTWEMEY3IIN1L4L" hidden="1">#REF!</definedName>
    <definedName name="BExGTZ046J7VMUG4YPKFN2K8TWB7" localSheetId="3" hidden="1">#REF!</definedName>
    <definedName name="BExGTZ046J7VMUG4YPKFN2K8TWB7" hidden="1">#REF!</definedName>
    <definedName name="BExGTZ04EFFQ3Z3JMM0G35JYWUK3" localSheetId="3" hidden="1">#REF!</definedName>
    <definedName name="BExGTZ04EFFQ3Z3JMM0G35JYWUK3" hidden="1">#REF!</definedName>
    <definedName name="BExGU2G9OPRZRIU9YGF6NX9FUW0J" localSheetId="3" hidden="1">#REF!</definedName>
    <definedName name="BExGU2G9OPRZRIU9YGF6NX9FUW0J" hidden="1">#REF!</definedName>
    <definedName name="BExGU6HTKLRZO8UOI3DTAM5RFDBA" localSheetId="3" hidden="1">#REF!</definedName>
    <definedName name="BExGU6HTKLRZO8UOI3DTAM5RFDBA" hidden="1">#REF!</definedName>
    <definedName name="BExGUDDZXFFQHAF4UZF8ZB1HO7H6" localSheetId="3" hidden="1">#REF!</definedName>
    <definedName name="BExGUDDZXFFQHAF4UZF8ZB1HO7H6" hidden="1">#REF!</definedName>
    <definedName name="BExGUI6NCRHY7EAB6SK6EPPMWFG1" localSheetId="3" hidden="1">#REF!</definedName>
    <definedName name="BExGUI6NCRHY7EAB6SK6EPPMWFG1" hidden="1">#REF!</definedName>
    <definedName name="BExGUIBXBRHGM97ZX6GBA4ZDQ79C" localSheetId="3" hidden="1">#REF!</definedName>
    <definedName name="BExGUIBXBRHGM97ZX6GBA4ZDQ79C" hidden="1">#REF!</definedName>
    <definedName name="BExGUM8D91UNPCOO4TKP9FGX85TF" localSheetId="3" hidden="1">#REF!</definedName>
    <definedName name="BExGUM8D91UNPCOO4TKP9FGX85TF" hidden="1">#REF!</definedName>
    <definedName name="BExGUMDP0WYFBZL2MCB36WWJIC04" localSheetId="3" hidden="1">#REF!</definedName>
    <definedName name="BExGUMDP0WYFBZL2MCB36WWJIC04" hidden="1">#REF!</definedName>
    <definedName name="BExGUQF9N9FKI7S0H30WUAEB5LPD" localSheetId="3" hidden="1">#REF!</definedName>
    <definedName name="BExGUQF9N9FKI7S0H30WUAEB5LPD" hidden="1">#REF!</definedName>
    <definedName name="BExGUR6BA03XPBK60SQUW197GJ5X" localSheetId="3" hidden="1">#REF!</definedName>
    <definedName name="BExGUR6BA03XPBK60SQUW197GJ5X" hidden="1">#REF!</definedName>
    <definedName name="BExGUVIP60TA4B7X2PFGMBFUSKGX" localSheetId="3" hidden="1">#REF!</definedName>
    <definedName name="BExGUVIP60TA4B7X2PFGMBFUSKGX" hidden="1">#REF!</definedName>
    <definedName name="BExGUVTIIWAK5T0F5FD428QDO46W" localSheetId="3" hidden="1">#REF!</definedName>
    <definedName name="BExGUVTIIWAK5T0F5FD428QDO46W" hidden="1">#REF!</definedName>
    <definedName name="BExGUZKF06F209XL1IZWVJEQ82EE" localSheetId="3" hidden="1">#REF!</definedName>
    <definedName name="BExGUZKF06F209XL1IZWVJEQ82EE" hidden="1">#REF!</definedName>
    <definedName name="BExGUZPWM950OZ8P1A3N86LXK97U" localSheetId="3" hidden="1">#REF!</definedName>
    <definedName name="BExGUZPWM950OZ8P1A3N86LXK97U" hidden="1">#REF!</definedName>
    <definedName name="BExGV2EVT380QHD4AP2RL9MR8L5L" localSheetId="3" hidden="1">#REF!</definedName>
    <definedName name="BExGV2EVT380QHD4AP2RL9MR8L5L" hidden="1">#REF!</definedName>
    <definedName name="BExGVBUSKOI7KB24K40PTXJE6MER" localSheetId="3" hidden="1">#REF!</definedName>
    <definedName name="BExGVBUSKOI7KB24K40PTXJE6MER" hidden="1">#REF!</definedName>
    <definedName name="BExGVGSQSVWTL2MNI6TT8Y92W3KA" localSheetId="3" hidden="1">#REF!</definedName>
    <definedName name="BExGVGSQSVWTL2MNI6TT8Y92W3KA" hidden="1">#REF!</definedName>
    <definedName name="BExGVHP63K0GSYU17R73XGX6W2U6" localSheetId="3" hidden="1">#REF!</definedName>
    <definedName name="BExGVHP63K0GSYU17R73XGX6W2U6" hidden="1">#REF!</definedName>
    <definedName name="BExGVN3DDSLKWSP9MVJS9QMNEUIK" localSheetId="3" hidden="1">#REF!</definedName>
    <definedName name="BExGVN3DDSLKWSP9MVJS9QMNEUIK" hidden="1">#REF!</definedName>
    <definedName name="BExGVUVVMLOCR9DPVUZSQ141EE4J" localSheetId="3" hidden="1">#REF!</definedName>
    <definedName name="BExGVUVVMLOCR9DPVUZSQ141EE4J" hidden="1">#REF!</definedName>
    <definedName name="BExGVV6OOLDQ3TXZK51TTF3YX0WN" localSheetId="3" hidden="1">#REF!</definedName>
    <definedName name="BExGVV6OOLDQ3TXZK51TTF3YX0WN" hidden="1">#REF!</definedName>
    <definedName name="BExGW0KVS7U0C87XFZ78QW991IEV" localSheetId="3" hidden="1">#REF!</definedName>
    <definedName name="BExGW0KVS7U0C87XFZ78QW991IEV" hidden="1">#REF!</definedName>
    <definedName name="BExGW0Q7QHE29TGNWAWQ6GR0V6TQ" localSheetId="3" hidden="1">#REF!</definedName>
    <definedName name="BExGW0Q7QHE29TGNWAWQ6GR0V6TQ" hidden="1">#REF!</definedName>
    <definedName name="BExGW2Z7AMPG6H9EXA9ML6EZVGGA" localSheetId="3" hidden="1">#REF!</definedName>
    <definedName name="BExGW2Z7AMPG6H9EXA9ML6EZVGGA" hidden="1">#REF!</definedName>
    <definedName name="BExGWABG5VT5XO1A196RK61AXA8C" localSheetId="3" hidden="1">#REF!</definedName>
    <definedName name="BExGWABG5VT5XO1A196RK61AXA8C" hidden="1">#REF!</definedName>
    <definedName name="BExGWEO0JDG84NYLEAV5NSOAGMJZ" localSheetId="3" hidden="1">#REF!</definedName>
    <definedName name="BExGWEO0JDG84NYLEAV5NSOAGMJZ" hidden="1">#REF!</definedName>
    <definedName name="BExGWLEOC70Z8QAJTPT2PDHTNM4L" localSheetId="3" hidden="1">#REF!</definedName>
    <definedName name="BExGWLEOC70Z8QAJTPT2PDHTNM4L" hidden="1">#REF!</definedName>
    <definedName name="BExGWNCXLCRTLBVMTXYJ5PHQI6SS" localSheetId="3" hidden="1">#REF!</definedName>
    <definedName name="BExGWNCXLCRTLBVMTXYJ5PHQI6SS" hidden="1">#REF!</definedName>
    <definedName name="BExGX4L8N6ERT0Q4EVVNA97EGD80" localSheetId="3" hidden="1">#REF!</definedName>
    <definedName name="BExGX4L8N6ERT0Q4EVVNA97EGD80" hidden="1">#REF!</definedName>
    <definedName name="BExGX5MWTL78XM0QCP4NT564ML39" localSheetId="3" hidden="1">#REF!</definedName>
    <definedName name="BExGX5MWTL78XM0QCP4NT564ML39" hidden="1">#REF!</definedName>
    <definedName name="BExGX6U988MCFIGDA1282F92U9AA" localSheetId="3" hidden="1">#REF!</definedName>
    <definedName name="BExGX6U988MCFIGDA1282F92U9AA" hidden="1">#REF!</definedName>
    <definedName name="BExGX7FTB1CKAT5HUW6H531FIY6I" localSheetId="3" hidden="1">#REF!</definedName>
    <definedName name="BExGX7FTB1CKAT5HUW6H531FIY6I" hidden="1">#REF!</definedName>
    <definedName name="BExGX9DVACJQIZ4GH6YAD2A7F70O" localSheetId="3" hidden="1">#REF!</definedName>
    <definedName name="BExGX9DVACJQIZ4GH6YAD2A7F70O" hidden="1">#REF!</definedName>
    <definedName name="BExGXCZBQISQ3IMF6DJH1OXNAQP8" localSheetId="3" hidden="1">#REF!</definedName>
    <definedName name="BExGXCZBQISQ3IMF6DJH1OXNAQP8" hidden="1">#REF!</definedName>
    <definedName name="BExGXDVP2S2Y8Z8Q43I78RCIK3DD" localSheetId="3" hidden="1">#REF!</definedName>
    <definedName name="BExGXDVP2S2Y8Z8Q43I78RCIK3DD" hidden="1">#REF!</definedName>
    <definedName name="BExGXJ9W5JU7TT9S0BKL5Y6VVB39" localSheetId="3" hidden="1">#REF!</definedName>
    <definedName name="BExGXJ9W5JU7TT9S0BKL5Y6VVB39" hidden="1">#REF!</definedName>
    <definedName name="BExGXWB73RJ4BASBQTQ8EY0EC1EB" localSheetId="3" hidden="1">#REF!</definedName>
    <definedName name="BExGXWB73RJ4BASBQTQ8EY0EC1EB" hidden="1">#REF!</definedName>
    <definedName name="BExGXZ0ABB43C7SMRKZHWOSU9EQX" localSheetId="3" hidden="1">#REF!</definedName>
    <definedName name="BExGXZ0ABB43C7SMRKZHWOSU9EQX" hidden="1">#REF!</definedName>
    <definedName name="BExGY6SU3SYVCJ3AG2ITY59SAZ5A" localSheetId="3" hidden="1">#REF!</definedName>
    <definedName name="BExGY6SU3SYVCJ3AG2ITY59SAZ5A" hidden="1">#REF!</definedName>
    <definedName name="BExGY6YA4P5KMY2VHT0DYK3YTFAX" localSheetId="3" hidden="1">#REF!</definedName>
    <definedName name="BExGY6YA4P5KMY2VHT0DYK3YTFAX" hidden="1">#REF!</definedName>
    <definedName name="BExGY8G88PVVRYHPHRPJZFSX6HSC" localSheetId="3" hidden="1">#REF!</definedName>
    <definedName name="BExGY8G88PVVRYHPHRPJZFSX6HSC" hidden="1">#REF!</definedName>
    <definedName name="BExGYC718HTZ80PNKYPVIYGRJVF6" localSheetId="3" hidden="1">#REF!</definedName>
    <definedName name="BExGYC718HTZ80PNKYPVIYGRJVF6" hidden="1">#REF!</definedName>
    <definedName name="BExGYCNATXZY2FID93B17YWIPPRD" localSheetId="3" hidden="1">#REF!</definedName>
    <definedName name="BExGYCNATXZY2FID93B17YWIPPRD" hidden="1">#REF!</definedName>
    <definedName name="BExGYGJJJ3BBCQAOA51WHP01HN73" localSheetId="3" hidden="1">#REF!</definedName>
    <definedName name="BExGYGJJJ3BBCQAOA51WHP01HN73" hidden="1">#REF!</definedName>
    <definedName name="BExGYOS6TV2C72PLRFU8RP1I58GY" localSheetId="3" hidden="1">#REF!</definedName>
    <definedName name="BExGYOS6TV2C72PLRFU8RP1I58GY" hidden="1">#REF!</definedName>
    <definedName name="BExGYXBM828PX0KPDVAZBWDL6MJZ" localSheetId="3" hidden="1">#REF!</definedName>
    <definedName name="BExGYXBM828PX0KPDVAZBWDL6MJZ" hidden="1">#REF!</definedName>
    <definedName name="BExGZJ78ZWZCVHZ3BKEKFJZ6MAEO" localSheetId="3" hidden="1">#REF!</definedName>
    <definedName name="BExGZJ78ZWZCVHZ3BKEKFJZ6MAEO" hidden="1">#REF!</definedName>
    <definedName name="BExGZOLH2QV73J3M9IWDDPA62TP4" localSheetId="3" hidden="1">#REF!</definedName>
    <definedName name="BExGZOLH2QV73J3M9IWDDPA62TP4" hidden="1">#REF!</definedName>
    <definedName name="BExGZP1PWGFKVVVN4YDIS22DZPCR" localSheetId="3" hidden="1">#REF!</definedName>
    <definedName name="BExGZP1PWGFKVVVN4YDIS22DZPCR" hidden="1">#REF!</definedName>
    <definedName name="BExGZQUHCPM6G5U9OM8JU339JAG6" localSheetId="3" hidden="1">#REF!</definedName>
    <definedName name="BExGZQUHCPM6G5U9OM8JU339JAG6" hidden="1">#REF!</definedName>
    <definedName name="BExH00FQKX09BD5WU4DB5KPXAUYA" localSheetId="3" hidden="1">#REF!</definedName>
    <definedName name="BExH00FQKX09BD5WU4DB5KPXAUYA" hidden="1">#REF!</definedName>
    <definedName name="BExH00L21GZX5YJJGVMOAWBERLP5" localSheetId="3" hidden="1">#REF!</definedName>
    <definedName name="BExH00L21GZX5YJJGVMOAWBERLP5" hidden="1">#REF!</definedName>
    <definedName name="BExH02ZD6VAY1KQLAQYBBI6WWIZB" localSheetId="3" hidden="1">#REF!</definedName>
    <definedName name="BExH02ZD6VAY1KQLAQYBBI6WWIZB" hidden="1">#REF!</definedName>
    <definedName name="BExH08Z6LQCGGSGSAILMHX4X7JMD" localSheetId="3" hidden="1">#REF!</definedName>
    <definedName name="BExH08Z6LQCGGSGSAILMHX4X7JMD" hidden="1">#REF!</definedName>
    <definedName name="BExH0KT9Z8HEVRRQRGQ8YHXRLIJA" localSheetId="3" hidden="1">#REF!</definedName>
    <definedName name="BExH0KT9Z8HEVRRQRGQ8YHXRLIJA" hidden="1">#REF!</definedName>
    <definedName name="BExH0M0FDN12YBOCKL3XL2Z7T7Y8" localSheetId="3" hidden="1">#REF!</definedName>
    <definedName name="BExH0M0FDN12YBOCKL3XL2Z7T7Y8" hidden="1">#REF!</definedName>
    <definedName name="BExH0O9G06YPZ5TN9RYT326I1CP2" localSheetId="3" hidden="1">#REF!</definedName>
    <definedName name="BExH0O9G06YPZ5TN9RYT326I1CP2" hidden="1">#REF!</definedName>
    <definedName name="BExH0PGM6RG0F3AAGULBIGOH91C2" localSheetId="3" hidden="1">#REF!</definedName>
    <definedName name="BExH0PGM6RG0F3AAGULBIGOH91C2" hidden="1">#REF!</definedName>
    <definedName name="BExH0QIB3F0YZLM5XYHBCU5F0OVR" localSheetId="3" hidden="1">#REF!</definedName>
    <definedName name="BExH0QIB3F0YZLM5XYHBCU5F0OVR" hidden="1">#REF!</definedName>
    <definedName name="BExH0RK5LJAAP7O67ZFB4RG6WPPL" localSheetId="3" hidden="1">#REF!</definedName>
    <definedName name="BExH0RK5LJAAP7O67ZFB4RG6WPPL" hidden="1">#REF!</definedName>
    <definedName name="BExH0WNJAKTJRCKMTX8O4KNMIIJM" localSheetId="3" hidden="1">#REF!</definedName>
    <definedName name="BExH0WNJAKTJRCKMTX8O4KNMIIJM" hidden="1">#REF!</definedName>
    <definedName name="BExH12Y4WX542WI3ZEM15AK4UM9J" localSheetId="3" hidden="1">#REF!</definedName>
    <definedName name="BExH12Y4WX542WI3ZEM15AK4UM9J" hidden="1">#REF!</definedName>
    <definedName name="BExH18CCU7B8JWO8AWGEQRLWZG6J" localSheetId="3" hidden="1">#REF!</definedName>
    <definedName name="BExH18CCU7B8JWO8AWGEQRLWZG6J" hidden="1">#REF!</definedName>
    <definedName name="BExH1BN2H92IQKKP5IREFSS9FBF2" localSheetId="3" hidden="1">#REF!</definedName>
    <definedName name="BExH1BN2H92IQKKP5IREFSS9FBF2" hidden="1">#REF!</definedName>
    <definedName name="BExH1FDTQXR9QQ31WDB7OPXU7MPT" localSheetId="3" hidden="1">#REF!</definedName>
    <definedName name="BExH1FDTQXR9QQ31WDB7OPXU7MPT" hidden="1">#REF!</definedName>
    <definedName name="BExH1FOMEUIJNIDJAUY0ZQFBJSY9" localSheetId="3" hidden="1">#REF!</definedName>
    <definedName name="BExH1FOMEUIJNIDJAUY0ZQFBJSY9" hidden="1">#REF!</definedName>
    <definedName name="BExH1GA6TT290OTIZ8C3N610CYZ1" localSheetId="3" hidden="1">#REF!</definedName>
    <definedName name="BExH1GA6TT290OTIZ8C3N610CYZ1" hidden="1">#REF!</definedName>
    <definedName name="BExH1I8E3HJSZLFRZZ1ZKX7TBJEP" localSheetId="3" hidden="1">#REF!</definedName>
    <definedName name="BExH1I8E3HJSZLFRZZ1ZKX7TBJEP" hidden="1">#REF!</definedName>
    <definedName name="BExH1JFFHEBFX9BWJMNIA3N66R3Z" localSheetId="3" hidden="1">#REF!</definedName>
    <definedName name="BExH1JFFHEBFX9BWJMNIA3N66R3Z" hidden="1">#REF!</definedName>
    <definedName name="BExH1XYRKX51T571O1SRBP9J1D98" localSheetId="3" hidden="1">#REF!</definedName>
    <definedName name="BExH1XYRKX51T571O1SRBP9J1D98" hidden="1">#REF!</definedName>
    <definedName name="BExH1Z0GIUSVTF2H1G1I3PDGBNK2" localSheetId="3" hidden="1">#REF!</definedName>
    <definedName name="BExH1Z0GIUSVTF2H1G1I3PDGBNK2" hidden="1">#REF!</definedName>
    <definedName name="BExH225UTM6S9FW4MUDZS7F1PQSH" localSheetId="3" hidden="1">#REF!</definedName>
    <definedName name="BExH225UTM6S9FW4MUDZS7F1PQSH" hidden="1">#REF!</definedName>
    <definedName name="BExH23271RF7AYZ542KHQTH68GQ7" localSheetId="3" hidden="1">#REF!</definedName>
    <definedName name="BExH23271RF7AYZ542KHQTH68GQ7" hidden="1">#REF!</definedName>
    <definedName name="BExH2DP58R7D1BGUFBM2FHESVRF0" localSheetId="3" hidden="1">#REF!</definedName>
    <definedName name="BExH2DP58R7D1BGUFBM2FHESVRF0" hidden="1">#REF!</definedName>
    <definedName name="BExH2GJQR4JALNB314RY0LDI49VH" localSheetId="3" hidden="1">#REF!</definedName>
    <definedName name="BExH2GJQR4JALNB314RY0LDI49VH" hidden="1">#REF!</definedName>
    <definedName name="BExH2JZR49T7644JFVE7B3N7RZM9" localSheetId="3" hidden="1">#REF!</definedName>
    <definedName name="BExH2JZR49T7644JFVE7B3N7RZM9" hidden="1">#REF!</definedName>
    <definedName name="BExH2QVWL3AXHSB9EK2GQRD0DBRH" localSheetId="3" hidden="1">#REF!</definedName>
    <definedName name="BExH2QVWL3AXHSB9EK2GQRD0DBRH" hidden="1">#REF!</definedName>
    <definedName name="BExH2WKXV8X5S2GSBBTWGI0NLNAH" localSheetId="3" hidden="1">#REF!</definedName>
    <definedName name="BExH2WKXV8X5S2GSBBTWGI0NLNAH" hidden="1">#REF!</definedName>
    <definedName name="BExH2XS1UFYFGU0S0EBXX90W2WE8" localSheetId="3" hidden="1">#REF!</definedName>
    <definedName name="BExH2XS1UFYFGU0S0EBXX90W2WE8" hidden="1">#REF!</definedName>
    <definedName name="BExH2XS1X04DMUN544K5RU4XPDCI" localSheetId="3" hidden="1">#REF!</definedName>
    <definedName name="BExH2XS1X04DMUN544K5RU4XPDCI" hidden="1">#REF!</definedName>
    <definedName name="BExH2XS2TND9SB0GC295R4FP6K5Y" localSheetId="3" hidden="1">#REF!</definedName>
    <definedName name="BExH2XS2TND9SB0GC295R4FP6K5Y" hidden="1">#REF!</definedName>
    <definedName name="BExH2ZA0SZ4SSITL50NA8LZ3OEX6" localSheetId="3" hidden="1">#REF!</definedName>
    <definedName name="BExH2ZA0SZ4SSITL50NA8LZ3OEX6" hidden="1">#REF!</definedName>
    <definedName name="BExH31Z3JNVJPESWKXHILGXZHP2M" localSheetId="3" hidden="1">#REF!</definedName>
    <definedName name="BExH31Z3JNVJPESWKXHILGXZHP2M" hidden="1">#REF!</definedName>
    <definedName name="BExH3E9HZ3QJCDZW7WI7YACFQCHE" localSheetId="3" hidden="1">#REF!</definedName>
    <definedName name="BExH3E9HZ3QJCDZW7WI7YACFQCHE" hidden="1">#REF!</definedName>
    <definedName name="BExH3IRB6764RQ5HBYRLH6XCT29X" localSheetId="3" hidden="1">#REF!</definedName>
    <definedName name="BExH3IRB6764RQ5HBYRLH6XCT29X" hidden="1">#REF!</definedName>
    <definedName name="BExIG2U8V6RSB47SXLCQG3Q68YRO" localSheetId="3" hidden="1">#REF!</definedName>
    <definedName name="BExIG2U8V6RSB47SXLCQG3Q68YRO" hidden="1">#REF!</definedName>
    <definedName name="BExIGJBO8R13LV7CZ7C1YCP974NN" localSheetId="3" hidden="1">#REF!</definedName>
    <definedName name="BExIGJBO8R13LV7CZ7C1YCP974NN" hidden="1">#REF!</definedName>
    <definedName name="BExIGWT86FPOEYTI8GXCGU5Y3KGK" localSheetId="3" hidden="1">#REF!</definedName>
    <definedName name="BExIGWT86FPOEYTI8GXCGU5Y3KGK" hidden="1">#REF!</definedName>
    <definedName name="BExIHBHXA7E7VUTBVHXXXCH3A5CL" localSheetId="3" hidden="1">#REF!</definedName>
    <definedName name="BExIHBHXA7E7VUTBVHXXXCH3A5CL" hidden="1">#REF!</definedName>
    <definedName name="BExIHBSOGRSH1GKS6GKBRAJ7GXFQ" localSheetId="3" hidden="1">#REF!</definedName>
    <definedName name="BExIHBSOGRSH1GKS6GKBRAJ7GXFQ" hidden="1">#REF!</definedName>
    <definedName name="BExIHDFY73YM0AHAR2Z5OJTFKSL2" localSheetId="3" hidden="1">#REF!</definedName>
    <definedName name="BExIHDFY73YM0AHAR2Z5OJTFKSL2" hidden="1">#REF!</definedName>
    <definedName name="BExIHPQCQTGEW8QOJVIQ4VX0P6DX" localSheetId="3" hidden="1">#REF!</definedName>
    <definedName name="BExIHPQCQTGEW8QOJVIQ4VX0P6DX" hidden="1">#REF!</definedName>
    <definedName name="BExII1KN91Q7DLW0UB7W2TJ5ACT9" localSheetId="3" hidden="1">#REF!</definedName>
    <definedName name="BExII1KN91Q7DLW0UB7W2TJ5ACT9" hidden="1">#REF!</definedName>
    <definedName name="BExII50LI8I0CDOOZEMIVHVA2V95" localSheetId="3" hidden="1">#REF!</definedName>
    <definedName name="BExII50LI8I0CDOOZEMIVHVA2V95" hidden="1">#REF!</definedName>
    <definedName name="BExIINQWABWRGYDT02DOJQ5L7BQF" localSheetId="3" hidden="1">#REF!</definedName>
    <definedName name="BExIINQWABWRGYDT02DOJQ5L7BQF" hidden="1">#REF!</definedName>
    <definedName name="BExIIXMY38TQD12CVV4S57L3I809" localSheetId="3" hidden="1">#REF!</definedName>
    <definedName name="BExIIXMY38TQD12CVV4S57L3I809" hidden="1">#REF!</definedName>
    <definedName name="BExIIY37NEVU2LGS1JE4VR9AN6W4" localSheetId="3" hidden="1">#REF!</definedName>
    <definedName name="BExIIY37NEVU2LGS1JE4VR9AN6W4" hidden="1">#REF!</definedName>
    <definedName name="BExIIYJAGXR8TPZ1KCYM7EGJ79UW" localSheetId="3" hidden="1">#REF!</definedName>
    <definedName name="BExIIYJAGXR8TPZ1KCYM7EGJ79UW" hidden="1">#REF!</definedName>
    <definedName name="BExIJ3160YCWGAVEU0208ZGXXG3P" localSheetId="3" hidden="1">#REF!</definedName>
    <definedName name="BExIJ3160YCWGAVEU0208ZGXXG3P" hidden="1">#REF!</definedName>
    <definedName name="BExIJFGZJ5ED9D6KAY4PGQYLELAX" localSheetId="3" hidden="1">#REF!</definedName>
    <definedName name="BExIJFGZJ5ED9D6KAY4PGQYLELAX" hidden="1">#REF!</definedName>
    <definedName name="BExIJQK80ZEKSTV62E59AYJYUNLI" localSheetId="3" hidden="1">#REF!</definedName>
    <definedName name="BExIJQK80ZEKSTV62E59AYJYUNLI" hidden="1">#REF!</definedName>
    <definedName name="BExIJRLX3M0YQLU1D5Y9V7HM5QNM" localSheetId="3" hidden="1">#REF!</definedName>
    <definedName name="BExIJRLX3M0YQLU1D5Y9V7HM5QNM" hidden="1">#REF!</definedName>
    <definedName name="BExIJV22J0QA7286KNPMHO1ZUCB3" localSheetId="3" hidden="1">#REF!</definedName>
    <definedName name="BExIJV22J0QA7286KNPMHO1ZUCB3" hidden="1">#REF!</definedName>
    <definedName name="BExIJVI6OC7B6ZE9V4PAOYZXKNER" localSheetId="3" hidden="1">#REF!</definedName>
    <definedName name="BExIJVI6OC7B6ZE9V4PAOYZXKNER" hidden="1">#REF!</definedName>
    <definedName name="BExIJWK0NGTGQ4X7D5VIVXD14JHI" localSheetId="3" hidden="1">#REF!</definedName>
    <definedName name="BExIJWK0NGTGQ4X7D5VIVXD14JHI" hidden="1">#REF!</definedName>
    <definedName name="BExIJWPCIYINEJUTXU74VK7WG031" localSheetId="3" hidden="1">#REF!</definedName>
    <definedName name="BExIJWPCIYINEJUTXU74VK7WG031" hidden="1">#REF!</definedName>
    <definedName name="BExIKHTXPZR5A8OHB6HDP6QWDHAD" localSheetId="3" hidden="1">#REF!</definedName>
    <definedName name="BExIKHTXPZR5A8OHB6HDP6QWDHAD" hidden="1">#REF!</definedName>
    <definedName name="BExIKMMJOETSAXJYY1SIKM58LMA2" localSheetId="3" hidden="1">#REF!</definedName>
    <definedName name="BExIKMMJOETSAXJYY1SIKM58LMA2" hidden="1">#REF!</definedName>
    <definedName name="BExIKRF6AQ6VOO9KCIWSM6FY8M7D" localSheetId="3" hidden="1">#REF!</definedName>
    <definedName name="BExIKRF6AQ6VOO9KCIWSM6FY8M7D" hidden="1">#REF!</definedName>
    <definedName name="BExIKTYZESFT3LC0ASFMFKSE0D1X" localSheetId="3" hidden="1">#REF!</definedName>
    <definedName name="BExIKTYZESFT3LC0ASFMFKSE0D1X" hidden="1">#REF!</definedName>
    <definedName name="BExIKXVA6M8K0PTRYAGXS666L335" localSheetId="3" hidden="1">#REF!</definedName>
    <definedName name="BExIKXVA6M8K0PTRYAGXS666L335" hidden="1">#REF!</definedName>
    <definedName name="BExIL0PMZ2SXK9R6MLP43KBU1J2P" localSheetId="3" hidden="1">#REF!</definedName>
    <definedName name="BExIL0PMZ2SXK9R6MLP43KBU1J2P" hidden="1">#REF!</definedName>
    <definedName name="BExIL1WSMNNQQK98YHWHV5HVONIZ" localSheetId="3" hidden="1">#REF!</definedName>
    <definedName name="BExIL1WSMNNQQK98YHWHV5HVONIZ" hidden="1">#REF!</definedName>
    <definedName name="BExILAAXRTRAD18K74M6MGUEEPUM" localSheetId="3" hidden="1">#REF!</definedName>
    <definedName name="BExILAAXRTRAD18K74M6MGUEEPUM" hidden="1">#REF!</definedName>
    <definedName name="BExILG5F338C0FFLMVOKMKF8X5ZP" localSheetId="3" hidden="1">#REF!</definedName>
    <definedName name="BExILG5F338C0FFLMVOKMKF8X5ZP" hidden="1">#REF!</definedName>
    <definedName name="BExILGQTQM0HOD0BJI90YO7GOIN3" localSheetId="3" hidden="1">#REF!</definedName>
    <definedName name="BExILGQTQM0HOD0BJI90YO7GOIN3" hidden="1">#REF!</definedName>
    <definedName name="BExILPL7P2BNCD7MYCGTQ9F0R5JX" localSheetId="3" hidden="1">#REF!</definedName>
    <definedName name="BExILPL7P2BNCD7MYCGTQ9F0R5JX" hidden="1">#REF!</definedName>
    <definedName name="BExILVVS4B1B4G7IO0LPUDWY9K8W" localSheetId="3" hidden="1">#REF!</definedName>
    <definedName name="BExILVVS4B1B4G7IO0LPUDWY9K8W" hidden="1">#REF!</definedName>
    <definedName name="BExIM9DBUB7ZGF4B20FVUO9QGOX2" localSheetId="3" hidden="1">#REF!</definedName>
    <definedName name="BExIM9DBUB7ZGF4B20FVUO9QGOX2" hidden="1">#REF!</definedName>
    <definedName name="BExIMCTBZ4WAESGCDWJ64SB4F0L1" localSheetId="3" hidden="1">#REF!</definedName>
    <definedName name="BExIMCTBZ4WAESGCDWJ64SB4F0L1" hidden="1">#REF!</definedName>
    <definedName name="BExIMGK9Z94TFPWWZFMD10HV0IF6" localSheetId="3" hidden="1">#REF!</definedName>
    <definedName name="BExIMGK9Z94TFPWWZFMD10HV0IF6" hidden="1">#REF!</definedName>
    <definedName name="BExIMPEGKG18TELVC33T4OQTNBWC" localSheetId="3" hidden="1">#REF!</definedName>
    <definedName name="BExIMPEGKG18TELVC33T4OQTNBWC" hidden="1">#REF!</definedName>
    <definedName name="BExIN4OR435DL1US13JQPOQK8GD5" localSheetId="3" hidden="1">#REF!</definedName>
    <definedName name="BExIN4OR435DL1US13JQPOQK8GD5" hidden="1">#REF!</definedName>
    <definedName name="BExINI6A7H3KSFRFA6UBBDPKW37F" localSheetId="3" hidden="1">#REF!</definedName>
    <definedName name="BExINI6A7H3KSFRFA6UBBDPKW37F" hidden="1">#REF!</definedName>
    <definedName name="BExINIMK8XC3JOBT2EXYFHHH52H0" localSheetId="3" hidden="1">#REF!</definedName>
    <definedName name="BExINIMK8XC3JOBT2EXYFHHH52H0" hidden="1">#REF!</definedName>
    <definedName name="BExINLX401ZKEGWU168DS4JUM2J6" localSheetId="3" hidden="1">#REF!</definedName>
    <definedName name="BExINLX401ZKEGWU168DS4JUM2J6" hidden="1">#REF!</definedName>
    <definedName name="BExINMYYJO1FTV1CZF6O5XCFAMQX" localSheetId="3" hidden="1">#REF!</definedName>
    <definedName name="BExINMYYJO1FTV1CZF6O5XCFAMQX" hidden="1">#REF!</definedName>
    <definedName name="BExINP2H4KI05FRFV5PKZFE00HKO" localSheetId="3" hidden="1">#REF!</definedName>
    <definedName name="BExINP2H4KI05FRFV5PKZFE00HKO" hidden="1">#REF!</definedName>
    <definedName name="BExINPTCEJ9RPDEBJEJH80NATGUQ" localSheetId="3" hidden="1">#REF!</definedName>
    <definedName name="BExINPTCEJ9RPDEBJEJH80NATGUQ" hidden="1">#REF!</definedName>
    <definedName name="BExINWEQMNJ70A6JRXC2LACBX1GX" localSheetId="3" hidden="1">#REF!</definedName>
    <definedName name="BExINWEQMNJ70A6JRXC2LACBX1GX" hidden="1">#REF!</definedName>
    <definedName name="BExINZELVWYGU876QUUZCIMXPBQC" localSheetId="3" hidden="1">#REF!</definedName>
    <definedName name="BExINZELVWYGU876QUUZCIMXPBQC" hidden="1">#REF!</definedName>
    <definedName name="BExIO9QZ59ZHRA8SX6QICH2AY8A2" localSheetId="3" hidden="1">#REF!</definedName>
    <definedName name="BExIO9QZ59ZHRA8SX6QICH2AY8A2" hidden="1">#REF!</definedName>
    <definedName name="BExIOAHV525SMMGFDJFE7456JPBD" localSheetId="3" hidden="1">#REF!</definedName>
    <definedName name="BExIOAHV525SMMGFDJFE7456JPBD" hidden="1">#REF!</definedName>
    <definedName name="BExIOCQUQHKUU1KONGSDOLQTQEIC" localSheetId="3" hidden="1">#REF!</definedName>
    <definedName name="BExIOCQUQHKUU1KONGSDOLQTQEIC" hidden="1">#REF!</definedName>
    <definedName name="BExIOFAGCDQQKALMX3V0KU94KUQO" localSheetId="3" hidden="1">#REF!</definedName>
    <definedName name="BExIOFAGCDQQKALMX3V0KU94KUQO" hidden="1">#REF!</definedName>
    <definedName name="BExIOFL8Y5O61VLKTB4H20IJNWS1" localSheetId="3" hidden="1">#REF!</definedName>
    <definedName name="BExIOFL8Y5O61VLKTB4H20IJNWS1" hidden="1">#REF!</definedName>
    <definedName name="BExIOMBXRW5NS4ZPYX9G5QREZ5J6" localSheetId="3" hidden="1">#REF!</definedName>
    <definedName name="BExIOMBXRW5NS4ZPYX9G5QREZ5J6" hidden="1">#REF!</definedName>
    <definedName name="BExIORA3GK78T7C7SNBJJUONJ0LS" localSheetId="3" hidden="1">#REF!</definedName>
    <definedName name="BExIORA3GK78T7C7SNBJJUONJ0LS" hidden="1">#REF!</definedName>
    <definedName name="BExIORFDXP4AVIEBLSTZ8ETSXMNM" localSheetId="3" hidden="1">#REF!</definedName>
    <definedName name="BExIORFDXP4AVIEBLSTZ8ETSXMNM" hidden="1">#REF!</definedName>
    <definedName name="BExIOTZ5EFZ2NASVQ05RH15HRSW6" localSheetId="3" hidden="1">#REF!</definedName>
    <definedName name="BExIOTZ5EFZ2NASVQ05RH15HRSW6" hidden="1">#REF!</definedName>
    <definedName name="BExIP8YNN6UUE1GZ223SWH7DLGKO" localSheetId="3" hidden="1">#REF!</definedName>
    <definedName name="BExIP8YNN6UUE1GZ223SWH7DLGKO" hidden="1">#REF!</definedName>
    <definedName name="BExIPAB4AOL592OJCC1CFAXTLF1A" localSheetId="3" hidden="1">#REF!</definedName>
    <definedName name="BExIPAB4AOL592OJCC1CFAXTLF1A" hidden="1">#REF!</definedName>
    <definedName name="BExIPB25DKX4S2ZCKQN7KWSC3JBF" localSheetId="3" hidden="1">#REF!</definedName>
    <definedName name="BExIPB25DKX4S2ZCKQN7KWSC3JBF" hidden="1">#REF!</definedName>
    <definedName name="BExIPCUX4I4S2N50TLMMLALYLH9S" localSheetId="3" hidden="1">#REF!</definedName>
    <definedName name="BExIPCUX4I4S2N50TLMMLALYLH9S" hidden="1">#REF!</definedName>
    <definedName name="BExIPDLT8JYAMGE5HTN4D1YHZF3V" localSheetId="3" hidden="1">#REF!</definedName>
    <definedName name="BExIPDLT8JYAMGE5HTN4D1YHZF3V" hidden="1">#REF!</definedName>
    <definedName name="BExIPG040Q08EWIWL6CAVR3GRI43" localSheetId="3" hidden="1">#REF!</definedName>
    <definedName name="BExIPG040Q08EWIWL6CAVR3GRI43" hidden="1">#REF!</definedName>
    <definedName name="BExIPKNFUDPDKOSH5GHDVNA8D66S" localSheetId="3" hidden="1">#REF!</definedName>
    <definedName name="BExIPKNFUDPDKOSH5GHDVNA8D66S" hidden="1">#REF!</definedName>
    <definedName name="BExIPVL5VEVK9Q7AYB7EC2VZWBEZ" localSheetId="3" hidden="1">#REF!</definedName>
    <definedName name="BExIPVL5VEVK9Q7AYB7EC2VZWBEZ" hidden="1">#REF!</definedName>
    <definedName name="BExIQ1VS9A2FHVD9TUHKG9K8EVVP" localSheetId="3" hidden="1">#REF!</definedName>
    <definedName name="BExIQ1VS9A2FHVD9TUHKG9K8EVVP" hidden="1">#REF!</definedName>
    <definedName name="BExIQ3J19L30PSQ2CXNT6IHW0I7V" localSheetId="3" hidden="1">#REF!</definedName>
    <definedName name="BExIQ3J19L30PSQ2CXNT6IHW0I7V" hidden="1">#REF!</definedName>
    <definedName name="BExIQ3OJ7M04XCY276IO0LJA5XUK" localSheetId="3" hidden="1">#REF!</definedName>
    <definedName name="BExIQ3OJ7M04XCY276IO0LJA5XUK" hidden="1">#REF!</definedName>
    <definedName name="BExIQ5S19ITB0NDRUN4XV7B905ED" localSheetId="3" hidden="1">#REF!</definedName>
    <definedName name="BExIQ5S19ITB0NDRUN4XV7B905ED" hidden="1">#REF!</definedName>
    <definedName name="BExIQ810MMN2UN0EQ9CRQAFWA19X" localSheetId="3" hidden="1">#REF!</definedName>
    <definedName name="BExIQ810MMN2UN0EQ9CRQAFWA19X" hidden="1">#REF!</definedName>
    <definedName name="BExIQ9TMQT2EIXSVQW7GVSOAW2VJ" localSheetId="3" hidden="1">#REF!</definedName>
    <definedName name="BExIQ9TMQT2EIXSVQW7GVSOAW2VJ" hidden="1">#REF!</definedName>
    <definedName name="BExIQBMDE1L6J4H27K1FMSHQKDSE" localSheetId="3" hidden="1">#REF!</definedName>
    <definedName name="BExIQBMDE1L6J4H27K1FMSHQKDSE" hidden="1">#REF!</definedName>
    <definedName name="BExIQE65LVXUOF3UZFO7SDHFJH22" localSheetId="3" hidden="1">#REF!</definedName>
    <definedName name="BExIQE65LVXUOF3UZFO7SDHFJH22" hidden="1">#REF!</definedName>
    <definedName name="BExIQG9OO2KKBOWTMD1OXY36TEGA" localSheetId="3" hidden="1">#REF!</definedName>
    <definedName name="BExIQG9OO2KKBOWTMD1OXY36TEGA" hidden="1">#REF!</definedName>
    <definedName name="BExIQHWZ65ALA9VAFCJEGIL1145G" localSheetId="3" hidden="1">#REF!</definedName>
    <definedName name="BExIQHWZ65ALA9VAFCJEGIL1145G" hidden="1">#REF!</definedName>
    <definedName name="BExIQX1XBB31HZTYEEVOBSE3C5A6" localSheetId="3" hidden="1">#REF!</definedName>
    <definedName name="BExIQX1XBB31HZTYEEVOBSE3C5A6" hidden="1">#REF!</definedName>
    <definedName name="BExIR2ALYRP9FW99DK2084J7IIDC" localSheetId="3" hidden="1">#REF!</definedName>
    <definedName name="BExIR2ALYRP9FW99DK2084J7IIDC" hidden="1">#REF!</definedName>
    <definedName name="BExIR8FQETPTQYW37DBVDWG3J4JW" localSheetId="3" hidden="1">#REF!</definedName>
    <definedName name="BExIR8FQETPTQYW37DBVDWG3J4JW" hidden="1">#REF!</definedName>
    <definedName name="BExIRHKWQB1PP4ZLB0C3AVUBAFMD" localSheetId="3" hidden="1">#REF!</definedName>
    <definedName name="BExIRHKWQB1PP4ZLB0C3AVUBAFMD" hidden="1">#REF!</definedName>
    <definedName name="BExIRJTRJPQR3OTAGAV7JTA4VMPS" localSheetId="3" hidden="1">#REF!</definedName>
    <definedName name="BExIRJTRJPQR3OTAGAV7JTA4VMPS" hidden="1">#REF!</definedName>
    <definedName name="BExIROH27RJOG6VI7ZHR0RZGAZZ4" localSheetId="3" hidden="1">#REF!</definedName>
    <definedName name="BExIROH27RJOG6VI7ZHR0RZGAZZ4" hidden="1">#REF!</definedName>
    <definedName name="BExIRRBGTY01OQOI3U5SW59RFDFI" localSheetId="3" hidden="1">#REF!</definedName>
    <definedName name="BExIRRBGTY01OQOI3U5SW59RFDFI" hidden="1">#REF!</definedName>
    <definedName name="BExIS4T0DRF57HYO7OGG72KBOFOI" localSheetId="3" hidden="1">#REF!</definedName>
    <definedName name="BExIS4T0DRF57HYO7OGG72KBOFOI" hidden="1">#REF!</definedName>
    <definedName name="BExIS77BJDDK18PGI9DSEYZPIL7P" localSheetId="3" hidden="1">#REF!</definedName>
    <definedName name="BExIS77BJDDK18PGI9DSEYZPIL7P" hidden="1">#REF!</definedName>
    <definedName name="BExIS8USL1T3Z97CZ30HJ98E2GXQ" localSheetId="3" hidden="1">#REF!</definedName>
    <definedName name="BExIS8USL1T3Z97CZ30HJ98E2GXQ" hidden="1">#REF!</definedName>
    <definedName name="BExISC5B700MZUBFTQ9K4IKTF7HR" localSheetId="3" hidden="1">#REF!</definedName>
    <definedName name="BExISC5B700MZUBFTQ9K4IKTF7HR" hidden="1">#REF!</definedName>
    <definedName name="BExISDHXS49S1H56ENBPRF1NLD5C" localSheetId="3" hidden="1">#REF!</definedName>
    <definedName name="BExISDHXS49S1H56ENBPRF1NLD5C" hidden="1">#REF!</definedName>
    <definedName name="BExISM1JLV54A21A164IURMPGUMU" localSheetId="3" hidden="1">#REF!</definedName>
    <definedName name="BExISM1JLV54A21A164IURMPGUMU" hidden="1">#REF!</definedName>
    <definedName name="BExISRFKJYUZ4AKW44IJF7RF9Y90" localSheetId="3" hidden="1">#REF!</definedName>
    <definedName name="BExISRFKJYUZ4AKW44IJF7RF9Y90" hidden="1">#REF!</definedName>
    <definedName name="BExISSMVV57JAUB6CSGBMBFVNGWK" localSheetId="3" hidden="1">#REF!</definedName>
    <definedName name="BExISSMVV57JAUB6CSGBMBFVNGWK" hidden="1">#REF!</definedName>
    <definedName name="BExIT16AD4HCD0WQCCA72AKLQHK1" localSheetId="3" hidden="1">#REF!</definedName>
    <definedName name="BExIT16AD4HCD0WQCCA72AKLQHK1" hidden="1">#REF!</definedName>
    <definedName name="BExIT1MK8TBAK3SNP36A8FKDQSOK" localSheetId="3" hidden="1">#REF!</definedName>
    <definedName name="BExIT1MK8TBAK3SNP36A8FKDQSOK" hidden="1">#REF!</definedName>
    <definedName name="BExIT9PPVL7XGGIZS7G6QI6L7H9U" localSheetId="3" hidden="1">#REF!</definedName>
    <definedName name="BExIT9PPVL7XGGIZS7G6QI6L7H9U" hidden="1">#REF!</definedName>
    <definedName name="BExITBNYANV2S8KD56GOGCKW393R" localSheetId="3" hidden="1">#REF!</definedName>
    <definedName name="BExITBNYANV2S8KD56GOGCKW393R" hidden="1">#REF!</definedName>
    <definedName name="BExITGB4FVAV0LE88D7JMX7FBYXI" localSheetId="3" hidden="1">#REF!</definedName>
    <definedName name="BExITGB4FVAV0LE88D7JMX7FBYXI" hidden="1">#REF!</definedName>
    <definedName name="BExITI3TQ14K842P38QF0PNWSWNO" localSheetId="3" hidden="1">#REF!</definedName>
    <definedName name="BExITI3TQ14K842P38QF0PNWSWNO" hidden="1">#REF!</definedName>
    <definedName name="BExIU9OGER4TPMETACWUEP1UENK0" localSheetId="3" hidden="1">#REF!</definedName>
    <definedName name="BExIU9OGER4TPMETACWUEP1UENK0" hidden="1">#REF!</definedName>
    <definedName name="BExIUD4OJGH65NFNQ4VMCE3R4J1X" localSheetId="3" hidden="1">#REF!</definedName>
    <definedName name="BExIUD4OJGH65NFNQ4VMCE3R4J1X" hidden="1">#REF!</definedName>
    <definedName name="BExIUQM0XWNNW3MJD26EOVIT7FSU" localSheetId="3" hidden="1">#REF!</definedName>
    <definedName name="BExIUQM0XWNNW3MJD26EOVIT7FSU" hidden="1">#REF!</definedName>
    <definedName name="BExIUTB5OAAXYW0OFMP0PS40SPOB" localSheetId="3" hidden="1">#REF!</definedName>
    <definedName name="BExIUTB5OAAXYW0OFMP0PS40SPOB" hidden="1">#REF!</definedName>
    <definedName name="BExIUUT2MHIOV6R3WHA0DPM1KBKY" localSheetId="3" hidden="1">#REF!</definedName>
    <definedName name="BExIUUT2MHIOV6R3WHA0DPM1KBKY" hidden="1">#REF!</definedName>
    <definedName name="BExIUYPDT1AM6MWGWQS646PIZIWC" localSheetId="3" hidden="1">#REF!</definedName>
    <definedName name="BExIUYPDT1AM6MWGWQS646PIZIWC" hidden="1">#REF!</definedName>
    <definedName name="BExIV0I2O9F8D1UK1SI8AEYR6U0A" localSheetId="3" hidden="1">#REF!</definedName>
    <definedName name="BExIV0I2O9F8D1UK1SI8AEYR6U0A" hidden="1">#REF!</definedName>
    <definedName name="BExIV2LM38XPLRTWT0R44TMQ59E5" localSheetId="3" hidden="1">#REF!</definedName>
    <definedName name="BExIV2LM38XPLRTWT0R44TMQ59E5" hidden="1">#REF!</definedName>
    <definedName name="BExIV3HY4S0YRV1F7XEMF2YHAR2I" localSheetId="3" hidden="1">#REF!</definedName>
    <definedName name="BExIV3HY4S0YRV1F7XEMF2YHAR2I" hidden="1">#REF!</definedName>
    <definedName name="BExIV6HUZFRIFLXW2SICKGTAH1PV" localSheetId="3" hidden="1">#REF!</definedName>
    <definedName name="BExIV6HUZFRIFLXW2SICKGTAH1PV" hidden="1">#REF!</definedName>
    <definedName name="BExIVCXWL6H5LD9DHDIA4F5U9TQL" localSheetId="3" hidden="1">#REF!</definedName>
    <definedName name="BExIVCXWL6H5LD9DHDIA4F5U9TQL" hidden="1">#REF!</definedName>
    <definedName name="BExIVEVYJ7KL8QNR5ZTOSD11I5A6" localSheetId="3" hidden="1">#REF!</definedName>
    <definedName name="BExIVEVYJ7KL8QNR5ZTOSD11I5A6" hidden="1">#REF!</definedName>
    <definedName name="BExIVJ30S9U8MA1TUBRND8DGF96D" localSheetId="3" hidden="1">#REF!</definedName>
    <definedName name="BExIVJ30S9U8MA1TUBRND8DGF96D" hidden="1">#REF!</definedName>
    <definedName name="BExIVMOIPSEWSIHIDDLOXESQ28A0" localSheetId="3" hidden="1">#REF!</definedName>
    <definedName name="BExIVMOIPSEWSIHIDDLOXESQ28A0" hidden="1">#REF!</definedName>
    <definedName name="BExIVNVNJX9BYDLC88NG09YF5XQ6" localSheetId="3" hidden="1">#REF!</definedName>
    <definedName name="BExIVNVNJX9BYDLC88NG09YF5XQ6" hidden="1">#REF!</definedName>
    <definedName name="BExIVQVKLMGSRYT1LFZH0KUIA4OR" localSheetId="3" hidden="1">#REF!</definedName>
    <definedName name="BExIVQVKLMGSRYT1LFZH0KUIA4OR" hidden="1">#REF!</definedName>
    <definedName name="BExIVYTFI35KNR2XSA6N8OJYUTUR" localSheetId="3" hidden="1">#REF!</definedName>
    <definedName name="BExIVYTFI35KNR2XSA6N8OJYUTUR" hidden="1">#REF!</definedName>
    <definedName name="BExIVZF05SNB8DE7VLQOFG9S41HS" localSheetId="3" hidden="1">#REF!</definedName>
    <definedName name="BExIVZF05SNB8DE7VLQOFG9S41HS" hidden="1">#REF!</definedName>
    <definedName name="BExIWB3SY3WRIVIOF988DNNODBOA" localSheetId="3" hidden="1">#REF!</definedName>
    <definedName name="BExIWB3SY3WRIVIOF988DNNODBOA" hidden="1">#REF!</definedName>
    <definedName name="BExIWB99CG0H52LRD6QWPN4L6DV2" localSheetId="3" hidden="1">#REF!</definedName>
    <definedName name="BExIWB99CG0H52LRD6QWPN4L6DV2" hidden="1">#REF!</definedName>
    <definedName name="BExIWG1W7XP9DFYYSZAIOSHM0QLQ" localSheetId="3" hidden="1">#REF!</definedName>
    <definedName name="BExIWG1W7XP9DFYYSZAIOSHM0QLQ" hidden="1">#REF!</definedName>
    <definedName name="BExIWH3KUK94B7833DD4TB0Y6KP9" localSheetId="3" hidden="1">#REF!</definedName>
    <definedName name="BExIWH3KUK94B7833DD4TB0Y6KP9" hidden="1">#REF!</definedName>
    <definedName name="BExIWHZXYAALPLS8CSHZHJ82LBOH" localSheetId="3" hidden="1">#REF!</definedName>
    <definedName name="BExIWHZXYAALPLS8CSHZHJ82LBOH" hidden="1">#REF!</definedName>
    <definedName name="BExIWJY6FHR6KOO0P8U4IZ7VD42D" localSheetId="3" hidden="1">#REF!</definedName>
    <definedName name="BExIWJY6FHR6KOO0P8U4IZ7VD42D" hidden="1">#REF!</definedName>
    <definedName name="BExIWKE9MGIDWORBI43AWTUNYFAN" localSheetId="3" hidden="1">#REF!</definedName>
    <definedName name="BExIWKE9MGIDWORBI43AWTUNYFAN" hidden="1">#REF!</definedName>
    <definedName name="BExIWPHOYLSNGZKVD3RRKOEALEUG" localSheetId="3" hidden="1">#REF!</definedName>
    <definedName name="BExIWPHOYLSNGZKVD3RRKOEALEUG" hidden="1">#REF!</definedName>
    <definedName name="BExIWSHLD1QIZPL5ARLXOJ9Y2CAA" localSheetId="3" hidden="1">#REF!</definedName>
    <definedName name="BExIWSHLD1QIZPL5ARLXOJ9Y2CAA" hidden="1">#REF!</definedName>
    <definedName name="BExIX34PM5DBTRHRQWP6PL6WIX88" localSheetId="3" hidden="1">#REF!</definedName>
    <definedName name="BExIX34PM5DBTRHRQWP6PL6WIX88" hidden="1">#REF!</definedName>
    <definedName name="BExIX5OAP9KSUE5SIZCW9P39Q4WE" localSheetId="3" hidden="1">#REF!</definedName>
    <definedName name="BExIX5OAP9KSUE5SIZCW9P39Q4WE" hidden="1">#REF!</definedName>
    <definedName name="BExIXGRJPVJMUDGSG7IHPXPNO69B" localSheetId="3" hidden="1">#REF!</definedName>
    <definedName name="BExIXGRJPVJMUDGSG7IHPXPNO69B" hidden="1">#REF!</definedName>
    <definedName name="BExIXGWVQ9WOO0NCJLXAU4PJPOPM" localSheetId="3" hidden="1">#REF!</definedName>
    <definedName name="BExIXGWVQ9WOO0NCJLXAU4PJPOPM" hidden="1">#REF!</definedName>
    <definedName name="BExIXLK6SEOTUWQVNLCH4SAKTVGQ" localSheetId="3" hidden="1">#REF!</definedName>
    <definedName name="BExIXLK6SEOTUWQVNLCH4SAKTVGQ" hidden="1">#REF!</definedName>
    <definedName name="BExIXM5R87ZL3FHALWZXYCPHGX3E" localSheetId="3" hidden="1">#REF!</definedName>
    <definedName name="BExIXM5R87ZL3FHALWZXYCPHGX3E" hidden="1">#REF!</definedName>
    <definedName name="BExIXN24YK8MIB3OZ905DHU9CDH1" localSheetId="3" hidden="1">#REF!</definedName>
    <definedName name="BExIXN24YK8MIB3OZ905DHU9CDH1" hidden="1">#REF!</definedName>
    <definedName name="BExIXS036ZCKT2Z8XZKLZ8PFWQGL" localSheetId="3" hidden="1">#REF!</definedName>
    <definedName name="BExIXS036ZCKT2Z8XZKLZ8PFWQGL" hidden="1">#REF!</definedName>
    <definedName name="BExIXY5CF9PFM0P40AZ4U51TMWV0" localSheetId="3" hidden="1">#REF!</definedName>
    <definedName name="BExIXY5CF9PFM0P40AZ4U51TMWV0" hidden="1">#REF!</definedName>
    <definedName name="BExIYEXJBK8JDWIRSVV4RJSKZVV1" localSheetId="3" hidden="1">#REF!</definedName>
    <definedName name="BExIYEXJBK8JDWIRSVV4RJSKZVV1" hidden="1">#REF!</definedName>
    <definedName name="BExIYFJ59KLIPRTGIHX9X07UVGT3" localSheetId="3" hidden="1">#REF!</definedName>
    <definedName name="BExIYFJ59KLIPRTGIHX9X07UVGT3" hidden="1">#REF!</definedName>
    <definedName name="BExIYHH7GZO6BU3DC4GRLH3FD3ZS" localSheetId="3" hidden="1">#REF!</definedName>
    <definedName name="BExIYHH7GZO6BU3DC4GRLH3FD3ZS" hidden="1">#REF!</definedName>
    <definedName name="BExIYHMPBTD67ZNUL9O76FZQHYPT" localSheetId="3" hidden="1">#REF!</definedName>
    <definedName name="BExIYHMPBTD67ZNUL9O76FZQHYPT" hidden="1">#REF!</definedName>
    <definedName name="BExIYI2RH0K4225XO970K2IQ1E79" localSheetId="3" hidden="1">#REF!</definedName>
    <definedName name="BExIYI2RH0K4225XO970K2IQ1E79" hidden="1">#REF!</definedName>
    <definedName name="BExIYMPZ0KS2KOJFQAUQJ77L7701" localSheetId="3" hidden="1">#REF!</definedName>
    <definedName name="BExIYMPZ0KS2KOJFQAUQJ77L7701" hidden="1">#REF!</definedName>
    <definedName name="BExIYP9Q6FV9T0R9G3UDKLS4TTYX" localSheetId="3" hidden="1">#REF!</definedName>
    <definedName name="BExIYP9Q6FV9T0R9G3UDKLS4TTYX" hidden="1">#REF!</definedName>
    <definedName name="BExIYZGLDQ1TN7BIIN4RLDP31GIM" localSheetId="3" hidden="1">#REF!</definedName>
    <definedName name="BExIYZGLDQ1TN7BIIN4RLDP31GIM" hidden="1">#REF!</definedName>
    <definedName name="BExIZ4K0EZJK6PW3L8SVKTJFSWW9" localSheetId="3" hidden="1">#REF!</definedName>
    <definedName name="BExIZ4K0EZJK6PW3L8SVKTJFSWW9" hidden="1">#REF!</definedName>
    <definedName name="BExIZAECOEZGBAO29QMV14E6XDIV" localSheetId="3" hidden="1">#REF!</definedName>
    <definedName name="BExIZAECOEZGBAO29QMV14E6XDIV" hidden="1">#REF!</definedName>
    <definedName name="BExIZHQR3N1546MQS83ZJ8I6SPZ3" localSheetId="3" hidden="1">#REF!</definedName>
    <definedName name="BExIZHQR3N1546MQS83ZJ8I6SPZ3" hidden="1">#REF!</definedName>
    <definedName name="BExIZKVXYD5O2JBU81F2UFJZLLSI" localSheetId="3" hidden="1">#REF!</definedName>
    <definedName name="BExIZKVXYD5O2JBU81F2UFJZLLSI" hidden="1">#REF!</definedName>
    <definedName name="BExIZPZDHC8HGER83WHCZAHOX7LK" localSheetId="3" hidden="1">#REF!</definedName>
    <definedName name="BExIZPZDHC8HGER83WHCZAHOX7LK" hidden="1">#REF!</definedName>
    <definedName name="BExIZQA5XCS39QKXMYR1MH2ZIGPS" localSheetId="3" hidden="1">#REF!</definedName>
    <definedName name="BExIZQA5XCS39QKXMYR1MH2ZIGPS" hidden="1">#REF!</definedName>
    <definedName name="BExIZVDLRUNAL32D9KO9X7Y4PB3O" localSheetId="3" hidden="1">#REF!</definedName>
    <definedName name="BExIZVDLRUNAL32D9KO9X7Y4PB3O" hidden="1">#REF!</definedName>
    <definedName name="BExIZY2PUZ0OF9YKK1B13IW0VS6G" localSheetId="3" hidden="1">#REF!</definedName>
    <definedName name="BExIZY2PUZ0OF9YKK1B13IW0VS6G" hidden="1">#REF!</definedName>
    <definedName name="BExJ08KBRR2XMWW3VZMPSQKXHZUH" localSheetId="3" hidden="1">#REF!</definedName>
    <definedName name="BExJ08KBRR2XMWW3VZMPSQKXHZUH" hidden="1">#REF!</definedName>
    <definedName name="BExJ0DYJWXGE7DA39PYL3WM05U9O" localSheetId="3" hidden="1">#REF!</definedName>
    <definedName name="BExJ0DYJWXGE7DA39PYL3WM05U9O" hidden="1">#REF!</definedName>
    <definedName name="BExJ0JYDEZPM2303TRBXOZ74M7N6" localSheetId="3" hidden="1">#REF!</definedName>
    <definedName name="BExJ0JYDEZPM2303TRBXOZ74M7N6" hidden="1">#REF!</definedName>
    <definedName name="BExJ0MY8SY5J5V50H3UKE78ODTVB" localSheetId="3" hidden="1">#REF!</definedName>
    <definedName name="BExJ0MY8SY5J5V50H3UKE78ODTVB" hidden="1">#REF!</definedName>
    <definedName name="BExJ0YC98G37ML4N8FLP8D95EFRF" localSheetId="3" hidden="1">#REF!</definedName>
    <definedName name="BExJ0YC98G37ML4N8FLP8D95EFRF" hidden="1">#REF!</definedName>
    <definedName name="BExKCDYKAEV45AFXHVHZZ62E5BM3" localSheetId="3" hidden="1">#REF!</definedName>
    <definedName name="BExKCDYKAEV45AFXHVHZZ62E5BM3" hidden="1">#REF!</definedName>
    <definedName name="BExKCYXU0W2VQVDI3N3N37K2598P" localSheetId="3" hidden="1">#REF!</definedName>
    <definedName name="BExKCYXU0W2VQVDI3N3N37K2598P" hidden="1">#REF!</definedName>
    <definedName name="BExKDJX3Z1TS0WFDD9EAO42JHL9G" localSheetId="3" hidden="1">#REF!</definedName>
    <definedName name="BExKDJX3Z1TS0WFDD9EAO42JHL9G" hidden="1">#REF!</definedName>
    <definedName name="BExKDK7WVA5I2WBACAZHAHN35D0I" localSheetId="3" hidden="1">#REF!</definedName>
    <definedName name="BExKDK7WVA5I2WBACAZHAHN35D0I" hidden="1">#REF!</definedName>
    <definedName name="BExKDKO0W4AGQO1V7K6Q4VM750FT" localSheetId="3" hidden="1">#REF!</definedName>
    <definedName name="BExKDKO0W4AGQO1V7K6Q4VM750FT" hidden="1">#REF!</definedName>
    <definedName name="BExKDLF10G7W77J87QWH3ZGLUCLW" localSheetId="3" hidden="1">#REF!</definedName>
    <definedName name="BExKDLF10G7W77J87QWH3ZGLUCLW" hidden="1">#REF!</definedName>
    <definedName name="BExKE2NDBQ14HOJH945N4W9ZZFJO" localSheetId="3" hidden="1">#REF!</definedName>
    <definedName name="BExKE2NDBQ14HOJH945N4W9ZZFJO" hidden="1">#REF!</definedName>
    <definedName name="BExKEFE0I3MT6ZLC4T1L9465HKTN" localSheetId="3" hidden="1">#REF!</definedName>
    <definedName name="BExKEFE0I3MT6ZLC4T1L9465HKTN" hidden="1">#REF!</definedName>
    <definedName name="BExKEK6O5BVJP4VY02FY7JNAZ6BT" localSheetId="3" hidden="1">#REF!</definedName>
    <definedName name="BExKEK6O5BVJP4VY02FY7JNAZ6BT" hidden="1">#REF!</definedName>
    <definedName name="BExKEKXK6E6QX339ELPXDIRZSJE0" localSheetId="3" hidden="1">#REF!</definedName>
    <definedName name="BExKEKXK6E6QX339ELPXDIRZSJE0" hidden="1">#REF!</definedName>
    <definedName name="BExKEMFI35R0D4WN4A59V9QH7I5S" localSheetId="3" hidden="1">#REF!</definedName>
    <definedName name="BExKEMFI35R0D4WN4A59V9QH7I5S" hidden="1">#REF!</definedName>
    <definedName name="BExKEOOIBMP7N8033EY2CJYCBX6H" localSheetId="3" hidden="1">#REF!</definedName>
    <definedName name="BExKEOOIBMP7N8033EY2CJYCBX6H" hidden="1">#REF!</definedName>
    <definedName name="BExKEW0RR5LA3VC46A2BEOOMQE56" localSheetId="3" hidden="1">#REF!</definedName>
    <definedName name="BExKEW0RR5LA3VC46A2BEOOMQE56" hidden="1">#REF!</definedName>
    <definedName name="BExKF37PTJB4PE1PUQWG20ASBX4E" localSheetId="3" hidden="1">#REF!</definedName>
    <definedName name="BExKF37PTJB4PE1PUQWG20ASBX4E" hidden="1">#REF!</definedName>
    <definedName name="BExKFA3VI1CZK21SM0N3LZWT9LA1" localSheetId="3" hidden="1">#REF!</definedName>
    <definedName name="BExKFA3VI1CZK21SM0N3LZWT9LA1" hidden="1">#REF!</definedName>
    <definedName name="BExKFBB29XXT9A2LVUXYSIVKPWGB" localSheetId="3" hidden="1">#REF!</definedName>
    <definedName name="BExKFBB29XXT9A2LVUXYSIVKPWGB" hidden="1">#REF!</definedName>
    <definedName name="BExKFINBFV5J2NFRCL4YUO3YF0ZE" localSheetId="3" hidden="1">#REF!</definedName>
    <definedName name="BExKFINBFV5J2NFRCL4YUO3YF0ZE" hidden="1">#REF!</definedName>
    <definedName name="BExKFISRBFACTAMJSALEYMY66F6X" localSheetId="3" hidden="1">#REF!</definedName>
    <definedName name="BExKFISRBFACTAMJSALEYMY66F6X" hidden="1">#REF!</definedName>
    <definedName name="BExKFOSK5DJ151C4E8544UWMYTOC" localSheetId="3" hidden="1">#REF!</definedName>
    <definedName name="BExKFOSK5DJ151C4E8544UWMYTOC" hidden="1">#REF!</definedName>
    <definedName name="BExKFWL3DE1V1VOVHAFYBE85QUB7" localSheetId="3" hidden="1">#REF!</definedName>
    <definedName name="BExKFWL3DE1V1VOVHAFYBE85QUB7" hidden="1">#REF!</definedName>
    <definedName name="BExKFXS9NDEWPZDVGLTMOM3CFO7N" localSheetId="3" hidden="1">#REF!</definedName>
    <definedName name="BExKFXS9NDEWPZDVGLTMOM3CFO7N" hidden="1">#REF!</definedName>
    <definedName name="BExKFYJC4EVEV54F82K6VKP7Q3OU" localSheetId="3" hidden="1">#REF!</definedName>
    <definedName name="BExKFYJC4EVEV54F82K6VKP7Q3OU" hidden="1">#REF!</definedName>
    <definedName name="BExKG4IYHBKQQ8J8FN10GB2IKO33" localSheetId="3" hidden="1">#REF!</definedName>
    <definedName name="BExKG4IYHBKQQ8J8FN10GB2IKO33" hidden="1">#REF!</definedName>
    <definedName name="BExKGBVDO2JNJUFOFQMF0RJG03ZK" localSheetId="3" hidden="1">#REF!</definedName>
    <definedName name="BExKGBVDO2JNJUFOFQMF0RJG03ZK" hidden="1">#REF!</definedName>
    <definedName name="BExKGF0L44S78D33WMQ1A75TRKB9" localSheetId="3" hidden="1">#REF!</definedName>
    <definedName name="BExKGF0L44S78D33WMQ1A75TRKB9" hidden="1">#REF!</definedName>
    <definedName name="BExKGFRN31B3G20LMQ4LRF879J68" localSheetId="3" hidden="1">#REF!</definedName>
    <definedName name="BExKGFRN31B3G20LMQ4LRF879J68" hidden="1">#REF!</definedName>
    <definedName name="BExKGJD3U3ADZILP20U3EURP0UQP" localSheetId="3" hidden="1">#REF!</definedName>
    <definedName name="BExKGJD3U3ADZILP20U3EURP0UQP" hidden="1">#REF!</definedName>
    <definedName name="BExKGNK5YGKP0YHHTAAOV17Z9EIM" localSheetId="3" hidden="1">#REF!</definedName>
    <definedName name="BExKGNK5YGKP0YHHTAAOV17Z9EIM" hidden="1">#REF!</definedName>
    <definedName name="BExKGQ3T3TWGZUSNVWJE1XWXHGRQ" localSheetId="3" hidden="1">#REF!</definedName>
    <definedName name="BExKGQ3T3TWGZUSNVWJE1XWXHGRQ" hidden="1">#REF!</definedName>
    <definedName name="BExKGV77YH9YXIQTRKK2331QGYKF" localSheetId="3" hidden="1">#REF!</definedName>
    <definedName name="BExKGV77YH9YXIQTRKK2331QGYKF" hidden="1">#REF!</definedName>
    <definedName name="BExKH3FTZ5VGTB86W9M4AB39R0G8" localSheetId="3" hidden="1">#REF!</definedName>
    <definedName name="BExKH3FTZ5VGTB86W9M4AB39R0G8" hidden="1">#REF!</definedName>
    <definedName name="BExKH3FV5U5O6XZM7STS3NZKQFGJ" localSheetId="3" hidden="1">#REF!</definedName>
    <definedName name="BExKH3FV5U5O6XZM7STS3NZKQFGJ" hidden="1">#REF!</definedName>
    <definedName name="BExKH3W5435VN8DZ68OCKI93SEO4" localSheetId="3" hidden="1">#REF!</definedName>
    <definedName name="BExKH3W5435VN8DZ68OCKI93SEO4" hidden="1">#REF!</definedName>
    <definedName name="BExKH9L4L5ZUAA98QAZ7DB7YH4QE" localSheetId="3" hidden="1">#REF!</definedName>
    <definedName name="BExKH9L4L5ZUAA98QAZ7DB7YH4QE" hidden="1">#REF!</definedName>
    <definedName name="BExKHAMUH8NR3HRV0V6FHJE3ROLN" localSheetId="3" hidden="1">#REF!</definedName>
    <definedName name="BExKHAMUH8NR3HRV0V6FHJE3ROLN" hidden="1">#REF!</definedName>
    <definedName name="BExKHCFKOWFHO2WW0N7Y5XDXEWAO" localSheetId="3" hidden="1">#REF!</definedName>
    <definedName name="BExKHCFKOWFHO2WW0N7Y5XDXEWAO" hidden="1">#REF!</definedName>
    <definedName name="BExKHIVLONZ46HLMR50DEXKEUNEP" localSheetId="3" hidden="1">#REF!</definedName>
    <definedName name="BExKHIVLONZ46HLMR50DEXKEUNEP" hidden="1">#REF!</definedName>
    <definedName name="BExKHPM9XA0ADDK7TUR0N38EXWEP" localSheetId="3" hidden="1">#REF!</definedName>
    <definedName name="BExKHPM9XA0ADDK7TUR0N38EXWEP" hidden="1">#REF!</definedName>
    <definedName name="BExKHQYXEM47TMIQRQVHE4T5LT8K" localSheetId="3" hidden="1">#REF!</definedName>
    <definedName name="BExKHQYXEM47TMIQRQVHE4T5LT8K" hidden="1">#REF!</definedName>
    <definedName name="BExKI4076KXCDE5KXL79KT36OKLO" localSheetId="3" hidden="1">#REF!</definedName>
    <definedName name="BExKI4076KXCDE5KXL79KT36OKLO" hidden="1">#REF!</definedName>
    <definedName name="BExKI7AUWXBP1WBLFRIYSNQZDWCY" localSheetId="3" hidden="1">#REF!</definedName>
    <definedName name="BExKI7AUWXBP1WBLFRIYSNQZDWCY" hidden="1">#REF!</definedName>
    <definedName name="BExKI7LO70WYISR7Q0Y1ZDWO9M3B" localSheetId="3" hidden="1">#REF!</definedName>
    <definedName name="BExKI7LO70WYISR7Q0Y1ZDWO9M3B" hidden="1">#REF!</definedName>
    <definedName name="BExKIF3EIT434ZQKMDXUBJCRLMK8" localSheetId="3" hidden="1">#REF!</definedName>
    <definedName name="BExKIF3EIT434ZQKMDXUBJCRLMK8" hidden="1">#REF!</definedName>
    <definedName name="BExKIGQV6TXIZG039HBOJU62WP2U" localSheetId="3" hidden="1">#REF!</definedName>
    <definedName name="BExKIGQV6TXIZG039HBOJU62WP2U" hidden="1">#REF!</definedName>
    <definedName name="BExKILE008SF3KTAN8WML3XKI1NZ" localSheetId="3" hidden="1">#REF!</definedName>
    <definedName name="BExKILE008SF3KTAN8WML3XKI1NZ" hidden="1">#REF!</definedName>
    <definedName name="BExKINSBB6RS7I489QHMCOMU4Z2X" localSheetId="3" hidden="1">#REF!</definedName>
    <definedName name="BExKINSBB6RS7I489QHMCOMU4Z2X" hidden="1">#REF!</definedName>
    <definedName name="BExKINXMPEA03CETGL1VOW1XRJIR" localSheetId="3" hidden="1">#REF!</definedName>
    <definedName name="BExKINXMPEA03CETGL1VOW1XRJIR" hidden="1">#REF!</definedName>
    <definedName name="BExKITBU5LXLZYDJS3D3BAVWEY3U" localSheetId="3" hidden="1">#REF!</definedName>
    <definedName name="BExKITBU5LXLZYDJS3D3BAVWEY3U" hidden="1">#REF!</definedName>
    <definedName name="BExKIU87ZKSOC2DYZWFK6SAK9I8E" localSheetId="3" hidden="1">#REF!</definedName>
    <definedName name="BExKIU87ZKSOC2DYZWFK6SAK9I8E" hidden="1">#REF!</definedName>
    <definedName name="BExKJ449HLYX2DJ9UF0H9GTPSQ73" localSheetId="3" hidden="1">#REF!</definedName>
    <definedName name="BExKJ449HLYX2DJ9UF0H9GTPSQ73" hidden="1">#REF!</definedName>
    <definedName name="BExKJ5649R9IC0GKQD6QI2G7C99Q" localSheetId="3" hidden="1">#REF!</definedName>
    <definedName name="BExKJ5649R9IC0GKQD6QI2G7C99Q" hidden="1">#REF!</definedName>
    <definedName name="BExKJEB4FXIMV2AAE9S3FCGRK1R0" localSheetId="3" hidden="1">#REF!</definedName>
    <definedName name="BExKJEB4FXIMV2AAE9S3FCGRK1R0" hidden="1">#REF!</definedName>
    <definedName name="BExKJELX2RUC8UEC56IZPYYZXHA7" localSheetId="3" hidden="1">#REF!</definedName>
    <definedName name="BExKJELX2RUC8UEC56IZPYYZXHA7" hidden="1">#REF!</definedName>
    <definedName name="BExKJI7CV9I6ILFIZ3SVO4DGK64J" localSheetId="3" hidden="1">#REF!</definedName>
    <definedName name="BExKJI7CV9I6ILFIZ3SVO4DGK64J" hidden="1">#REF!</definedName>
    <definedName name="BExKJINMXS61G2TZEXCJAWVV4F57" localSheetId="3" hidden="1">#REF!</definedName>
    <definedName name="BExKJINMXS61G2TZEXCJAWVV4F57" hidden="1">#REF!</definedName>
    <definedName name="BExKJK5ME8KB7HA0180L7OUZDDGV" localSheetId="3" hidden="1">#REF!</definedName>
    <definedName name="BExKJK5ME8KB7HA0180L7OUZDDGV" hidden="1">#REF!</definedName>
    <definedName name="BExKJLY652HI5GNEEWQXOB08K2C1" localSheetId="3" hidden="1">#REF!</definedName>
    <definedName name="BExKJLY652HI5GNEEWQXOB08K2C1" hidden="1">#REF!</definedName>
    <definedName name="BExKJN5IF0VMDILJ5K8ZENF2QYV1" localSheetId="3" hidden="1">#REF!</definedName>
    <definedName name="BExKJN5IF0VMDILJ5K8ZENF2QYV1" hidden="1">#REF!</definedName>
    <definedName name="BExKJUSJPFUIK20FTVAFJWR2OUYX" localSheetId="3" hidden="1">#REF!</definedName>
    <definedName name="BExKJUSJPFUIK20FTVAFJWR2OUYX" hidden="1">#REF!</definedName>
    <definedName name="BExKJXHNZTE5OMRQ1KTVM1DIQE9I" localSheetId="3" hidden="1">#REF!</definedName>
    <definedName name="BExKJXHNZTE5OMRQ1KTVM1DIQE9I" hidden="1">#REF!</definedName>
    <definedName name="BExKK8VP5RS3D0UXZVKA37C4SYBP" localSheetId="3" hidden="1">#REF!</definedName>
    <definedName name="BExKK8VP5RS3D0UXZVKA37C4SYBP" hidden="1">#REF!</definedName>
    <definedName name="BExKKIM9NPF6B3SPMPIQB27HQME4" localSheetId="3" hidden="1">#REF!</definedName>
    <definedName name="BExKKIM9NPF6B3SPMPIQB27HQME4" hidden="1">#REF!</definedName>
    <definedName name="BExKKIX1BCBQ4R3K41QD8NTV0OV0" localSheetId="3" hidden="1">#REF!</definedName>
    <definedName name="BExKKIX1BCBQ4R3K41QD8NTV0OV0" hidden="1">#REF!</definedName>
    <definedName name="BExKKJ2IHMOO66DQ0V2YABR4GV05" localSheetId="3" hidden="1">#REF!</definedName>
    <definedName name="BExKKJ2IHMOO66DQ0V2YABR4GV05" hidden="1">#REF!</definedName>
    <definedName name="BExKKQ3ZWADYV03YHMXDOAMU90EB" localSheetId="3" hidden="1">#REF!</definedName>
    <definedName name="BExKKQ3ZWADYV03YHMXDOAMU90EB" hidden="1">#REF!</definedName>
    <definedName name="BExKKUGD2HMJWQEYZ8H3X1BMXFS9" localSheetId="3" hidden="1">#REF!</definedName>
    <definedName name="BExKKUGD2HMJWQEYZ8H3X1BMXFS9" hidden="1">#REF!</definedName>
    <definedName name="BExKKX05KCZZZPKOR1NE5A8RGVT4" localSheetId="3" hidden="1">#REF!</definedName>
    <definedName name="BExKKX05KCZZZPKOR1NE5A8RGVT4" hidden="1">#REF!</definedName>
    <definedName name="BExKL3QUCLQLECGZM555PRF8EN56" localSheetId="3" hidden="1">#REF!</definedName>
    <definedName name="BExKL3QUCLQLECGZM555PRF8EN56" hidden="1">#REF!</definedName>
    <definedName name="BExKL7CGLA62V9UQH9ZDEHIK8W4O" localSheetId="3" hidden="1">#REF!</definedName>
    <definedName name="BExKL7CGLA62V9UQH9ZDEHIK8W4O" hidden="1">#REF!</definedName>
    <definedName name="BExKLD6S9L66QYREYHBE5J44OK7X" localSheetId="3" hidden="1">#REF!</definedName>
    <definedName name="BExKLD6S9L66QYREYHBE5J44OK7X" hidden="1">#REF!</definedName>
    <definedName name="BExKLEZK32L28GYJWVO63BZ5E1JD" localSheetId="3" hidden="1">#REF!</definedName>
    <definedName name="BExKLEZK32L28GYJWVO63BZ5E1JD" hidden="1">#REF!</definedName>
    <definedName name="BExKLLKVVHT06LA55JB2FC871DC5" localSheetId="3" hidden="1">#REF!</definedName>
    <definedName name="BExKLLKVVHT06LA55JB2FC871DC5" hidden="1">#REF!</definedName>
    <definedName name="BExKMKNALVJRCZS69GFJA4M1J08O" localSheetId="3" hidden="1">#REF!</definedName>
    <definedName name="BExKMKNALVJRCZS69GFJA4M1J08O" hidden="1">#REF!</definedName>
    <definedName name="BExKMMFZIDRFNSBCWVADJ4S2JE52" localSheetId="3" hidden="1">#REF!</definedName>
    <definedName name="BExKMMFZIDRFNSBCWVADJ4S2JE52" hidden="1">#REF!</definedName>
    <definedName name="BExKMRZJS845FERFW6HUXLFAOMYD" localSheetId="3" hidden="1">#REF!</definedName>
    <definedName name="BExKMRZJS845FERFW6HUXLFAOMYD" hidden="1">#REF!</definedName>
    <definedName name="BExKMS514WWPGUGRYGTH6XU97T8B" localSheetId="3" hidden="1">#REF!</definedName>
    <definedName name="BExKMS514WWPGUGRYGTH6XU97T8B" hidden="1">#REF!</definedName>
    <definedName name="BExKMUDV8AH8HQAD5HJVUW7GFDWU" localSheetId="3" hidden="1">#REF!</definedName>
    <definedName name="BExKMUDV8AH8HQAD5HJVUW7GFDWU" hidden="1">#REF!</definedName>
    <definedName name="BExKMWBX4EH3EYJ07UFEM08NB40Z" localSheetId="3" hidden="1">#REF!</definedName>
    <definedName name="BExKMWBX4EH3EYJ07UFEM08NB40Z" hidden="1">#REF!</definedName>
    <definedName name="BExKN4Q70IU9OY91QRUSK3044MQD" localSheetId="3" hidden="1">#REF!</definedName>
    <definedName name="BExKN4Q70IU9OY91QRUSK3044MQD" hidden="1">#REF!</definedName>
    <definedName name="BExKNBGV2IR3S7M0BX4810KZB4V3" localSheetId="3" hidden="1">#REF!</definedName>
    <definedName name="BExKNBGV2IR3S7M0BX4810KZB4V3" hidden="1">#REF!</definedName>
    <definedName name="BExKNCTBZTSY3MO42VU5PLV6YUHZ" localSheetId="3" hidden="1">#REF!</definedName>
    <definedName name="BExKNCTBZTSY3MO42VU5PLV6YUHZ" hidden="1">#REF!</definedName>
    <definedName name="BExKNGV2YY749C42AQ2T9QNIE5C3" localSheetId="3" hidden="1">#REF!</definedName>
    <definedName name="BExKNGV2YY749C42AQ2T9QNIE5C3" hidden="1">#REF!</definedName>
    <definedName name="BExKNH0F1WPNUEQITIUN5T4NDX9H" localSheetId="3" hidden="1">#REF!</definedName>
    <definedName name="BExKNH0F1WPNUEQITIUN5T4NDX9H" hidden="1">#REF!</definedName>
    <definedName name="BExKNV8UOHVWEHDJWI2WMJ9X6QHZ" localSheetId="3" hidden="1">#REF!</definedName>
    <definedName name="BExKNV8UOHVWEHDJWI2WMJ9X6QHZ" hidden="1">#REF!</definedName>
    <definedName name="BExKNZLD7UATC1MYRNJD8H2NH4KU" localSheetId="3" hidden="1">#REF!</definedName>
    <definedName name="BExKNZLD7UATC1MYRNJD8H2NH4KU" hidden="1">#REF!</definedName>
    <definedName name="BExKNZQUKQQG2Y97R74G4O4BJP1L" localSheetId="3" hidden="1">#REF!</definedName>
    <definedName name="BExKNZQUKQQG2Y97R74G4O4BJP1L" hidden="1">#REF!</definedName>
    <definedName name="BExKO06X0EAD3ABEG1E8PWLDWHBA" localSheetId="3" hidden="1">#REF!</definedName>
    <definedName name="BExKO06X0EAD3ABEG1E8PWLDWHBA" hidden="1">#REF!</definedName>
    <definedName name="BExKO2AHHSGNI1AZOIOW21KPXKPE" localSheetId="3" hidden="1">#REF!</definedName>
    <definedName name="BExKO2AHHSGNI1AZOIOW21KPXKPE" hidden="1">#REF!</definedName>
    <definedName name="BExKO2FXWJWC5IZLDN8JHYILQJ2N" localSheetId="3" hidden="1">#REF!</definedName>
    <definedName name="BExKO2FXWJWC5IZLDN8JHYILQJ2N" hidden="1">#REF!</definedName>
    <definedName name="BExKO438WZ8FKOU00NURGFMOYXWN" localSheetId="3" hidden="1">#REF!</definedName>
    <definedName name="BExKO438WZ8FKOU00NURGFMOYXWN" hidden="1">#REF!</definedName>
    <definedName name="BExKO551EZ73M80UFHBQE7BQVU4L" localSheetId="3" hidden="1">#REF!</definedName>
    <definedName name="BExKO551EZ73M80UFHBQE7BQVU4L" hidden="1">#REF!</definedName>
    <definedName name="BExKOBA4VTRV9YG31IM1PDDO3J9M" localSheetId="3" hidden="1">#REF!</definedName>
    <definedName name="BExKOBA4VTRV9YG31IM1PDDO3J9M" hidden="1">#REF!</definedName>
    <definedName name="BExKODIZGWW2EQD0FEYW6WK6XLCM" localSheetId="3" hidden="1">#REF!</definedName>
    <definedName name="BExKODIZGWW2EQD0FEYW6WK6XLCM" hidden="1">#REF!</definedName>
    <definedName name="BExKOPO2HPWVQGAKW8LOZMPIDEFG" localSheetId="3" hidden="1">#REF!</definedName>
    <definedName name="BExKOPO2HPWVQGAKW8LOZMPIDEFG" hidden="1">#REF!</definedName>
    <definedName name="BExKP7SRQ3MN5BDYXV2XMBQNUH23" localSheetId="3" hidden="1">#REF!</definedName>
    <definedName name="BExKP7SRQ3MN5BDYXV2XMBQNUH23" hidden="1">#REF!</definedName>
    <definedName name="BExKPEZP0QTKOTLIMMIFSVTHQEEK" localSheetId="3" hidden="1">#REF!</definedName>
    <definedName name="BExKPEZP0QTKOTLIMMIFSVTHQEEK" hidden="1">#REF!</definedName>
    <definedName name="BExKPFFSVTL757PNITV8R9RN4452" localSheetId="3" hidden="1">#REF!</definedName>
    <definedName name="BExKPFFSVTL757PNITV8R9RN4452" hidden="1">#REF!</definedName>
    <definedName name="BExKPIL5ZWOXQAENH3VP3ZHA2N7N" localSheetId="3" hidden="1">#REF!</definedName>
    <definedName name="BExKPIL5ZWOXQAENH3VP3ZHA2N7N" hidden="1">#REF!</definedName>
    <definedName name="BExKPJHKPVROP9QX9BMBZMU2HEZ1" localSheetId="3" hidden="1">#REF!</definedName>
    <definedName name="BExKPJHKPVROP9QX9BMBZMU2HEZ1" hidden="1">#REF!</definedName>
    <definedName name="BExKPLQJX0HJ8OTXBXH9IC9J2V0W" localSheetId="3" hidden="1">#REF!</definedName>
    <definedName name="BExKPLQJX0HJ8OTXBXH9IC9J2V0W" hidden="1">#REF!</definedName>
    <definedName name="BExKPN8C7GN36ZJZHLOB74LU6KT0" localSheetId="3" hidden="1">#REF!</definedName>
    <definedName name="BExKPN8C7GN36ZJZHLOB74LU6KT0" hidden="1">#REF!</definedName>
    <definedName name="BExKPX9VZ1J5021Q98K60HMPJU58" localSheetId="3" hidden="1">#REF!</definedName>
    <definedName name="BExKPX9VZ1J5021Q98K60HMPJU58" hidden="1">#REF!</definedName>
    <definedName name="BExKQGGEP203MUWSJVORTY7RFOFT" localSheetId="3" hidden="1">#REF!</definedName>
    <definedName name="BExKQGGEP203MUWSJVORTY7RFOFT" hidden="1">#REF!</definedName>
    <definedName name="BExKQJGAAWNM3NT19E9I0CQDBTU0" localSheetId="3" hidden="1">#REF!</definedName>
    <definedName name="BExKQJGAAWNM3NT19E9I0CQDBTU0" hidden="1">#REF!</definedName>
    <definedName name="BExKQM5GJ1ZN5REKFE7YVBQ0KXWF" localSheetId="3" hidden="1">#REF!</definedName>
    <definedName name="BExKQM5GJ1ZN5REKFE7YVBQ0KXWF" hidden="1">#REF!</definedName>
    <definedName name="BExKQQ71278061G7ZFYGPWOMOMY2" localSheetId="3" hidden="1">#REF!</definedName>
    <definedName name="BExKQQ71278061G7ZFYGPWOMOMY2" hidden="1">#REF!</definedName>
    <definedName name="BExKQTXRG3ECU8NT47UR7643LO5G" localSheetId="3" hidden="1">#REF!</definedName>
    <definedName name="BExKQTXRG3ECU8NT47UR7643LO5G" hidden="1">#REF!</definedName>
    <definedName name="BExKQVL7HPOIZ4FHANDFMVOJLEPR" localSheetId="3" hidden="1">#REF!</definedName>
    <definedName name="BExKQVL7HPOIZ4FHANDFMVOJLEPR" hidden="1">#REF!</definedName>
    <definedName name="BExKR3ZAJRYXZB4M7XZPK0I7E55W" localSheetId="3" hidden="1">#REF!</definedName>
    <definedName name="BExKR3ZAJRYXZB4M7XZPK0I7E55W" hidden="1">#REF!</definedName>
    <definedName name="BExKR8RZSEHW184G0Z56B4EGNU72" localSheetId="3" hidden="1">#REF!</definedName>
    <definedName name="BExKR8RZSEHW184G0Z56B4EGNU72" hidden="1">#REF!</definedName>
    <definedName name="BExKRHM60KUPM7RGAAFRSKX4TMS5" localSheetId="3" hidden="1">#REF!</definedName>
    <definedName name="BExKRHM60KUPM7RGAAFRSKX4TMS5" hidden="1">#REF!</definedName>
    <definedName name="BExKRQB2LX164R610N3VXJPD3C1W" localSheetId="3" hidden="1">#REF!</definedName>
    <definedName name="BExKRQB2LX164R610N3VXJPD3C1W" hidden="1">#REF!</definedName>
    <definedName name="BExKRVUSQ6PA7ZYQSTEQL3X7PB9P" localSheetId="3" hidden="1">#REF!</definedName>
    <definedName name="BExKRVUSQ6PA7ZYQSTEQL3X7PB9P" hidden="1">#REF!</definedName>
    <definedName name="BExKRY3KZ7F7RB2KH8HXSQ85IEQO" localSheetId="3" hidden="1">#REF!</definedName>
    <definedName name="BExKRY3KZ7F7RB2KH8HXSQ85IEQO" hidden="1">#REF!</definedName>
    <definedName name="BExKS91CCVW1YKNE1EQ4MCE1E9JX" localSheetId="3" hidden="1">#REF!</definedName>
    <definedName name="BExKS91CCVW1YKNE1EQ4MCE1E9JX" hidden="1">#REF!</definedName>
    <definedName name="BExKSA37DZTCK6H13HPIKR0ZFVL8" localSheetId="3" hidden="1">#REF!</definedName>
    <definedName name="BExKSA37DZTCK6H13HPIKR0ZFVL8" hidden="1">#REF!</definedName>
    <definedName name="BExKSB51O073JLM4PEU353GBBSMI" localSheetId="3" hidden="1">#REF!</definedName>
    <definedName name="BExKSB51O073JLM4PEU353GBBSMI" hidden="1">#REF!</definedName>
    <definedName name="BExKSC1EDUXA6RM44LZV6HMMHKLX" localSheetId="3" hidden="1">#REF!</definedName>
    <definedName name="BExKSC1EDUXA6RM44LZV6HMMHKLX" hidden="1">#REF!</definedName>
    <definedName name="BExKSFMOMSZYDE0WNC94F40S6636" localSheetId="3" hidden="1">#REF!</definedName>
    <definedName name="BExKSFMOMSZYDE0WNC94F40S6636" hidden="1">#REF!</definedName>
    <definedName name="BExKSHQ9K79S8KYUWIV5M5LAHHF1" localSheetId="3" hidden="1">#REF!</definedName>
    <definedName name="BExKSHQ9K79S8KYUWIV5M5LAHHF1" hidden="1">#REF!</definedName>
    <definedName name="BExKSJTWG9L3FCX8FLK4EMUJMF27" localSheetId="3" hidden="1">#REF!</definedName>
    <definedName name="BExKSJTWG9L3FCX8FLK4EMUJMF27" hidden="1">#REF!</definedName>
    <definedName name="BExKSU0MKNAVZYYPKCYTZDWQX4R8" localSheetId="3" hidden="1">#REF!</definedName>
    <definedName name="BExKSU0MKNAVZYYPKCYTZDWQX4R8" hidden="1">#REF!</definedName>
    <definedName name="BExKSX60G1MUS689FXIGYP2F7C62" localSheetId="3" hidden="1">#REF!</definedName>
    <definedName name="BExKSX60G1MUS689FXIGYP2F7C62" hidden="1">#REF!</definedName>
    <definedName name="BExKT2UZ7Y2VWF5NQE18SJRLD2RN" localSheetId="3" hidden="1">#REF!</definedName>
    <definedName name="BExKT2UZ7Y2VWF5NQE18SJRLD2RN" hidden="1">#REF!</definedName>
    <definedName name="BExKT3GJFNGAM09H5F615E36A38C" localSheetId="3" hidden="1">#REF!</definedName>
    <definedName name="BExKT3GJFNGAM09H5F615E36A38C" hidden="1">#REF!</definedName>
    <definedName name="BExKTD1UM9PTLYETG1RM502XDNC0" localSheetId="3" hidden="1">#REF!</definedName>
    <definedName name="BExKTD1UM9PTLYETG1RM502XDNC0" hidden="1">#REF!</definedName>
    <definedName name="BExKTJN26AY45CE6JUAX3OIL48F7" localSheetId="3" hidden="1">#REF!</definedName>
    <definedName name="BExKTJN26AY45CE6JUAX3OIL48F7" hidden="1">#REF!</definedName>
    <definedName name="BExKTQZGN8GI3XGSEXMPCCA3S19H" localSheetId="3" hidden="1">#REF!</definedName>
    <definedName name="BExKTQZGN8GI3XGSEXMPCCA3S19H" hidden="1">#REF!</definedName>
    <definedName name="BExKTUKYYU0F6TUW1RXV24LRAZFE" localSheetId="3" hidden="1">#REF!</definedName>
    <definedName name="BExKTUKYYU0F6TUW1RXV24LRAZFE" hidden="1">#REF!</definedName>
    <definedName name="BExKU3FBLHQBIUTN6XEZW5GC9OG1" localSheetId="3" hidden="1">#REF!</definedName>
    <definedName name="BExKU3FBLHQBIUTN6XEZW5GC9OG1" hidden="1">#REF!</definedName>
    <definedName name="BExKU82I99FEUIZLODXJDOJC96CQ" localSheetId="3" hidden="1">#REF!</definedName>
    <definedName name="BExKU82I99FEUIZLODXJDOJC96CQ" hidden="1">#REF!</definedName>
    <definedName name="BExKUDM0DFSCM3D91SH0XLXJSL18" localSheetId="3" hidden="1">#REF!</definedName>
    <definedName name="BExKUDM0DFSCM3D91SH0XLXJSL18" hidden="1">#REF!</definedName>
    <definedName name="BExKUHYKD9TJTMQOOBS4EX04FCEZ" localSheetId="3" hidden="1">#REF!</definedName>
    <definedName name="BExKUHYKD9TJTMQOOBS4EX04FCEZ" hidden="1">#REF!</definedName>
    <definedName name="BExKULEKJLA77AUQPDUHSM94Y76Z" localSheetId="3" hidden="1">#REF!</definedName>
    <definedName name="BExKULEKJLA77AUQPDUHSM94Y76Z" hidden="1">#REF!</definedName>
    <definedName name="BExKUXE506JSYMR4CV866RHRDYR9" localSheetId="3" hidden="1">#REF!</definedName>
    <definedName name="BExKUXE506JSYMR4CV866RHRDYR9" hidden="1">#REF!</definedName>
    <definedName name="BExKV08R85MKI3MAX9E2HERNQUNL" localSheetId="3" hidden="1">#REF!</definedName>
    <definedName name="BExKV08R85MKI3MAX9E2HERNQUNL" hidden="1">#REF!</definedName>
    <definedName name="BExKV4AAUNNJL5JWD7PX6BFKVS6O" localSheetId="3" hidden="1">#REF!</definedName>
    <definedName name="BExKV4AAUNNJL5JWD7PX6BFKVS6O" hidden="1">#REF!</definedName>
    <definedName name="BExKVDVK6HN74GQPTXICP9BFC8CF" localSheetId="3" hidden="1">#REF!</definedName>
    <definedName name="BExKVDVK6HN74GQPTXICP9BFC8CF" hidden="1">#REF!</definedName>
    <definedName name="BExKVFZ3ZZGIC1QI8XN6BYFWN0ZY" localSheetId="3" hidden="1">#REF!</definedName>
    <definedName name="BExKVFZ3ZZGIC1QI8XN6BYFWN0ZY" hidden="1">#REF!</definedName>
    <definedName name="BExKVG4KGO28KPGTAFL1R8TTZ10N" localSheetId="3" hidden="1">#REF!</definedName>
    <definedName name="BExKVG4KGO28KPGTAFL1R8TTZ10N" hidden="1">#REF!</definedName>
    <definedName name="BExKW0CSH7DA02YSNV64PSEIXB2P" localSheetId="3" hidden="1">#REF!</definedName>
    <definedName name="BExKW0CSH7DA02YSNV64PSEIXB2P" hidden="1">#REF!</definedName>
    <definedName name="BExM9NUG3Q31X01AI9ZJCZIX25CS" localSheetId="3" hidden="1">#REF!</definedName>
    <definedName name="BExM9NUG3Q31X01AI9ZJCZIX25CS" hidden="1">#REF!</definedName>
    <definedName name="BExM9OG182RP30MY23PG49LVPZ1C" localSheetId="3" hidden="1">#REF!</definedName>
    <definedName name="BExM9OG182RP30MY23PG49LVPZ1C" hidden="1">#REF!</definedName>
    <definedName name="BExMA64MW1S18NH8DCKPCCEI5KCB" localSheetId="3" hidden="1">#REF!</definedName>
    <definedName name="BExMA64MW1S18NH8DCKPCCEI5KCB" hidden="1">#REF!</definedName>
    <definedName name="BExMALEWFUEM8Y686IT03ECURUBR" localSheetId="3" hidden="1">#REF!</definedName>
    <definedName name="BExMALEWFUEM8Y686IT03ECURUBR" hidden="1">#REF!</definedName>
    <definedName name="BExMAS0AQY7KMMTBTBPK0SWWDITB" localSheetId="3" hidden="1">#REF!</definedName>
    <definedName name="BExMAS0AQY7KMMTBTBPK0SWWDITB" hidden="1">#REF!</definedName>
    <definedName name="BExMAXJS82ZJ8RS22VLE0V0LDUII" localSheetId="3" hidden="1">#REF!</definedName>
    <definedName name="BExMAXJS82ZJ8RS22VLE0V0LDUII" hidden="1">#REF!</definedName>
    <definedName name="BExMB4QRS0R3MTB4CMUHFZ84LNZQ" localSheetId="3" hidden="1">#REF!</definedName>
    <definedName name="BExMB4QRS0R3MTB4CMUHFZ84LNZQ" hidden="1">#REF!</definedName>
    <definedName name="BExMB7AICZ233JKSCEUSR9RQXRS0" localSheetId="3" hidden="1">#REF!</definedName>
    <definedName name="BExMB7AICZ233JKSCEUSR9RQXRS0" hidden="1">#REF!</definedName>
    <definedName name="BExMBC35WKQY5CWQJLV4D05O6971" localSheetId="3" hidden="1">#REF!</definedName>
    <definedName name="BExMBC35WKQY5CWQJLV4D05O6971" hidden="1">#REF!</definedName>
    <definedName name="BExMBFTZV4Q1A5KG25C1N9PHQNSW" localSheetId="3" hidden="1">#REF!</definedName>
    <definedName name="BExMBFTZV4Q1A5KG25C1N9PHQNSW" hidden="1">#REF!</definedName>
    <definedName name="BExMBFZFXQDH3H55R89930TFTU36" localSheetId="3" hidden="1">#REF!</definedName>
    <definedName name="BExMBFZFXQDH3H55R89930TFTU36" hidden="1">#REF!</definedName>
    <definedName name="BExMBK6ISK3U7KHZKUJXIDKGF6VW" localSheetId="3" hidden="1">#REF!</definedName>
    <definedName name="BExMBK6ISK3U7KHZKUJXIDKGF6VW" hidden="1">#REF!</definedName>
    <definedName name="BExMBYPQDG9AYDQ5E8IECVFREPO6" localSheetId="3" hidden="1">#REF!</definedName>
    <definedName name="BExMBYPQDG9AYDQ5E8IECVFREPO6" hidden="1">[26]ZZCOOM_M03_Q005!#REF!</definedName>
    <definedName name="BExMC7PESEESXVMDCGGIP5LPMUGY" localSheetId="3" hidden="1">#REF!</definedName>
    <definedName name="BExMC7PESEESXVMDCGGIP5LPMUGY" hidden="1">#REF!</definedName>
    <definedName name="BExMC8AZUTX8LG89K2JJR7ZG62XX" localSheetId="3" hidden="1">#REF!</definedName>
    <definedName name="BExMC8AZUTX8LG89K2JJR7ZG62XX" hidden="1">#REF!</definedName>
    <definedName name="BExMCA96YR10V72G2R0SCIKPZLIZ" localSheetId="3" hidden="1">#REF!</definedName>
    <definedName name="BExMCA96YR10V72G2R0SCIKPZLIZ" hidden="1">#REF!</definedName>
    <definedName name="BExMCB5JU5I2VQDUBS4O42BTEVKI" localSheetId="3" hidden="1">#REF!</definedName>
    <definedName name="BExMCB5JU5I2VQDUBS4O42BTEVKI" hidden="1">#REF!</definedName>
    <definedName name="BExMCFSQFSEMPY5IXDIRKZDASDBR" localSheetId="3" hidden="1">#REF!</definedName>
    <definedName name="BExMCFSQFSEMPY5IXDIRKZDASDBR" hidden="1">#REF!</definedName>
    <definedName name="BExMCH58I9XOLK7WEE6VSJGYPJGL" localSheetId="3" hidden="1">#REF!</definedName>
    <definedName name="BExMCH58I9XOLK7WEE6VSJGYPJGL" hidden="1">#REF!</definedName>
    <definedName name="BExMCMZOEYWVOOJ98TBHTTCS7XB8" localSheetId="3" hidden="1">#REF!</definedName>
    <definedName name="BExMCMZOEYWVOOJ98TBHTTCS7XB8" hidden="1">#REF!</definedName>
    <definedName name="BExMCS8EF2W3FS9QADNKREYSI8P0" localSheetId="3" hidden="1">#REF!</definedName>
    <definedName name="BExMCS8EF2W3FS9QADNKREYSI8P0" hidden="1">#REF!</definedName>
    <definedName name="BExMCSU0KZGHALEL7N5DJBVL94K7" localSheetId="3" hidden="1">#REF!</definedName>
    <definedName name="BExMCSU0KZGHALEL7N5DJBVL94K7" hidden="1">#REF!</definedName>
    <definedName name="BExMCUS7GSOM96J0HJ7EH0FFM2AC" localSheetId="3" hidden="1">#REF!</definedName>
    <definedName name="BExMCUS7GSOM96J0HJ7EH0FFM2AC" hidden="1">#REF!</definedName>
    <definedName name="BExMCYTT6TVDWMJXO1NZANRTVNAN" localSheetId="3" hidden="1">#REF!</definedName>
    <definedName name="BExMCYTT6TVDWMJXO1NZANRTVNAN" hidden="1">#REF!</definedName>
    <definedName name="BExMD54CT1VTE5YGBM90H90NF28M" localSheetId="3" hidden="1">#REF!</definedName>
    <definedName name="BExMD54CT1VTE5YGBM90H90NF28M" hidden="1">#REF!</definedName>
    <definedName name="BExMD5F6IAV108XYJLXUO9HD0IT6" localSheetId="3" hidden="1">#REF!</definedName>
    <definedName name="BExMD5F6IAV108XYJLXUO9HD0IT6" hidden="1">#REF!</definedName>
    <definedName name="BExMDANV66W9T3XAXID40XFJ0J93" localSheetId="3" hidden="1">#REF!</definedName>
    <definedName name="BExMDANV66W9T3XAXID40XFJ0J93" hidden="1">#REF!</definedName>
    <definedName name="BExMDGD1KQP7NNR78X2ZX4FCBQ1S" localSheetId="3" hidden="1">#REF!</definedName>
    <definedName name="BExMDGD1KQP7NNR78X2ZX4FCBQ1S" hidden="1">#REF!</definedName>
    <definedName name="BExMDIRDK0DI8P86HB7WPH8QWLSQ" localSheetId="3" hidden="1">#REF!</definedName>
    <definedName name="BExMDIRDK0DI8P86HB7WPH8QWLSQ" hidden="1">#REF!</definedName>
    <definedName name="BExMDOWGDLP3BZZB4ZPI31VS10FP" localSheetId="3" hidden="1">#REF!</definedName>
    <definedName name="BExMDOWGDLP3BZZB4ZPI31VS10FP" hidden="1">#REF!</definedName>
    <definedName name="BExMDPI2FVMORSWDDCVAJ85WYAYO" localSheetId="3" hidden="1">#REF!</definedName>
    <definedName name="BExMDPI2FVMORSWDDCVAJ85WYAYO" hidden="1">#REF!</definedName>
    <definedName name="BExMDUWB7VWHFFR266QXO46BNV2S" localSheetId="3" hidden="1">#REF!</definedName>
    <definedName name="BExMDUWB7VWHFFR266QXO46BNV2S" hidden="1">#REF!</definedName>
    <definedName name="BExME2U47N8LZG0BPJ49ANY5QVV2" localSheetId="3" hidden="1">#REF!</definedName>
    <definedName name="BExME2U47N8LZG0BPJ49ANY5QVV2" hidden="1">#REF!</definedName>
    <definedName name="BExME88DH5DUKMUFI9FNVECXFD2E" localSheetId="3" hidden="1">#REF!</definedName>
    <definedName name="BExME88DH5DUKMUFI9FNVECXFD2E" hidden="1">#REF!</definedName>
    <definedName name="BExME9A7MOGAK7YTTQYXP5DL6VYA" localSheetId="3" hidden="1">#REF!</definedName>
    <definedName name="BExME9A7MOGAK7YTTQYXP5DL6VYA" hidden="1">#REF!</definedName>
    <definedName name="BExMEOV9YFRY5C3GDLU60GIX10BY" localSheetId="3" hidden="1">#REF!</definedName>
    <definedName name="BExMEOV9YFRY5C3GDLU60GIX10BY" hidden="1">#REF!</definedName>
    <definedName name="BExMEUK2Q5GZGZFZ77Z2IYUKOOYW" localSheetId="3" hidden="1">#REF!</definedName>
    <definedName name="BExMEUK2Q5GZGZFZ77Z2IYUKOOYW" hidden="1">#REF!</definedName>
    <definedName name="BExMEWT36INWIP0VNS94NEP3WZ4U" localSheetId="3" hidden="1">#REF!</definedName>
    <definedName name="BExMEWT36INWIP0VNS94NEP3WZ4U" hidden="1">#REF!</definedName>
    <definedName name="BExMEY09ESM4H2YGKEQQRYUD114R" localSheetId="3" hidden="1">#REF!</definedName>
    <definedName name="BExMEY09ESM4H2YGKEQQRYUD114R" hidden="1">#REF!</definedName>
    <definedName name="BExMF0UU4SBJHOJ4SG09QMF1TC7H" localSheetId="3" hidden="1">#REF!</definedName>
    <definedName name="BExMF0UU4SBJHOJ4SG09QMF1TC7H" hidden="1">#REF!</definedName>
    <definedName name="BExMF2YDPQWGK3CSN8LJG16MLFQZ" localSheetId="3" hidden="1">#REF!</definedName>
    <definedName name="BExMF2YDPQWGK3CSN8LJG16MLFQZ" hidden="1">#REF!</definedName>
    <definedName name="BExMF4G4IUPQY1Y5GEY5N3E04CL6" localSheetId="3" hidden="1">#REF!</definedName>
    <definedName name="BExMF4G4IUPQY1Y5GEY5N3E04CL6" hidden="1">#REF!</definedName>
    <definedName name="BExMF9UIGYMOAQK0ELUWP0S0HZZY" localSheetId="3" hidden="1">#REF!</definedName>
    <definedName name="BExMF9UIGYMOAQK0ELUWP0S0HZZY" hidden="1">#REF!</definedName>
    <definedName name="BExMFDLBSWFMRDYJ2DZETI3EXKN2" localSheetId="3" hidden="1">#REF!</definedName>
    <definedName name="BExMFDLBSWFMRDYJ2DZETI3EXKN2" hidden="1">#REF!</definedName>
    <definedName name="BExMFLDTMRTCHKA37LQW67BG8D5C" localSheetId="3" hidden="1">#REF!</definedName>
    <definedName name="BExMFLDTMRTCHKA37LQW67BG8D5C" hidden="1">#REF!</definedName>
    <definedName name="BExMFTH63LTWA2JYJTJYMT5K2OF2" localSheetId="3" hidden="1">#REF!</definedName>
    <definedName name="BExMFTH63LTWA2JYJTJYMT5K2OF2" hidden="1">#REF!</definedName>
    <definedName name="BExMFY4AG5T27EVMCCNE00GOAR66" localSheetId="3" hidden="1">#REF!</definedName>
    <definedName name="BExMFY4AG5T27EVMCCNE00GOAR66" hidden="1">#REF!</definedName>
    <definedName name="BExMGQQNOFER1MEVQ961XARTRIOB" localSheetId="3" hidden="1">#REF!</definedName>
    <definedName name="BExMGQQNOFER1MEVQ961XARTRIOB" hidden="1">#REF!</definedName>
    <definedName name="BExMH189E60TZBQFN2UWVA1UZA7X" localSheetId="3" hidden="1">#REF!</definedName>
    <definedName name="BExMH189E60TZBQFN2UWVA1UZA7X" hidden="1">#REF!</definedName>
    <definedName name="BExMH3H9TW5TJCNU5Z1EWXP3BAEP" localSheetId="3" hidden="1">#REF!</definedName>
    <definedName name="BExMH3H9TW5TJCNU5Z1EWXP3BAEP" hidden="1">#REF!</definedName>
    <definedName name="BExMH5A1B01SYXROP70DOKTQ5D6Z" localSheetId="3" hidden="1">#REF!</definedName>
    <definedName name="BExMH5A1B01SYXROP70DOKTQ5D6Z" hidden="1">#REF!</definedName>
    <definedName name="BExMHCGUJ8A3L31NU0XU0FGXE4P3" localSheetId="3" hidden="1">#REF!</definedName>
    <definedName name="BExMHCGUJ8A3L31NU0XU0FGXE4P3" hidden="1">#REF!</definedName>
    <definedName name="BExMHOWPB34KPZ76M2KIX2C9R2VB" localSheetId="3" hidden="1">#REF!</definedName>
    <definedName name="BExMHOWPB34KPZ76M2KIX2C9R2VB" hidden="1">#REF!</definedName>
    <definedName name="BExMHSSYC6KVHA3QDTSYPN92TWMI" localSheetId="3" hidden="1">#REF!</definedName>
    <definedName name="BExMHSSYC6KVHA3QDTSYPN92TWMI" hidden="1">#REF!</definedName>
    <definedName name="BExMI3AJ9477KDL4T9DHET4LJJTW" localSheetId="3" hidden="1">#REF!</definedName>
    <definedName name="BExMI3AJ9477KDL4T9DHET4LJJTW" hidden="1">#REF!</definedName>
    <definedName name="BExMI6QQ20XHD0NWJUN741B37182" localSheetId="3" hidden="1">#REF!</definedName>
    <definedName name="BExMI6QQ20XHD0NWJUN741B37182" hidden="1">#REF!</definedName>
    <definedName name="BExMI7MYDIMC9K16SBAFUY33RHK6" localSheetId="3" hidden="1">#REF!</definedName>
    <definedName name="BExMI7MYDIMC9K16SBAFUY33RHK6" hidden="1">#REF!</definedName>
    <definedName name="BExMI8JB94SBD9EMNJEK7Y2T6GYU" localSheetId="3" hidden="1">#REF!</definedName>
    <definedName name="BExMI8JB94SBD9EMNJEK7Y2T6GYU" hidden="1">#REF!</definedName>
    <definedName name="BExMI8OS85YTW3KYVE4YD0R7Z6UV" localSheetId="3" hidden="1">#REF!</definedName>
    <definedName name="BExMI8OS85YTW3KYVE4YD0R7Z6UV" hidden="1">#REF!</definedName>
    <definedName name="BExMI9QNOMVZ44I3BFMGU1EL1RSY" localSheetId="3" hidden="1">#REF!</definedName>
    <definedName name="BExMI9QNOMVZ44I3BFMGU1EL1RSY" hidden="1">#REF!</definedName>
    <definedName name="BExMIBOOZU40JS3F89OMPSRCE9MM" localSheetId="3" hidden="1">#REF!</definedName>
    <definedName name="BExMIBOOZU40JS3F89OMPSRCE9MM" hidden="1">#REF!</definedName>
    <definedName name="BExMIIQ5MBWSIHTFWAQADXMZC22Q" localSheetId="3" hidden="1">#REF!</definedName>
    <definedName name="BExMIIQ5MBWSIHTFWAQADXMZC22Q" hidden="1">#REF!</definedName>
    <definedName name="BExMIL4I2GE866I25CR5JBLJWJ6A" localSheetId="3" hidden="1">#REF!</definedName>
    <definedName name="BExMIL4I2GE866I25CR5JBLJWJ6A" hidden="1">#REF!</definedName>
    <definedName name="BExMIRKIPF27SNO82SPFSB3T5U17" localSheetId="3" hidden="1">#REF!</definedName>
    <definedName name="BExMIRKIPF27SNO82SPFSB3T5U17" hidden="1">#REF!</definedName>
    <definedName name="BExMIV0KC8555D5E42ZGWG15Y0MO" localSheetId="3" hidden="1">#REF!</definedName>
    <definedName name="BExMIV0KC8555D5E42ZGWG15Y0MO" hidden="1">#REF!</definedName>
    <definedName name="BExMIZT6AN7E6YMW2S87CTCN2UXH" localSheetId="3" hidden="1">#REF!</definedName>
    <definedName name="BExMIZT6AN7E6YMW2S87CTCN2UXH" hidden="1">#REF!</definedName>
    <definedName name="BExMJB76UESLVRD81AJBOB78JDTT" localSheetId="3" hidden="1">#REF!</definedName>
    <definedName name="BExMJB76UESLVRD81AJBOB78JDTT" hidden="1">#REF!</definedName>
    <definedName name="BExMJI8OLFZQCGOW3F99ETW8A21E" localSheetId="3" hidden="1">#REF!</definedName>
    <definedName name="BExMJI8OLFZQCGOW3F99ETW8A21E" hidden="1">#REF!</definedName>
    <definedName name="BExMJNC8ZFB9DRFOJ961ZAJ8U3A8" localSheetId="3" hidden="1">#REF!</definedName>
    <definedName name="BExMJNC8ZFB9DRFOJ961ZAJ8U3A8" hidden="1">#REF!</definedName>
    <definedName name="BExMJTBV8A3D31W2IQHP9RDFPPHQ" localSheetId="3" hidden="1">#REF!</definedName>
    <definedName name="BExMJTBV8A3D31W2IQHP9RDFPPHQ" hidden="1">#REF!</definedName>
    <definedName name="BExMK2RTXN4QJWEUNX002XK8VQP8" localSheetId="3" hidden="1">#REF!</definedName>
    <definedName name="BExMK2RTXN4QJWEUNX002XK8VQP8" hidden="1">#REF!</definedName>
    <definedName name="BExMKBGQDUZ8AWXYHA3QVMSDVZ3D" localSheetId="3" hidden="1">#REF!</definedName>
    <definedName name="BExMKBGQDUZ8AWXYHA3QVMSDVZ3D" hidden="1">#REF!</definedName>
    <definedName name="BExMKBM1467553LDFZRRKVSHN374" localSheetId="3" hidden="1">#REF!</definedName>
    <definedName name="BExMKBM1467553LDFZRRKVSHN374" hidden="1">#REF!</definedName>
    <definedName name="BExMKGK5FJUC0AU8MABRGDC5ZM70" localSheetId="3" hidden="1">#REF!</definedName>
    <definedName name="BExMKGK5FJUC0AU8MABRGDC5ZM70" hidden="1">#REF!</definedName>
    <definedName name="BExMKP92JGBM5BJO174H9A4HQIB9" localSheetId="3" hidden="1">#REF!</definedName>
    <definedName name="BExMKP92JGBM5BJO174H9A4HQIB9" hidden="1">#REF!</definedName>
    <definedName name="BExMKPEDT6IOYLLC3KJKRZOETC3Y" localSheetId="3" hidden="1">#REF!</definedName>
    <definedName name="BExMKPEDT6IOYLLC3KJKRZOETC3Y" hidden="1">#REF!</definedName>
    <definedName name="BExMKTW7R5SOV4PHAFGHU3W73DYE" localSheetId="3" hidden="1">#REF!</definedName>
    <definedName name="BExMKTW7R5SOV4PHAFGHU3W73DYE" hidden="1">#REF!</definedName>
    <definedName name="BExMKU7051J2W1RQXGZGE62NBRUZ" localSheetId="3" hidden="1">#REF!</definedName>
    <definedName name="BExMKU7051J2W1RQXGZGE62NBRUZ" hidden="1">#REF!</definedName>
    <definedName name="BExMKUN3WPECJR2XRID2R7GZRGNX" localSheetId="3" hidden="1">#REF!</definedName>
    <definedName name="BExMKUN3WPECJR2XRID2R7GZRGNX" hidden="1">#REF!</definedName>
    <definedName name="BExMKZ535P011X4TNV16GCOH4H21" localSheetId="3" hidden="1">#REF!</definedName>
    <definedName name="BExMKZ535P011X4TNV16GCOH4H21" hidden="1">#REF!</definedName>
    <definedName name="BExML3XQNDIMX55ZCHHXKUV3D6E6" localSheetId="3" hidden="1">#REF!</definedName>
    <definedName name="BExML3XQNDIMX55ZCHHXKUV3D6E6" hidden="1">#REF!</definedName>
    <definedName name="BExML5QGSWHLI18BGY4CGOTD3UWH" localSheetId="3" hidden="1">#REF!</definedName>
    <definedName name="BExML5QGSWHLI18BGY4CGOTD3UWH" hidden="1">#REF!</definedName>
    <definedName name="BExML6BVFCV80776USR7X70HVRZT" localSheetId="3" hidden="1">#REF!</definedName>
    <definedName name="BExML6BVFCV80776USR7X70HVRZT" hidden="1">#REF!</definedName>
    <definedName name="BExMLO5Z61RE85X8HHX2G4IU3AZW" localSheetId="3" hidden="1">#REF!</definedName>
    <definedName name="BExMLO5Z61RE85X8HHX2G4IU3AZW" hidden="1">#REF!</definedName>
    <definedName name="BExMLVI7UORSHM9FMO8S2EI0TMTS" localSheetId="3" hidden="1">#REF!</definedName>
    <definedName name="BExMLVI7UORSHM9FMO8S2EI0TMTS" hidden="1">#REF!</definedName>
    <definedName name="BExMM5UCOT2HSSN0ZIPZW55GSOVO" localSheetId="3" hidden="1">#REF!</definedName>
    <definedName name="BExMM5UCOT2HSSN0ZIPZW55GSOVO" hidden="1">#REF!</definedName>
    <definedName name="BExMM8ZRS5RQ8H1H55RVPVTDL5NL" localSheetId="3" hidden="1">#REF!</definedName>
    <definedName name="BExMM8ZRS5RQ8H1H55RVPVTDL5NL" hidden="1">#REF!</definedName>
    <definedName name="BExMMH8EAZB09XXQ5X4LR0P4NHG9" localSheetId="3" hidden="1">#REF!</definedName>
    <definedName name="BExMMH8EAZB09XXQ5X4LR0P4NHG9" hidden="1">#REF!</definedName>
    <definedName name="BExMMIQH5BABNZVCIQ7TBCQ10AY5" localSheetId="3" hidden="1">#REF!</definedName>
    <definedName name="BExMMIQH5BABNZVCIQ7TBCQ10AY5" hidden="1">#REF!</definedName>
    <definedName name="BExMMNIZ2T7M22WECMUQXEF4NJ71" localSheetId="3" hidden="1">#REF!</definedName>
    <definedName name="BExMMNIZ2T7M22WECMUQXEF4NJ71" hidden="1">#REF!</definedName>
    <definedName name="BExMMPMIOU7BURTV0L1K6ACW9X73" localSheetId="3" hidden="1">#REF!</definedName>
    <definedName name="BExMMPMIOU7BURTV0L1K6ACW9X73" hidden="1">#REF!</definedName>
    <definedName name="BExMMQ835AJDHS4B419SS645P67Q" localSheetId="3" hidden="1">#REF!</definedName>
    <definedName name="BExMMQ835AJDHS4B419SS645P67Q" hidden="1">#REF!</definedName>
    <definedName name="BExMMQIUVPCOBISTEJJYNCCLUCPY" localSheetId="3" hidden="1">#REF!</definedName>
    <definedName name="BExMMQIUVPCOBISTEJJYNCCLUCPY" hidden="1">#REF!</definedName>
    <definedName name="BExMMTIXETA5VAKBSOFDD5SRU887" localSheetId="3" hidden="1">#REF!</definedName>
    <definedName name="BExMMTIXETA5VAKBSOFDD5SRU887" hidden="1">#REF!</definedName>
    <definedName name="BExMMV0P6P5YS3C35G0JYYHI7992" localSheetId="3" hidden="1">#REF!</definedName>
    <definedName name="BExMMV0P6P5YS3C35G0JYYHI7992" hidden="1">#REF!</definedName>
    <definedName name="BExMNJLFWZBRN9PZF1IO9CYWV1B2" localSheetId="3" hidden="1">#REF!</definedName>
    <definedName name="BExMNJLFWZBRN9PZF1IO9CYWV1B2" hidden="1">#REF!</definedName>
    <definedName name="BExMNKCJ0FA57YEUUAJE43U1QN5P" localSheetId="3" hidden="1">#REF!</definedName>
    <definedName name="BExMNKCJ0FA57YEUUAJE43U1QN5P" hidden="1">#REF!</definedName>
    <definedName name="BExMNKN5D1WEF2OOJVP6LZ6DLU3Y" localSheetId="3" hidden="1">#REF!</definedName>
    <definedName name="BExMNKN5D1WEF2OOJVP6LZ6DLU3Y" hidden="1">#REF!</definedName>
    <definedName name="BExMNR38HMPLWAJRQ9MMS3ZAZ9IU" localSheetId="3" hidden="1">#REF!</definedName>
    <definedName name="BExMNR38HMPLWAJRQ9MMS3ZAZ9IU" hidden="1">#REF!</definedName>
    <definedName name="BExMNRDZULKJMVY2VKIIRM2M5A1M" localSheetId="3" hidden="1">#REF!</definedName>
    <definedName name="BExMNRDZULKJMVY2VKIIRM2M5A1M" hidden="1">#REF!</definedName>
    <definedName name="BExMNVFKZIBQSCAH71DIF1CJG89T" localSheetId="3" hidden="1">#REF!</definedName>
    <definedName name="BExMNVFKZIBQSCAH71DIF1CJG89T" hidden="1">#REF!</definedName>
    <definedName name="BExMNVVUQAGQY9SA29FGI7D7R5MN" localSheetId="3" hidden="1">#REF!</definedName>
    <definedName name="BExMNVVUQAGQY9SA29FGI7D7R5MN" hidden="1">#REF!</definedName>
    <definedName name="BExMO9IOWKTWHO8LQJJQI5P3INWY" localSheetId="3" hidden="1">#REF!</definedName>
    <definedName name="BExMO9IOWKTWHO8LQJJQI5P3INWY" hidden="1">#REF!</definedName>
    <definedName name="BExMOI29DOEK5R1A5QZPUDKF7N6T" localSheetId="3" hidden="1">#REF!</definedName>
    <definedName name="BExMOI29DOEK5R1A5QZPUDKF7N6T" hidden="1">#REF!</definedName>
    <definedName name="BExMONRAU0S904NLJHPI47RVQDBH" localSheetId="3" hidden="1">#REF!</definedName>
    <definedName name="BExMONRAU0S904NLJHPI47RVQDBH" hidden="1">#REF!</definedName>
    <definedName name="BExMPAJ5AJAXGKGK3F6H3ODS6RF4" localSheetId="3" hidden="1">#REF!</definedName>
    <definedName name="BExMPAJ5AJAXGKGK3F6H3ODS6RF4" hidden="1">#REF!</definedName>
    <definedName name="BExMPD2X55FFBVJ6CBUKNPROIOEU" localSheetId="3" hidden="1">#REF!</definedName>
    <definedName name="BExMPD2X55FFBVJ6CBUKNPROIOEU" hidden="1">#REF!</definedName>
    <definedName name="BExMPGZ848E38FUH1JBQN97DGWAT" localSheetId="3" hidden="1">#REF!</definedName>
    <definedName name="BExMPGZ848E38FUH1JBQN97DGWAT" hidden="1">#REF!</definedName>
    <definedName name="BExMPMTICOSMQENOFKQ18K0ZT4S8" localSheetId="3" hidden="1">#REF!</definedName>
    <definedName name="BExMPMTICOSMQENOFKQ18K0ZT4S8" hidden="1">#REF!</definedName>
    <definedName name="BExMPMZ07II0R4KGWQQ7PGS3RZS4" localSheetId="3" hidden="1">#REF!</definedName>
    <definedName name="BExMPMZ07II0R4KGWQQ7PGS3RZS4" hidden="1">#REF!</definedName>
    <definedName name="BExMPOBH04JMDO6Z8DMSEJZM4ANN" localSheetId="3" hidden="1">#REF!</definedName>
    <definedName name="BExMPOBH04JMDO6Z8DMSEJZM4ANN" hidden="1">#REF!</definedName>
    <definedName name="BExMPSD77XQ3HA6A4FZOJK8G2JP3" localSheetId="3" hidden="1">#REF!</definedName>
    <definedName name="BExMPSD77XQ3HA6A4FZOJK8G2JP3" hidden="1">#REF!</definedName>
    <definedName name="BExMQ4I3Q7F0BMPHSFMFW9TZ87UD" localSheetId="3" hidden="1">#REF!</definedName>
    <definedName name="BExMQ4I3Q7F0BMPHSFMFW9TZ87UD" hidden="1">#REF!</definedName>
    <definedName name="BExMQ4SWDWI4N16AZ0T5CJ6HH8WC" localSheetId="3" hidden="1">#REF!</definedName>
    <definedName name="BExMQ4SWDWI4N16AZ0T5CJ6HH8WC" hidden="1">#REF!</definedName>
    <definedName name="BExMQ71WHW50GVX45JU951AGPLFQ" localSheetId="3" hidden="1">#REF!</definedName>
    <definedName name="BExMQ71WHW50GVX45JU951AGPLFQ" hidden="1">#REF!</definedName>
    <definedName name="BExMQGXSLPT4A6N47LE6FBVHWBOF" localSheetId="3" hidden="1">#REF!</definedName>
    <definedName name="BExMQGXSLPT4A6N47LE6FBVHWBOF" hidden="1">#REF!</definedName>
    <definedName name="BExMQNZGFHW75W9HWRCR0FEF0XF0" localSheetId="3" hidden="1">#REF!</definedName>
    <definedName name="BExMQNZGFHW75W9HWRCR0FEF0XF0" hidden="1">#REF!</definedName>
    <definedName name="BExMQRKVQPDFPD0WQUA9QND8OV7P" localSheetId="3" hidden="1">#REF!</definedName>
    <definedName name="BExMQRKVQPDFPD0WQUA9QND8OV7P" hidden="1">#REF!</definedName>
    <definedName name="BExMQSBR7PL4KLB1Q4961QO45Y4G" localSheetId="3" hidden="1">#REF!</definedName>
    <definedName name="BExMQSBR7PL4KLB1Q4961QO45Y4G" hidden="1">#REF!</definedName>
    <definedName name="BExMR1MA4I1X77714ZEPUVC8W398" localSheetId="3" hidden="1">#REF!</definedName>
    <definedName name="BExMR1MA4I1X77714ZEPUVC8W398" hidden="1">#REF!</definedName>
    <definedName name="BExMR8YQHA7N77HGHY4Y6R30I3XT" localSheetId="3" hidden="1">#REF!</definedName>
    <definedName name="BExMR8YQHA7N77HGHY4Y6R30I3XT" hidden="1">#REF!</definedName>
    <definedName name="BExMRENOIARWRYOIVPDIEBVNRDO7" localSheetId="3" hidden="1">#REF!</definedName>
    <definedName name="BExMRENOIARWRYOIVPDIEBVNRDO7" hidden="1">#REF!</definedName>
    <definedName name="BExMRF3SCIUZL945WMMDCT29MTLN" localSheetId="3" hidden="1">#REF!</definedName>
    <definedName name="BExMRF3SCIUZL945WMMDCT29MTLN" hidden="1">#REF!</definedName>
    <definedName name="BExMRRJNUMGRSDD5GGKKGEIZ6FTS" localSheetId="3" hidden="1">#REF!</definedName>
    <definedName name="BExMRRJNUMGRSDD5GGKKGEIZ6FTS" hidden="1">#REF!</definedName>
    <definedName name="BExMRU3ACIU0RD2BNWO55LH5U2BR" localSheetId="3" hidden="1">#REF!</definedName>
    <definedName name="BExMRU3ACIU0RD2BNWO55LH5U2BR" hidden="1">#REF!</definedName>
    <definedName name="BExMRWC9LD1LDAVIUQHQWIYMK129" localSheetId="3" hidden="1">#REF!</definedName>
    <definedName name="BExMRWC9LD1LDAVIUQHQWIYMK129" hidden="1">#REF!</definedName>
    <definedName name="BExMSBH3T898ERC4BT51ZURKDCH1" localSheetId="3" hidden="1">#REF!</definedName>
    <definedName name="BExMSBH3T898ERC4BT51ZURKDCH1" hidden="1">#REF!</definedName>
    <definedName name="BExMSQRCC40AP8BDUPL2I2DNC210" localSheetId="3" hidden="1">#REF!</definedName>
    <definedName name="BExMSQRCC40AP8BDUPL2I2DNC210" hidden="1">#REF!</definedName>
    <definedName name="BExO4J9LR712G00TVA82VNTG8O7H" localSheetId="3" hidden="1">#REF!</definedName>
    <definedName name="BExO4J9LR712G00TVA82VNTG8O7H" hidden="1">#REF!</definedName>
    <definedName name="BExO55G2KVZ7MIJ30N827CLH0I2A" localSheetId="3" hidden="1">#REF!</definedName>
    <definedName name="BExO55G2KVZ7MIJ30N827CLH0I2A" hidden="1">#REF!</definedName>
    <definedName name="BExO5A8PZD9EUHC5CMPU6N3SQ15L" localSheetId="3" hidden="1">#REF!</definedName>
    <definedName name="BExO5A8PZD9EUHC5CMPU6N3SQ15L" hidden="1">#REF!</definedName>
    <definedName name="BExO5XMAHL7CY3X0B1OPKZ28DCJ5" localSheetId="3" hidden="1">#REF!</definedName>
    <definedName name="BExO5XMAHL7CY3X0B1OPKZ28DCJ5" hidden="1">#REF!</definedName>
    <definedName name="BExO66LZJKY4PTQVREELI6POS4AY" localSheetId="3" hidden="1">#REF!</definedName>
    <definedName name="BExO66LZJKY4PTQVREELI6POS4AY" hidden="1">#REF!</definedName>
    <definedName name="BExO6LLHCYTF7CIVHKAO0NMET14Q" localSheetId="3" hidden="1">#REF!</definedName>
    <definedName name="BExO6LLHCYTF7CIVHKAO0NMET14Q" hidden="1">#REF!</definedName>
    <definedName name="BExO6NOZIPWELHV0XX25APL9UNOP" localSheetId="3" hidden="1">#REF!</definedName>
    <definedName name="BExO6NOZIPWELHV0XX25APL9UNOP" hidden="1">#REF!</definedName>
    <definedName name="BExO71MMHEBC11LG4HXDEQNHOII2" localSheetId="3" hidden="1">#REF!</definedName>
    <definedName name="BExO71MMHEBC11LG4HXDEQNHOII2" hidden="1">#REF!</definedName>
    <definedName name="BExO71S28H4XYOYYLAXOO93QV4TF" localSheetId="3" hidden="1">#REF!</definedName>
    <definedName name="BExO71S28H4XYOYYLAXOO93QV4TF" hidden="1">#REF!</definedName>
    <definedName name="BExO7BIP1737MIY7S6K4XYMTIO95" localSheetId="3" hidden="1">#REF!</definedName>
    <definedName name="BExO7BIP1737MIY7S6K4XYMTIO95" hidden="1">#REF!</definedName>
    <definedName name="BExO7OUQS3XTUQ2LDKGQ8AAQ3OJJ" localSheetId="3" hidden="1">#REF!</definedName>
    <definedName name="BExO7OUQS3XTUQ2LDKGQ8AAQ3OJJ" hidden="1">#REF!</definedName>
    <definedName name="BExO85HMYXZJ7SONWBKKIAXMCI3C" localSheetId="3" hidden="1">#REF!</definedName>
    <definedName name="BExO85HMYXZJ7SONWBKKIAXMCI3C" hidden="1">#REF!</definedName>
    <definedName name="BExO863922O4PBGQMUNEQKGN3K96" localSheetId="3" hidden="1">#REF!</definedName>
    <definedName name="BExO863922O4PBGQMUNEQKGN3K96" hidden="1">#REF!</definedName>
    <definedName name="BExO89ZIOXN0HOKHY24F7HDZ87UT" localSheetId="3" hidden="1">#REF!</definedName>
    <definedName name="BExO89ZIOXN0HOKHY24F7HDZ87UT" hidden="1">#REF!</definedName>
    <definedName name="BExO8A4SWOKD9WI5E6DITCL3LZZC" localSheetId="3" hidden="1">#REF!</definedName>
    <definedName name="BExO8A4SWOKD9WI5E6DITCL3LZZC" hidden="1">#REF!</definedName>
    <definedName name="BExO8CDTBCABLEUD6PE2UM2EZ6C4" localSheetId="3" hidden="1">#REF!</definedName>
    <definedName name="BExO8CDTBCABLEUD6PE2UM2EZ6C4" hidden="1">#REF!</definedName>
    <definedName name="BExO8UTAGQWDBQZEEF4HUNMLQCVU" localSheetId="3" hidden="1">#REF!</definedName>
    <definedName name="BExO8UTAGQWDBQZEEF4HUNMLQCVU" hidden="1">#REF!</definedName>
    <definedName name="BExO937E20IHMGQOZMECL3VZC7OX" localSheetId="3" hidden="1">#REF!</definedName>
    <definedName name="BExO937E20IHMGQOZMECL3VZC7OX" hidden="1">#REF!</definedName>
    <definedName name="BExO94UTJKQQ7TJTTJRTSR70YVJC" localSheetId="3" hidden="1">#REF!</definedName>
    <definedName name="BExO94UTJKQQ7TJTTJRTSR70YVJC" hidden="1">#REF!</definedName>
    <definedName name="BExO9EALFB2R8VULHML1AVRPHME0" localSheetId="3" hidden="1">#REF!</definedName>
    <definedName name="BExO9EALFB2R8VULHML1AVRPHME0" hidden="1">#REF!</definedName>
    <definedName name="BExO9J3A438976RXIUX5U9SU5T55" localSheetId="3" hidden="1">#REF!</definedName>
    <definedName name="BExO9J3A438976RXIUX5U9SU5T55" hidden="1">#REF!</definedName>
    <definedName name="BExO9RS5RXFJ1911HL3CCK6M74EP" localSheetId="3" hidden="1">#REF!</definedName>
    <definedName name="BExO9RS5RXFJ1911HL3CCK6M74EP" hidden="1">#REF!</definedName>
    <definedName name="BExO9SDRI1M6KMHXSG3AE5L0F2U3" localSheetId="3" hidden="1">#REF!</definedName>
    <definedName name="BExO9SDRI1M6KMHXSG3AE5L0F2U3" hidden="1">#REF!</definedName>
    <definedName name="BExO9US253B9UNAYT7DWLMK2BO44" localSheetId="3" hidden="1">#REF!</definedName>
    <definedName name="BExO9US253B9UNAYT7DWLMK2BO44" hidden="1">#REF!</definedName>
    <definedName name="BExO9V2U2YXAY904GYYGU6TD8Y7M" localSheetId="3" hidden="1">#REF!</definedName>
    <definedName name="BExO9V2U2YXAY904GYYGU6TD8Y7M" hidden="1">#REF!</definedName>
    <definedName name="BExOAAIG18X4V98C7122L5F65P5C" localSheetId="3" hidden="1">#REF!</definedName>
    <definedName name="BExOAAIG18X4V98C7122L5F65P5C" hidden="1">#REF!</definedName>
    <definedName name="BExOAQ3GKCT7YZW1EMVU3EILSZL2" localSheetId="3" hidden="1">#REF!</definedName>
    <definedName name="BExOAQ3GKCT7YZW1EMVU3EILSZL2" hidden="1">#REF!</definedName>
    <definedName name="BExOATZQ6SF8DASYLBQ0Z6D2WPSC" localSheetId="3" hidden="1">#REF!</definedName>
    <definedName name="BExOATZQ6SF8DASYLBQ0Z6D2WPSC" hidden="1">#REF!</definedName>
    <definedName name="BExOB9KT2THGV4SPLDVFTFXS4B14" localSheetId="3" hidden="1">#REF!</definedName>
    <definedName name="BExOB9KT2THGV4SPLDVFTFXS4B14" hidden="1">#REF!</definedName>
    <definedName name="BExOBEZ0IE2WBEYY3D3CMRI72N1K" localSheetId="3" hidden="1">#REF!</definedName>
    <definedName name="BExOBEZ0IE2WBEYY3D3CMRI72N1K" hidden="1">#REF!</definedName>
    <definedName name="BExOBF9TFH4NSBTR7JD2Q1165NIU" localSheetId="3" hidden="1">#REF!</definedName>
    <definedName name="BExOBF9TFH4NSBTR7JD2Q1165NIU" hidden="1">#REF!</definedName>
    <definedName name="BExOBIPU8760ITY0C8N27XZ3KWEF" localSheetId="3" hidden="1">#REF!</definedName>
    <definedName name="BExOBIPU8760ITY0C8N27XZ3KWEF" hidden="1">#REF!</definedName>
    <definedName name="BExOBM0I5L0MZ1G4H9MGMD87SBMZ" localSheetId="3" hidden="1">#REF!</definedName>
    <definedName name="BExOBM0I5L0MZ1G4H9MGMD87SBMZ" hidden="1">#REF!</definedName>
    <definedName name="BExOBOUXMP88KJY2BX2JLUJH5N0K" localSheetId="3" hidden="1">#REF!</definedName>
    <definedName name="BExOBOUXMP88KJY2BX2JLUJH5N0K" hidden="1">#REF!</definedName>
    <definedName name="BExOBP0FKQ4SVR59FB48UNLKCOR6" localSheetId="3" hidden="1">#REF!</definedName>
    <definedName name="BExOBP0FKQ4SVR59FB48UNLKCOR6" hidden="1">#REF!</definedName>
    <definedName name="BExOBTNR0XX9V82O76VVWUQABHT8" localSheetId="3" hidden="1">#REF!</definedName>
    <definedName name="BExOBTNR0XX9V82O76VVWUQABHT8" hidden="1">#REF!</definedName>
    <definedName name="BExOBYAVUCQ0IGM0Y6A75QHP0Q1A" localSheetId="3" hidden="1">#REF!</definedName>
    <definedName name="BExOBYAVUCQ0IGM0Y6A75QHP0Q1A" hidden="1">#REF!</definedName>
    <definedName name="BExOC3UEHB1CZNINSQHZANWJYKR8" localSheetId="3" hidden="1">#REF!</definedName>
    <definedName name="BExOC3UEHB1CZNINSQHZANWJYKR8" hidden="1">#REF!</definedName>
    <definedName name="BExOCBSF3XGO9YJ23LX2H78VOUR7" localSheetId="3" hidden="1">#REF!</definedName>
    <definedName name="BExOCBSF3XGO9YJ23LX2H78VOUR7" hidden="1">#REF!</definedName>
    <definedName name="BExOCEHJCLIUR23CB4TC9OEFJGFX" localSheetId="3" hidden="1">#REF!</definedName>
    <definedName name="BExOCEHJCLIUR23CB4TC9OEFJGFX" hidden="1">#REF!</definedName>
    <definedName name="BExOCKXFMOW6WPFEVX1I7R7FNDSS" localSheetId="3" hidden="1">#REF!</definedName>
    <definedName name="BExOCKXFMOW6WPFEVX1I7R7FNDSS" hidden="1">#REF!</definedName>
    <definedName name="BExOCM4L30L6FV3N2PR4O6X8WY2M" localSheetId="3" hidden="1">#REF!</definedName>
    <definedName name="BExOCM4L30L6FV3N2PR4O6X8WY2M" hidden="1">#REF!</definedName>
    <definedName name="BExOCYEXOB95DH5NOB0M5NOYX398" localSheetId="3" hidden="1">#REF!</definedName>
    <definedName name="BExOCYEXOB95DH5NOB0M5NOYX398" hidden="1">#REF!</definedName>
    <definedName name="BExOD4ERMDMFD8X1016N4EXOUR0S" localSheetId="3" hidden="1">#REF!</definedName>
    <definedName name="BExOD4ERMDMFD8X1016N4EXOUR0S" hidden="1">#REF!</definedName>
    <definedName name="BExOD55RS7BQUHRQ6H3USVGKR0P7" localSheetId="3" hidden="1">#REF!</definedName>
    <definedName name="BExOD55RS7BQUHRQ6H3USVGKR0P7" hidden="1">#REF!</definedName>
    <definedName name="BExODEWDDEABM4ZY3XREJIBZ8IVP" localSheetId="3" hidden="1">#REF!</definedName>
    <definedName name="BExODEWDDEABM4ZY3XREJIBZ8IVP" hidden="1">#REF!</definedName>
    <definedName name="BExODICDVVLFKWA22B3L0CKKTAZA" localSheetId="3" hidden="1">#REF!</definedName>
    <definedName name="BExODICDVVLFKWA22B3L0CKKTAZA" hidden="1">#REF!</definedName>
    <definedName name="BExODZFEIWV26E8RFU7XQYX1J458" localSheetId="3" hidden="1">#REF!</definedName>
    <definedName name="BExODZFEIWV26E8RFU7XQYX1J458" hidden="1">#REF!</definedName>
    <definedName name="BExOE0S111KPTELH26PPXE94J3GJ" localSheetId="3" hidden="1">#REF!</definedName>
    <definedName name="BExOE0S111KPTELH26PPXE94J3GJ" hidden="1">#REF!</definedName>
    <definedName name="BExOE5KH3JKKPZO401YAB3A11G1U" localSheetId="3" hidden="1">#REF!</definedName>
    <definedName name="BExOE5KH3JKKPZO401YAB3A11G1U" hidden="1">#REF!</definedName>
    <definedName name="BExOEBKG55EROA2VL360A06LKASE" localSheetId="3" hidden="1">#REF!</definedName>
    <definedName name="BExOEBKG55EROA2VL360A06LKASE" hidden="1">#REF!</definedName>
    <definedName name="BExOEFWUBETCPIYF89P9SBDOI3X5" localSheetId="3" hidden="1">#REF!</definedName>
    <definedName name="BExOEFWUBETCPIYF89P9SBDOI3X5" hidden="1">#REF!</definedName>
    <definedName name="BExOEL08MN74RQKVY0P43PFHPTVB" localSheetId="3" hidden="1">#REF!</definedName>
    <definedName name="BExOEL08MN74RQKVY0P43PFHPTVB" hidden="1">#REF!</definedName>
    <definedName name="BExOERG5LWXYYEN1DY1H2FWRJS9T" localSheetId="3" hidden="1">#REF!</definedName>
    <definedName name="BExOERG5LWXYYEN1DY1H2FWRJS9T" hidden="1">#REF!</definedName>
    <definedName name="BExOEV1S6JJVO5PP4BZ20SNGZR7D" localSheetId="3" hidden="1">#REF!</definedName>
    <definedName name="BExOEV1S6JJVO5PP4BZ20SNGZR7D" hidden="1">#REF!</definedName>
    <definedName name="BExOEVNDLRXW33RF3AMMCDLTLROJ" localSheetId="3" hidden="1">#REF!</definedName>
    <definedName name="BExOEVNDLRXW33RF3AMMCDLTLROJ" hidden="1">#REF!</definedName>
    <definedName name="BExOEZOXV3VXUB6VGSS85GXATYAC" localSheetId="3" hidden="1">#REF!</definedName>
    <definedName name="BExOEZOXV3VXUB6VGSS85GXATYAC" hidden="1">#REF!</definedName>
    <definedName name="BExOFDBSAZV60157PIDWCSSUN3MJ" localSheetId="3" hidden="1">#REF!</definedName>
    <definedName name="BExOFDBSAZV60157PIDWCSSUN3MJ" hidden="1">#REF!</definedName>
    <definedName name="BExOFEDNCYI2TPTMQ8SJN3AW4YMF" localSheetId="3" hidden="1">#REF!</definedName>
    <definedName name="BExOFEDNCYI2TPTMQ8SJN3AW4YMF" hidden="1">#REF!</definedName>
    <definedName name="BExOFVLXVD6RVHSQO8KZOOACSV24" localSheetId="3" hidden="1">#REF!</definedName>
    <definedName name="BExOFVLXVD6RVHSQO8KZOOACSV24" hidden="1">#REF!</definedName>
    <definedName name="BExOG2SW3XOGP9VAPQ3THV3VWV12" localSheetId="3" hidden="1">#REF!</definedName>
    <definedName name="BExOG2SW3XOGP9VAPQ3THV3VWV12" hidden="1">#REF!</definedName>
    <definedName name="BExOG45J81K4OPA40KW5VQU54KY3" localSheetId="3" hidden="1">#REF!</definedName>
    <definedName name="BExOG45J81K4OPA40KW5VQU54KY3" hidden="1">#REF!</definedName>
    <definedName name="BExOGFE2SCL8HHT4DFAXKLUTJZOG" localSheetId="3" hidden="1">#REF!</definedName>
    <definedName name="BExOGFE2SCL8HHT4DFAXKLUTJZOG" hidden="1">#REF!</definedName>
    <definedName name="BExOGH1IMADJCZMFDE6NMBBKO558" localSheetId="3" hidden="1">#REF!</definedName>
    <definedName name="BExOGH1IMADJCZMFDE6NMBBKO558" hidden="1">#REF!</definedName>
    <definedName name="BExOGT6D0LJ3C22RDW8COECKB1J5" localSheetId="3" hidden="1">#REF!</definedName>
    <definedName name="BExOGT6D0LJ3C22RDW8COECKB1J5" hidden="1">#REF!</definedName>
    <definedName name="BExOGTMI1HT31M1RGWVRAVHAK7DE" localSheetId="3" hidden="1">#REF!</definedName>
    <definedName name="BExOGTMI1HT31M1RGWVRAVHAK7DE" hidden="1">#REF!</definedName>
    <definedName name="BExOGXO9JE5XSE9GC3I6O21UEKAO" localSheetId="3" hidden="1">#REF!</definedName>
    <definedName name="BExOGXO9JE5XSE9GC3I6O21UEKAO" hidden="1">#REF!</definedName>
    <definedName name="BExOH9ICQA5WPLVJIKJVPWUPKSYO" localSheetId="3" hidden="1">#REF!</definedName>
    <definedName name="BExOH9ICQA5WPLVJIKJVPWUPKSYO" hidden="1">#REF!</definedName>
    <definedName name="BExOH9ICZ13C1LAW8OTYTR9S7ZP3" localSheetId="3" hidden="1">#REF!</definedName>
    <definedName name="BExOH9ICZ13C1LAW8OTYTR9S7ZP3" hidden="1">#REF!</definedName>
    <definedName name="BExOHGEJ8V8OXT32FSU173XLXBDH" localSheetId="3" hidden="1">#REF!</definedName>
    <definedName name="BExOHGEJ8V8OXT32FSU173XLXBDH" hidden="1">#REF!</definedName>
    <definedName name="BExOHL75H3OT4WAKKPUXIVXWFVDS" localSheetId="3" hidden="1">#REF!</definedName>
    <definedName name="BExOHL75H3OT4WAKKPUXIVXWFVDS" hidden="1">#REF!</definedName>
    <definedName name="BExOHLHXXJL6363CC082M9M5VVXQ" localSheetId="3" hidden="1">#REF!</definedName>
    <definedName name="BExOHLHXXJL6363CC082M9M5VVXQ" hidden="1">#REF!</definedName>
    <definedName name="BExOHNAO5UDXSO73BK2ARHWKS90Y" localSheetId="3" hidden="1">#REF!</definedName>
    <definedName name="BExOHNAO5UDXSO73BK2ARHWKS90Y" hidden="1">#REF!</definedName>
    <definedName name="BExOHR1G1I9A9CI1HG94EWBLWNM2" localSheetId="3" hidden="1">#REF!</definedName>
    <definedName name="BExOHR1G1I9A9CI1HG94EWBLWNM2" hidden="1">#REF!</definedName>
    <definedName name="BExOHTQPP8LQ98L6PYUI6QW08YID" localSheetId="3" hidden="1">#REF!</definedName>
    <definedName name="BExOHTQPP8LQ98L6PYUI6QW08YID" hidden="1">#REF!</definedName>
    <definedName name="BExOHUHN7UXHYAJFJJFU805UZ0NB" localSheetId="3" hidden="1">#REF!</definedName>
    <definedName name="BExOHUHN7UXHYAJFJJFU805UZ0NB" hidden="1">#REF!</definedName>
    <definedName name="BExOHX6Q6NJI793PGX59O5EKTP4G" localSheetId="3" hidden="1">#REF!</definedName>
    <definedName name="BExOHX6Q6NJI793PGX59O5EKTP4G" hidden="1">#REF!</definedName>
    <definedName name="BExOI5VMTHH7Y8MQQ1N635CHYI0P" localSheetId="3" hidden="1">#REF!</definedName>
    <definedName name="BExOI5VMTHH7Y8MQQ1N635CHYI0P" hidden="1">#REF!</definedName>
    <definedName name="BExOIEVCP4Y6VDS23AK84MCYYHRT" localSheetId="3" hidden="1">#REF!</definedName>
    <definedName name="BExOIEVCP4Y6VDS23AK84MCYYHRT" hidden="1">#REF!</definedName>
    <definedName name="BExOIFRP0HEHF5D7JSZ0X8ADJ79U" localSheetId="3" hidden="1">#REF!</definedName>
    <definedName name="BExOIFRP0HEHF5D7JSZ0X8ADJ79U" hidden="1">#REF!</definedName>
    <definedName name="BExOIHPQIXR0NDR5WD01BZKPKEO3" localSheetId="3" hidden="1">#REF!</definedName>
    <definedName name="BExOIHPQIXR0NDR5WD01BZKPKEO3" hidden="1">#REF!</definedName>
    <definedName name="BExOIM7L0Z3LSII9P7ZTV4KJ8RMA" localSheetId="3" hidden="1">#REF!</definedName>
    <definedName name="BExOIM7L0Z3LSII9P7ZTV4KJ8RMA" hidden="1">#REF!</definedName>
    <definedName name="BExOIWJVMJ6MG6JC4SPD1L00OHU1" localSheetId="3" hidden="1">#REF!</definedName>
    <definedName name="BExOIWJVMJ6MG6JC4SPD1L00OHU1" hidden="1">#REF!</definedName>
    <definedName name="BExOIYCN8Z4JK3OOG86KYUCV0ME8" localSheetId="3" hidden="1">#REF!</definedName>
    <definedName name="BExOIYCN8Z4JK3OOG86KYUCV0ME8" hidden="1">#REF!</definedName>
    <definedName name="BExOJ3AKZ9BCBZT3KD8WMSLK6MN2" localSheetId="3" hidden="1">#REF!</definedName>
    <definedName name="BExOJ3AKZ9BCBZT3KD8WMSLK6MN2" hidden="1">#REF!</definedName>
    <definedName name="BExOJ7XQK71I4YZDD29AKOOWZ47E" localSheetId="3" hidden="1">#REF!</definedName>
    <definedName name="BExOJ7XQK71I4YZDD29AKOOWZ47E" hidden="1">#REF!</definedName>
    <definedName name="BExOJAXS2THXXIJMV2F2LZKMI589" localSheetId="3" hidden="1">#REF!</definedName>
    <definedName name="BExOJAXS2THXXIJMV2F2LZKMI589" hidden="1">#REF!</definedName>
    <definedName name="BExOJDXKJ43BMD5CFWEMSU5R1BP9" localSheetId="3" hidden="1">#REF!</definedName>
    <definedName name="BExOJDXKJ43BMD5CFWEMSU5R1BP9" hidden="1">#REF!</definedName>
    <definedName name="BExOJHZ9KOD9LEP7ES426LHOCXEY" localSheetId="3" hidden="1">#REF!</definedName>
    <definedName name="BExOJHZ9KOD9LEP7ES426LHOCXEY" hidden="1">#REF!</definedName>
    <definedName name="BExOJM0W6XGSW5MXPTTX0GNF6SFT" localSheetId="3" hidden="1">#REF!</definedName>
    <definedName name="BExOJM0W6XGSW5MXPTTX0GNF6SFT" hidden="1">#REF!</definedName>
    <definedName name="BExOJQ7XL1X94G2GP88DSU6OTRKY" localSheetId="3" hidden="1">#REF!</definedName>
    <definedName name="BExOJQ7XL1X94G2GP88DSU6OTRKY" hidden="1">#REF!</definedName>
    <definedName name="BExOJXEUJJ9SYRJXKYYV2NCCDT2R" localSheetId="3" hidden="1">#REF!</definedName>
    <definedName name="BExOJXEUJJ9SYRJXKYYV2NCCDT2R" hidden="1">#REF!</definedName>
    <definedName name="BExOK0EQYM9JUMAGWOUN7QDH7VMZ" localSheetId="3" hidden="1">#REF!</definedName>
    <definedName name="BExOK0EQYM9JUMAGWOUN7QDH7VMZ" hidden="1">#REF!</definedName>
    <definedName name="BExOK10DBCM0O0CLRF8BB6EEWGB2" localSheetId="3" hidden="1">#REF!</definedName>
    <definedName name="BExOK10DBCM0O0CLRF8BB6EEWGB2" hidden="1">#REF!</definedName>
    <definedName name="BExOK45QZPFPJ08Z5BZOFLNGPHCZ" localSheetId="3" hidden="1">#REF!</definedName>
    <definedName name="BExOK45QZPFPJ08Z5BZOFLNGPHCZ" hidden="1">#REF!</definedName>
    <definedName name="BExOK4WM9O7QNG6O57FOASI5QSN1" localSheetId="3" hidden="1">#REF!</definedName>
    <definedName name="BExOK4WM9O7QNG6O57FOASI5QSN1" hidden="1">#REF!</definedName>
    <definedName name="BExOK57E3HXBUDOQB4M87JK9OPNE" localSheetId="3" hidden="1">#REF!</definedName>
    <definedName name="BExOK57E3HXBUDOQB4M87JK9OPNE" hidden="1">#REF!</definedName>
    <definedName name="BExOKJLBFD15HACQ01HQLY1U5SE2" localSheetId="3" hidden="1">#REF!</definedName>
    <definedName name="BExOKJLBFD15HACQ01HQLY1U5SE2" hidden="1">#REF!</definedName>
    <definedName name="BExOKTXMJP351VXKH8VT6SXUNIMF" localSheetId="3" hidden="1">#REF!</definedName>
    <definedName name="BExOKTXMJP351VXKH8VT6SXUNIMF" hidden="1">#REF!</definedName>
    <definedName name="BExOKU8GMLOCNVORDE329819XN67" localSheetId="3" hidden="1">#REF!</definedName>
    <definedName name="BExOKU8GMLOCNVORDE329819XN67" hidden="1">#REF!</definedName>
    <definedName name="BExOL0Z3Z7IAMHPB91EO2MF49U57" localSheetId="3" hidden="1">#REF!</definedName>
    <definedName name="BExOL0Z3Z7IAMHPB91EO2MF49U57" hidden="1">#REF!</definedName>
    <definedName name="BExOL7KH12VAR0LG741SIOJTLWFD" localSheetId="3" hidden="1">#REF!</definedName>
    <definedName name="BExOL7KH12VAR0LG741SIOJTLWFD" hidden="1">#REF!</definedName>
    <definedName name="BExOLGUYDBS2V3UOK4DVPUW5JZN7" localSheetId="3" hidden="1">#REF!</definedName>
    <definedName name="BExOLGUYDBS2V3UOK4DVPUW5JZN7" hidden="1">#REF!</definedName>
    <definedName name="BExOLICXFHJLILCJVFMJE5MGGWKR" localSheetId="3" hidden="1">#REF!</definedName>
    <definedName name="BExOLICXFHJLILCJVFMJE5MGGWKR" hidden="1">#REF!</definedName>
    <definedName name="BExOLOI0WJS3QC12I3ISL0D9AWOF" localSheetId="3" hidden="1">#REF!</definedName>
    <definedName name="BExOLOI0WJS3QC12I3ISL0D9AWOF" hidden="1">#REF!</definedName>
    <definedName name="BExOLQ5A7IWI0W12J7315E7LBI0O" localSheetId="3" hidden="1">#REF!</definedName>
    <definedName name="BExOLQ5A7IWI0W12J7315E7LBI0O" hidden="1">#REF!</definedName>
    <definedName name="BExOLYZNG5RBD0BTS1OEZJNU92Q5" localSheetId="3" hidden="1">#REF!</definedName>
    <definedName name="BExOLYZNG5RBD0BTS1OEZJNU92Q5" hidden="1">#REF!</definedName>
    <definedName name="BExOM136CSOYSV2NE3NAU04Z4414" localSheetId="3" hidden="1">#REF!</definedName>
    <definedName name="BExOM136CSOYSV2NE3NAU04Z4414" hidden="1">#REF!</definedName>
    <definedName name="BExOM3HIJ3UZPOKJI68KPBJAHPDC" localSheetId="3" hidden="1">#REF!</definedName>
    <definedName name="BExOM3HIJ3UZPOKJI68KPBJAHPDC" hidden="1">#REF!</definedName>
    <definedName name="BExOM5QC0I90GVJG1G7NFAIINKAQ" localSheetId="3" hidden="1">#REF!</definedName>
    <definedName name="BExOM5QC0I90GVJG1G7NFAIINKAQ" hidden="1">#REF!</definedName>
    <definedName name="BExOMKPURE33YQ3K1JG9NVQD4W49" localSheetId="3" hidden="1">#REF!</definedName>
    <definedName name="BExOMKPURE33YQ3K1JG9NVQD4W49" hidden="1">#REF!</definedName>
    <definedName name="BExOMP7NGCLUNFK50QD2LPKRG078" localSheetId="3" hidden="1">#REF!</definedName>
    <definedName name="BExOMP7NGCLUNFK50QD2LPKRG078" hidden="1">#REF!</definedName>
    <definedName name="BExOMPNX2853XA8AUM0BLA7CS86A" localSheetId="3" hidden="1">#REF!</definedName>
    <definedName name="BExOMPNX2853XA8AUM0BLA7CS86A" hidden="1">#REF!</definedName>
    <definedName name="BExOMU0A6XMY48SZRYL4WQZD13BI" localSheetId="3" hidden="1">#REF!</definedName>
    <definedName name="BExOMU0A6XMY48SZRYL4WQZD13BI" hidden="1">#REF!</definedName>
    <definedName name="BExOMVT0HSNC59DJP4CLISASGHKL" localSheetId="3" hidden="1">#REF!</definedName>
    <definedName name="BExOMVT0HSNC59DJP4CLISASGHKL" hidden="1">#REF!</definedName>
    <definedName name="BExON0AX35F2SI0UCVMGWGVIUNI3" localSheetId="3" hidden="1">#REF!</definedName>
    <definedName name="BExON0AX35F2SI0UCVMGWGVIUNI3" hidden="1">#REF!</definedName>
    <definedName name="BExON1I19LN0T10YIIYC5NE9UGMR" localSheetId="3" hidden="1">#REF!</definedName>
    <definedName name="BExON1I19LN0T10YIIYC5NE9UGMR" hidden="1">#REF!</definedName>
    <definedName name="BExON41U4296DV3DPG6I5EF3OEYF" localSheetId="3" hidden="1">#REF!</definedName>
    <definedName name="BExON41U4296DV3DPG6I5EF3OEYF" hidden="1">#REF!</definedName>
    <definedName name="BExONB3A7CO4YD8RB41PHC93BQ9M" localSheetId="3" hidden="1">#REF!</definedName>
    <definedName name="BExONB3A7CO4YD8RB41PHC93BQ9M" hidden="1">#REF!</definedName>
    <definedName name="BExONFQH6UUXF8V0GI4BRIST9RFO" localSheetId="3" hidden="1">#REF!</definedName>
    <definedName name="BExONFQH6UUXF8V0GI4BRIST9RFO" hidden="1">#REF!</definedName>
    <definedName name="BExONIL31DZWU7IFVN3VV0XTXJA1" localSheetId="3" hidden="1">#REF!</definedName>
    <definedName name="BExONIL31DZWU7IFVN3VV0XTXJA1" hidden="1">#REF!</definedName>
    <definedName name="BExONJ1BU17R0F5A2UP1UGJBOGKS" localSheetId="3" hidden="1">#REF!</definedName>
    <definedName name="BExONJ1BU17R0F5A2UP1UGJBOGKS" hidden="1">#REF!</definedName>
    <definedName name="BExONKZDHE8SS0P4YRLGEQR9KYHF" localSheetId="3" hidden="1">#REF!</definedName>
    <definedName name="BExONKZDHE8SS0P4YRLGEQR9KYHF" hidden="1">#REF!</definedName>
    <definedName name="BExONNZ9VMHVX3J6NLNJY7KZA61O" localSheetId="3" hidden="1">#REF!</definedName>
    <definedName name="BExONNZ9VMHVX3J6NLNJY7KZA61O" hidden="1">#REF!</definedName>
    <definedName name="BExONRQ1BAA4F3TXP2MYQ4YCZ09S" localSheetId="3" hidden="1">#REF!</definedName>
    <definedName name="BExONRQ1BAA4F3TXP2MYQ4YCZ09S" hidden="1">#REF!</definedName>
    <definedName name="BExONU4ENMND8RLZX0L5EHPYQQSB" localSheetId="3" hidden="1">#REF!</definedName>
    <definedName name="BExONU4ENMND8RLZX0L5EHPYQQSB" hidden="1">#REF!</definedName>
    <definedName name="BExONXPUEU6ZRSIX4PDJ1DXY679I" localSheetId="3" hidden="1">#REF!</definedName>
    <definedName name="BExONXPUEU6ZRSIX4PDJ1DXY679I" hidden="1">#REF!</definedName>
    <definedName name="BExOO0KEG2WL5WKKMHN0S2UTIUNG" localSheetId="3" hidden="1">#REF!</definedName>
    <definedName name="BExOO0KEG2WL5WKKMHN0S2UTIUNG" hidden="1">#REF!</definedName>
    <definedName name="BExOO1WWIZSGB0YTGKESB45TSVMZ" localSheetId="3" hidden="1">#REF!</definedName>
    <definedName name="BExOO1WWIZSGB0YTGKESB45TSVMZ" hidden="1">#REF!</definedName>
    <definedName name="BExOO4B8FPAFYPHCTYTX37P1TQM5" localSheetId="3" hidden="1">#REF!</definedName>
    <definedName name="BExOO4B8FPAFYPHCTYTX37P1TQM5" hidden="1">#REF!</definedName>
    <definedName name="BExOOIULUDOJRMYABWV5CCL906X6" localSheetId="3" hidden="1">#REF!</definedName>
    <definedName name="BExOOIULUDOJRMYABWV5CCL906X6" hidden="1">#REF!</definedName>
    <definedName name="BExOOJLIWKJW5S7XWJXD8TYV5HQ9" localSheetId="3" hidden="1">#REF!</definedName>
    <definedName name="BExOOJLIWKJW5S7XWJXD8TYV5HQ9" hidden="1">#REF!</definedName>
    <definedName name="BExOOQ1JVWQ9LYXD0V94BRXKTA1I" localSheetId="3" hidden="1">#REF!</definedName>
    <definedName name="BExOOQ1JVWQ9LYXD0V94BRXKTA1I" hidden="1">#REF!</definedName>
    <definedName name="BExOOTN0KTXJCL7E476XBN1CJ553" localSheetId="3" hidden="1">#REF!</definedName>
    <definedName name="BExOOTN0KTXJCL7E476XBN1CJ553" hidden="1">#REF!</definedName>
    <definedName name="BExOOVVUJIJNAYDICUUQQ9O7O3TW" localSheetId="3" hidden="1">#REF!</definedName>
    <definedName name="BExOOVVUJIJNAYDICUUQQ9O7O3TW" hidden="1">#REF!</definedName>
    <definedName name="BExOP9DDU5MZJKWGFT0MKL44YKIV" localSheetId="3" hidden="1">#REF!</definedName>
    <definedName name="BExOP9DDU5MZJKWGFT0MKL44YKIV" hidden="1">#REF!</definedName>
    <definedName name="BExOP9DEBV5W5P4Q25J3XCJBP5S9" localSheetId="3" hidden="1">#REF!</definedName>
    <definedName name="BExOP9DEBV5W5P4Q25J3XCJBP5S9" hidden="1">#REF!</definedName>
    <definedName name="BExOPFNYRBL0BFM23LZBJTADNOE4" localSheetId="3" hidden="1">#REF!</definedName>
    <definedName name="BExOPFNYRBL0BFM23LZBJTADNOE4" hidden="1">#REF!</definedName>
    <definedName name="BExOPINVFSIZMCVT9YGT2AODVCX3" localSheetId="3" hidden="1">#REF!</definedName>
    <definedName name="BExOPINVFSIZMCVT9YGT2AODVCX3" hidden="1">#REF!</definedName>
    <definedName name="BExOQ1JN4SAC44RTMZIGHSW023WA" localSheetId="3" hidden="1">#REF!</definedName>
    <definedName name="BExOQ1JN4SAC44RTMZIGHSW023WA" hidden="1">#REF!</definedName>
    <definedName name="BExOQ256YMF115DJL3KBPNKABJ90" localSheetId="3" hidden="1">#REF!</definedName>
    <definedName name="BExOQ256YMF115DJL3KBPNKABJ90" hidden="1">#REF!</definedName>
    <definedName name="BExQ19DEUOLC11IW32E2AMVZLFF1" localSheetId="3" hidden="1">#REF!</definedName>
    <definedName name="BExQ19DEUOLC11IW32E2AMVZLFF1" hidden="1">#REF!</definedName>
    <definedName name="BExQ1OCW3L24TN0BYVRE2NE3IK1O" localSheetId="3" hidden="1">#REF!</definedName>
    <definedName name="BExQ1OCW3L24TN0BYVRE2NE3IK1O" hidden="1">#REF!</definedName>
    <definedName name="BExQ29C73XR33S3668YYSYZAIHTG" localSheetId="3" hidden="1">#REF!</definedName>
    <definedName name="BExQ29C73XR33S3668YYSYZAIHTG" hidden="1">#REF!</definedName>
    <definedName name="BExQ2FS228IUDUP2023RA1D4AO4C" localSheetId="3" hidden="1">#REF!</definedName>
    <definedName name="BExQ2FS228IUDUP2023RA1D4AO4C" hidden="1">#REF!</definedName>
    <definedName name="BExQ2L0XYWLY9VPZWXYYFRIRQRJ1" localSheetId="3" hidden="1">#REF!</definedName>
    <definedName name="BExQ2L0XYWLY9VPZWXYYFRIRQRJ1" hidden="1">#REF!</definedName>
    <definedName name="BExQ2M841F5Z1BQYR8DG5FKK0LIU" localSheetId="3" hidden="1">#REF!</definedName>
    <definedName name="BExQ2M841F5Z1BQYR8DG5FKK0LIU" hidden="1">#REF!</definedName>
    <definedName name="BExQ2STHO7AXYTS1VPPHQMX1WT30" localSheetId="3" hidden="1">#REF!</definedName>
    <definedName name="BExQ2STHO7AXYTS1VPPHQMX1WT30" hidden="1">#REF!</definedName>
    <definedName name="BExQ2XWXHMQMQ99FF9293AEQHABB" localSheetId="3" hidden="1">#REF!</definedName>
    <definedName name="BExQ2XWXHMQMQ99FF9293AEQHABB" hidden="1">#REF!</definedName>
    <definedName name="BExQ300G8I8TK45A0MVHV15422EU" localSheetId="3" hidden="1">#REF!</definedName>
    <definedName name="BExQ300G8I8TK45A0MVHV15422EU" hidden="1">#REF!</definedName>
    <definedName name="BExQ305RBEODGNAETZ0EZQLLDZZD" localSheetId="3" hidden="1">#REF!</definedName>
    <definedName name="BExQ305RBEODGNAETZ0EZQLLDZZD" hidden="1">#REF!</definedName>
    <definedName name="BExQ37SZQJSC2C73FY2IJY852LVP" localSheetId="3" hidden="1">#REF!</definedName>
    <definedName name="BExQ37SZQJSC2C73FY2IJY852LVP" hidden="1">#REF!</definedName>
    <definedName name="BExQ39R28MXSG2SEV956F0KZ20AN" localSheetId="3" hidden="1">#REF!</definedName>
    <definedName name="BExQ39R28MXSG2SEV956F0KZ20AN" hidden="1">#REF!</definedName>
    <definedName name="BExQ3D1P3M5Z3HLMEZ17E0BLEE4U" localSheetId="3" hidden="1">#REF!</definedName>
    <definedName name="BExQ3D1P3M5Z3HLMEZ17E0BLEE4U" hidden="1">#REF!</definedName>
    <definedName name="BExQ3EZX6BA2WHKI84SG78UPRTSE" localSheetId="3" hidden="1">#REF!</definedName>
    <definedName name="BExQ3EZX6BA2WHKI84SG78UPRTSE" hidden="1">#REF!</definedName>
    <definedName name="BExQ3KOX6620WUSBG7PGACNC936P" localSheetId="3" hidden="1">#REF!</definedName>
    <definedName name="BExQ3KOX6620WUSBG7PGACNC936P" hidden="1">#REF!</definedName>
    <definedName name="BExQ3O4W7QF8BOXTUT4IOGF6YKUD" localSheetId="3" hidden="1">#REF!</definedName>
    <definedName name="BExQ3O4W7QF8BOXTUT4IOGF6YKUD" hidden="1">#REF!</definedName>
    <definedName name="BExQ3PXOWSN8561ZR8IEY8ZASI3B" localSheetId="3" hidden="1">#REF!</definedName>
    <definedName name="BExQ3PXOWSN8561ZR8IEY8ZASI3B" hidden="1">#REF!</definedName>
    <definedName name="BExQ3TZF04IPY0B0UG9CQQ5736UA" localSheetId="3" hidden="1">#REF!</definedName>
    <definedName name="BExQ3TZF04IPY0B0UG9CQQ5736UA" hidden="1">#REF!</definedName>
    <definedName name="BExQ42IU9MNDYLODP41DL6YTZMAR" localSheetId="3" hidden="1">#REF!</definedName>
    <definedName name="BExQ42IU9MNDYLODP41DL6YTZMAR" hidden="1">#REF!</definedName>
    <definedName name="BExQ42O4PHH156IHXSW0JAYAC0NJ" localSheetId="3" hidden="1">#REF!</definedName>
    <definedName name="BExQ42O4PHH156IHXSW0JAYAC0NJ" hidden="1">#REF!</definedName>
    <definedName name="BExQ452HF7N1HYPXJXQ8WD6SOWUV" localSheetId="3" hidden="1">#REF!</definedName>
    <definedName name="BExQ452HF7N1HYPXJXQ8WD6SOWUV" hidden="1">#REF!</definedName>
    <definedName name="BExQ4BTBSHPHVEDRCXC2ROW8PLFC" localSheetId="3" hidden="1">#REF!</definedName>
    <definedName name="BExQ4BTBSHPHVEDRCXC2ROW8PLFC" hidden="1">#REF!</definedName>
    <definedName name="BExQ4DGKF54SRKQUTUT4B1CZSS62" localSheetId="3" hidden="1">#REF!</definedName>
    <definedName name="BExQ4DGKF54SRKQUTUT4B1CZSS62" hidden="1">#REF!</definedName>
    <definedName name="BExQ4T74LQ5PYTV1MUQUW75A4BDY" localSheetId="3" hidden="1">#REF!</definedName>
    <definedName name="BExQ4T74LQ5PYTV1MUQUW75A4BDY" hidden="1">#REF!</definedName>
    <definedName name="BExQ4XJHD7EJCNH7S1MJDZJ2MNWG" localSheetId="3" hidden="1">#REF!</definedName>
    <definedName name="BExQ4XJHD7EJCNH7S1MJDZJ2MNWG" hidden="1">#REF!</definedName>
    <definedName name="BExQ5039ZCEWBUJHU682G4S89J03" localSheetId="3" hidden="1">#REF!</definedName>
    <definedName name="BExQ5039ZCEWBUJHU682G4S89J03" hidden="1">#REF!</definedName>
    <definedName name="BExQ56Z9W6YHZHRXOFFI8EFA7CDI" localSheetId="3" hidden="1">#REF!</definedName>
    <definedName name="BExQ56Z9W6YHZHRXOFFI8EFA7CDI" hidden="1">#REF!</definedName>
    <definedName name="BExQ58MP5FO5Q5CIXVMMYWWPEFW3" localSheetId="3" hidden="1">#REF!</definedName>
    <definedName name="BExQ58MP5FO5Q5CIXVMMYWWPEFW3" hidden="1">#REF!</definedName>
    <definedName name="BExQ5KX3Z668H1KUCKZ9J24HUQ1F" localSheetId="3" hidden="1">#REF!</definedName>
    <definedName name="BExQ5KX3Z668H1KUCKZ9J24HUQ1F" hidden="1">#REF!</definedName>
    <definedName name="BExQ5SPMSOCJYLAY20NB5A6O32RE" localSheetId="3" hidden="1">#REF!</definedName>
    <definedName name="BExQ5SPMSOCJYLAY20NB5A6O32RE" hidden="1">#REF!</definedName>
    <definedName name="BExQ5UICMGTMK790KTLK49MAGXRC" localSheetId="3" hidden="1">#REF!</definedName>
    <definedName name="BExQ5UICMGTMK790KTLK49MAGXRC" hidden="1">#REF!</definedName>
    <definedName name="BExQ5YUUK9FD0QGTY4WD0W90O7OL" localSheetId="3" hidden="1">#REF!</definedName>
    <definedName name="BExQ5YUUK9FD0QGTY4WD0W90O7OL" hidden="1">#REF!</definedName>
    <definedName name="BExQ62WGBSDPG7ZU34W0N8X45R3X" localSheetId="3" hidden="1">#REF!</definedName>
    <definedName name="BExQ62WGBSDPG7ZU34W0N8X45R3X" hidden="1">#REF!</definedName>
    <definedName name="BExQ63793YQ9BH7JLCNRIATIGTRG" localSheetId="3" hidden="1">#REF!</definedName>
    <definedName name="BExQ63793YQ9BH7JLCNRIATIGTRG" hidden="1">#REF!</definedName>
    <definedName name="BExQ6CN1EF2UPZ57ZYMGK8TUJQSS" localSheetId="3" hidden="1">#REF!</definedName>
    <definedName name="BExQ6CN1EF2UPZ57ZYMGK8TUJQSS" hidden="1">#REF!</definedName>
    <definedName name="BExQ6FSF8BMWVLJI7Y7MKPG9SU5O" localSheetId="3" hidden="1">#REF!</definedName>
    <definedName name="BExQ6FSF8BMWVLJI7Y7MKPG9SU5O" hidden="1">#REF!</definedName>
    <definedName name="BExQ6M2YXJ8AMRJF3QGHC40ADAHZ" localSheetId="3" hidden="1">#REF!</definedName>
    <definedName name="BExQ6M2YXJ8AMRJF3QGHC40ADAHZ" hidden="1">#REF!</definedName>
    <definedName name="BExQ6M8B0X44N9TV56ATUVHGDI00" localSheetId="3" hidden="1">#REF!</definedName>
    <definedName name="BExQ6M8B0X44N9TV56ATUVHGDI00" hidden="1">#REF!</definedName>
    <definedName name="BExQ6POH065GV0I74XXVD0VUPBJW" localSheetId="3" hidden="1">#REF!</definedName>
    <definedName name="BExQ6POH065GV0I74XXVD0VUPBJW" hidden="1">#REF!</definedName>
    <definedName name="BExQ6WV9KPSMXPPLGZ3KK4WNYTHU" localSheetId="3" hidden="1">#REF!</definedName>
    <definedName name="BExQ6WV9KPSMXPPLGZ3KK4WNYTHU" hidden="1">#REF!</definedName>
    <definedName name="BExQ7541G92R52ECOIYO6UXIWJJ4" localSheetId="3" hidden="1">#REF!</definedName>
    <definedName name="BExQ7541G92R52ECOIYO6UXIWJJ4" hidden="1">#REF!</definedName>
    <definedName name="BExQ783XTMM2A9I3UKCFWJH1PP2N" localSheetId="3" hidden="1">#REF!</definedName>
    <definedName name="BExQ783XTMM2A9I3UKCFWJH1PP2N" hidden="1">#REF!</definedName>
    <definedName name="BExQ79LX01ZPQB8EGD1ZHR2VK2H3" localSheetId="3" hidden="1">#REF!</definedName>
    <definedName name="BExQ79LX01ZPQB8EGD1ZHR2VK2H3" hidden="1">#REF!</definedName>
    <definedName name="BExQ7B3V9MGDK2OIJ61XXFBFLJFZ" localSheetId="3" hidden="1">#REF!</definedName>
    <definedName name="BExQ7B3V9MGDK2OIJ61XXFBFLJFZ" hidden="1">#REF!</definedName>
    <definedName name="BExQ7CB046NVPF9ZXDGA7OXOLSLX" localSheetId="3" hidden="1">#REF!</definedName>
    <definedName name="BExQ7CB046NVPF9ZXDGA7OXOLSLX" hidden="1">#REF!</definedName>
    <definedName name="BExQ7IWDCGGOO1HTJ97YGO1CK3R9" localSheetId="3" hidden="1">#REF!</definedName>
    <definedName name="BExQ7IWDCGGOO1HTJ97YGO1CK3R9" hidden="1">#REF!</definedName>
    <definedName name="BExQ7JNFIEGS2HKNBALH3Q2N5G7Z" localSheetId="3" hidden="1">#REF!</definedName>
    <definedName name="BExQ7JNFIEGS2HKNBALH3Q2N5G7Z" hidden="1">#REF!</definedName>
    <definedName name="BExQ7MY3U2Z1IZ71U5LJUD00VVB4" localSheetId="3" hidden="1">#REF!</definedName>
    <definedName name="BExQ7MY3U2Z1IZ71U5LJUD00VVB4" hidden="1">#REF!</definedName>
    <definedName name="BExQ7XL2Q1GVUFL1F9KK0K0EXMWG" localSheetId="3" hidden="1">#REF!</definedName>
    <definedName name="BExQ7XL2Q1GVUFL1F9KK0K0EXMWG" hidden="1">#REF!</definedName>
    <definedName name="BExQ8469L3ZRZ3KYZPYMSJIDL7Y5" localSheetId="3" hidden="1">#REF!</definedName>
    <definedName name="BExQ8469L3ZRZ3KYZPYMSJIDL7Y5" hidden="1">#REF!</definedName>
    <definedName name="BExQ84MJB94HL3BWRN50M4NCB6Z0" localSheetId="3" hidden="1">#REF!</definedName>
    <definedName name="BExQ84MJB94HL3BWRN50M4NCB6Z0" hidden="1">#REF!</definedName>
    <definedName name="BExQ8583ZE00NW7T9OF11OT9IA14" localSheetId="3" hidden="1">#REF!</definedName>
    <definedName name="BExQ8583ZE00NW7T9OF11OT9IA14" hidden="1">#REF!</definedName>
    <definedName name="BExQ8A0RPE3IMIFIZLUE7KD2N21W" localSheetId="3" hidden="1">#REF!</definedName>
    <definedName name="BExQ8A0RPE3IMIFIZLUE7KD2N21W" hidden="1">#REF!</definedName>
    <definedName name="BExQ8ABK6H1ADV2R2OYT8NFFYG2N" localSheetId="3" hidden="1">#REF!</definedName>
    <definedName name="BExQ8ABK6H1ADV2R2OYT8NFFYG2N" hidden="1">#REF!</definedName>
    <definedName name="BExQ8DM90XJ6GCJIK9LC5O82I2TJ" localSheetId="3" hidden="1">#REF!</definedName>
    <definedName name="BExQ8DM90XJ6GCJIK9LC5O82I2TJ" hidden="1">#REF!</definedName>
    <definedName name="BExQ8G0K46ZORA0QVQTDI7Z8LXGF" localSheetId="3" hidden="1">#REF!</definedName>
    <definedName name="BExQ8G0K46ZORA0QVQTDI7Z8LXGF" hidden="1">#REF!</definedName>
    <definedName name="BExQ8O3WEU8HNTTGKTW5T0QSKCLP" localSheetId="3" hidden="1">#REF!</definedName>
    <definedName name="BExQ8O3WEU8HNTTGKTW5T0QSKCLP" hidden="1">#REF!</definedName>
    <definedName name="BExQ8ZCEDBOBJA3D9LDP5TU2WYGR" localSheetId="3" hidden="1">#REF!</definedName>
    <definedName name="BExQ8ZCEDBOBJA3D9LDP5TU2WYGR" hidden="1">#REF!</definedName>
    <definedName name="BExQ94LAW6MAQBWY25WTBFV5PPZJ" localSheetId="3" hidden="1">#REF!</definedName>
    <definedName name="BExQ94LAW6MAQBWY25WTBFV5PPZJ" hidden="1">#REF!</definedName>
    <definedName name="BExQ968K8V66L55PCVI3B4VR4FW6" localSheetId="3" hidden="1">#REF!</definedName>
    <definedName name="BExQ968K8V66L55PCVI3B4VR4FW6" hidden="1">#REF!</definedName>
    <definedName name="BExQ97QIPOSSRK978N8P234Y1XA4" localSheetId="3" hidden="1">#REF!</definedName>
    <definedName name="BExQ97QIPOSSRK978N8P234Y1XA4" hidden="1">#REF!</definedName>
    <definedName name="BExQ9DFHXLBKBS9DWH05G83SL12Z" localSheetId="3" hidden="1">#REF!</definedName>
    <definedName name="BExQ9DFHXLBKBS9DWH05G83SL12Z" hidden="1">#REF!</definedName>
    <definedName name="BExQ9E6FBAXTHGF3RXANFIA77GXP" localSheetId="3" hidden="1">#REF!</definedName>
    <definedName name="BExQ9E6FBAXTHGF3RXANFIA77GXP" hidden="1">#REF!</definedName>
    <definedName name="BExQ9J4ID0TGFFFJSQ9PFAMXOYZ1" localSheetId="3" hidden="1">#REF!</definedName>
    <definedName name="BExQ9J4ID0TGFFFJSQ9PFAMXOYZ1" hidden="1">#REF!</definedName>
    <definedName name="BExQ9KX9734KIAK7IMRLHCPYDHO2" localSheetId="3" hidden="1">#REF!</definedName>
    <definedName name="BExQ9KX9734KIAK7IMRLHCPYDHO2" hidden="1">#REF!</definedName>
    <definedName name="BExQ9L81FF4I7816VTPFBDWVU4CW" localSheetId="3" hidden="1">#REF!</definedName>
    <definedName name="BExQ9L81FF4I7816VTPFBDWVU4CW" hidden="1">#REF!</definedName>
    <definedName name="BExQ9M4E2ACZOWWWP1JJIQO8AHUM" localSheetId="3" hidden="1">#REF!</definedName>
    <definedName name="BExQ9M4E2ACZOWWWP1JJIQO8AHUM" hidden="1">#REF!</definedName>
    <definedName name="BExQ9TBCP5IJKSQLYEBE6FQLF16I" localSheetId="3" hidden="1">#REF!</definedName>
    <definedName name="BExQ9TBCP5IJKSQLYEBE6FQLF16I" hidden="1">#REF!</definedName>
    <definedName name="BExQ9UTANMJCK7LJ4OQMD6F2Q01L" localSheetId="3" hidden="1">#REF!</definedName>
    <definedName name="BExQ9UTANMJCK7LJ4OQMD6F2Q01L" hidden="1">#REF!</definedName>
    <definedName name="BExQ9ZLYHWABXAA9NJDW8ZS0UQ9P" localSheetId="3" hidden="1">#REF!</definedName>
    <definedName name="BExQ9ZLYHWABXAA9NJDW8ZS0UQ9P" hidden="1">[26]ZZCOOM_M03_Q005!#REF!</definedName>
    <definedName name="BExQ9ZWQ19KSRZNZNPY6ZNWEST1J" localSheetId="3" hidden="1">#REF!</definedName>
    <definedName name="BExQ9ZWQ19KSRZNZNPY6ZNWEST1J" hidden="1">#REF!</definedName>
    <definedName name="BExQA324HSCK40ENJUT9CS9EC71B" localSheetId="3" hidden="1">#REF!</definedName>
    <definedName name="BExQA324HSCK40ENJUT9CS9EC71B" hidden="1">#REF!</definedName>
    <definedName name="BExQA55GY0STSNBWQCWN8E31ZXCS" localSheetId="3" hidden="1">#REF!</definedName>
    <definedName name="BExQA55GY0STSNBWQCWN8E31ZXCS" hidden="1">#REF!</definedName>
    <definedName name="BExQA7URC7M82I0T9RUF90GCS15S" localSheetId="3" hidden="1">#REF!</definedName>
    <definedName name="BExQA7URC7M82I0T9RUF90GCS15S" hidden="1">#REF!</definedName>
    <definedName name="BExQA9HZIN9XEMHEEVHT99UU9Z82" localSheetId="3" hidden="1">#REF!</definedName>
    <definedName name="BExQA9HZIN9XEMHEEVHT99UU9Z82" hidden="1">#REF!</definedName>
    <definedName name="BExQAELFYH92K8CJL155181UDORO" localSheetId="3" hidden="1">#REF!</definedName>
    <definedName name="BExQAELFYH92K8CJL155181UDORO" hidden="1">#REF!</definedName>
    <definedName name="BExQAG8PP8R5NJKNQD1U4QOSD6X5" localSheetId="3" hidden="1">#REF!</definedName>
    <definedName name="BExQAG8PP8R5NJKNQD1U4QOSD6X5" hidden="1">#REF!</definedName>
    <definedName name="BExQAVTR32SDHZQ69KNYF6UXXKS2" localSheetId="3" hidden="1">#REF!</definedName>
    <definedName name="BExQAVTR32SDHZQ69KNYF6UXXKS2" hidden="1">#REF!</definedName>
    <definedName name="BExQBBETZJ7LHJ9CLAL3GEKQFEGR" localSheetId="3" hidden="1">#REF!</definedName>
    <definedName name="BExQBBETZJ7LHJ9CLAL3GEKQFEGR" hidden="1">#REF!</definedName>
    <definedName name="BExQBDICMZTSA1X73TMHNO4JSFLN" localSheetId="3" hidden="1">#REF!</definedName>
    <definedName name="BExQBDICMZTSA1X73TMHNO4JSFLN" hidden="1">#REF!</definedName>
    <definedName name="BExQBEER6CRCRPSSL61S0OMH57ZA" localSheetId="3" hidden="1">#REF!</definedName>
    <definedName name="BExQBEER6CRCRPSSL61S0OMH57ZA" hidden="1">#REF!</definedName>
    <definedName name="BExQBFR753FNBMC27WEQJT8UKANJ" localSheetId="3" hidden="1">#REF!</definedName>
    <definedName name="BExQBFR753FNBMC27WEQJT8UKANJ" hidden="1">#REF!</definedName>
    <definedName name="BExQBIGGY5TXI2FJVVZSLZ0LTZYH" localSheetId="3" hidden="1">#REF!</definedName>
    <definedName name="BExQBIGGY5TXI2FJVVZSLZ0LTZYH" hidden="1">#REF!</definedName>
    <definedName name="BExQBM1RUSIQ85LLMM2159BYDPIP" localSheetId="3" hidden="1">#REF!</definedName>
    <definedName name="BExQBM1RUSIQ85LLMM2159BYDPIP" hidden="1">#REF!</definedName>
    <definedName name="BExQBOWE543K7PGA5S7SVU2QKPM3" localSheetId="3" hidden="1">#REF!</definedName>
    <definedName name="BExQBOWE543K7PGA5S7SVU2QKPM3" hidden="1">#REF!</definedName>
    <definedName name="BExQBPSOZ47V81YAEURP0NQJNTJH" localSheetId="3" hidden="1">#REF!</definedName>
    <definedName name="BExQBPSOZ47V81YAEURP0NQJNTJH" hidden="1">#REF!</definedName>
    <definedName name="BExQC5TWT21CGBKD0IHAXTIN2QB8" localSheetId="3" hidden="1">#REF!</definedName>
    <definedName name="BExQC5TWT21CGBKD0IHAXTIN2QB8" hidden="1">#REF!</definedName>
    <definedName name="BExQC94JL9F5GW4S8DQCAF4WB2DA" localSheetId="3" hidden="1">#REF!</definedName>
    <definedName name="BExQC94JL9F5GW4S8DQCAF4WB2DA" hidden="1">#REF!</definedName>
    <definedName name="BExQCKTD8AT0824LGWREXM1B5D1X" localSheetId="3" hidden="1">#REF!</definedName>
    <definedName name="BExQCKTD8AT0824LGWREXM1B5D1X" hidden="1">#REF!</definedName>
    <definedName name="BExQCQ7KF4HVXSD72FF3DJGNNO3M" localSheetId="3" hidden="1">#REF!</definedName>
    <definedName name="BExQCQ7KF4HVXSD72FF3DJGNNO3M" hidden="1">#REF!</definedName>
    <definedName name="BExQCRPJXI0WNJUFFAC39C0PFUFK" localSheetId="3" hidden="1">#REF!</definedName>
    <definedName name="BExQCRPJXI0WNJUFFAC39C0PFUFK" hidden="1">#REF!</definedName>
    <definedName name="BExQD571YWOXKR2SX85K5MKQ0AO2" localSheetId="3" hidden="1">#REF!</definedName>
    <definedName name="BExQD571YWOXKR2SX85K5MKQ0AO2" hidden="1">#REF!</definedName>
    <definedName name="BExQDB6VCHN8PNX8EA6JNIEQ2JC2" localSheetId="3" hidden="1">#REF!</definedName>
    <definedName name="BExQDB6VCHN8PNX8EA6JNIEQ2JC2" hidden="1">#REF!</definedName>
    <definedName name="BExQDE1B6U2Q9B73KBENABP71YM1" localSheetId="3" hidden="1">#REF!</definedName>
    <definedName name="BExQDE1B6U2Q9B73KBENABP71YM1" hidden="1">#REF!</definedName>
    <definedName name="BExQDGQCN7ZW41QDUHOBJUGQAX40" localSheetId="3" hidden="1">#REF!</definedName>
    <definedName name="BExQDGQCN7ZW41QDUHOBJUGQAX40" hidden="1">#REF!</definedName>
    <definedName name="BExQED8ZZUEH0WRNOHXI7V9TVC8K" localSheetId="3" hidden="1">#REF!</definedName>
    <definedName name="BExQED8ZZUEH0WRNOHXI7V9TVC8K" hidden="1">#REF!</definedName>
    <definedName name="BExQEF1PIJIB9J24OB0M4X1WLBB0" localSheetId="3" hidden="1">#REF!</definedName>
    <definedName name="BExQEF1PIJIB9J24OB0M4X1WLBB0" hidden="1">#REF!</definedName>
    <definedName name="BExQEMUA4HEFM4OVO8M8MA8PIAW1" localSheetId="3" hidden="1">#REF!</definedName>
    <definedName name="BExQEMUA4HEFM4OVO8M8MA8PIAW1" hidden="1">#REF!</definedName>
    <definedName name="BExQEP38QPDKB85WG2WOL17IMB5S" localSheetId="3" hidden="1">#REF!</definedName>
    <definedName name="BExQEP38QPDKB85WG2WOL17IMB5S" hidden="1">#REF!</definedName>
    <definedName name="BExQEQ4XZQFIKUXNU9H7WE7AMZ1U" localSheetId="3" hidden="1">#REF!</definedName>
    <definedName name="BExQEQ4XZQFIKUXNU9H7WE7AMZ1U" hidden="1">#REF!</definedName>
    <definedName name="BExQF1OEB07CRAP6ALNNMJNJ3P2D" localSheetId="3" hidden="1">#REF!</definedName>
    <definedName name="BExQF1OEB07CRAP6ALNNMJNJ3P2D" hidden="1">#REF!</definedName>
    <definedName name="BExQF8KKL224NYD20XYLLM2RE7EW" localSheetId="3" hidden="1">#REF!</definedName>
    <definedName name="BExQF8KKL224NYD20XYLLM2RE7EW" hidden="1">#REF!</definedName>
    <definedName name="BExQF9X2AQPFJZTCHTU5PTTR0JAH" localSheetId="3" hidden="1">#REF!</definedName>
    <definedName name="BExQF9X2AQPFJZTCHTU5PTTR0JAH" hidden="1">#REF!</definedName>
    <definedName name="BExQFAINO9ODQZX6NSM8EBTRD04E" localSheetId="3" hidden="1">#REF!</definedName>
    <definedName name="BExQFAINO9ODQZX6NSM8EBTRD04E" hidden="1">#REF!</definedName>
    <definedName name="BExQFC0M9KKFMQKPLPEO2RQDB7MM" localSheetId="3" hidden="1">#REF!</definedName>
    <definedName name="BExQFC0M9KKFMQKPLPEO2RQDB7MM" hidden="1">#REF!</definedName>
    <definedName name="BExQFEEV7627R8TYZCM28C6V6WHE" localSheetId="3" hidden="1">#REF!</definedName>
    <definedName name="BExQFEEV7627R8TYZCM28C6V6WHE" hidden="1">#REF!</definedName>
    <definedName name="BExQFEK8NUD04X2OBRA275ADPSDL" localSheetId="3" hidden="1">#REF!</definedName>
    <definedName name="BExQFEK8NUD04X2OBRA275ADPSDL" hidden="1">#REF!</definedName>
    <definedName name="BExQFGYIWDR4W0YF7XR6E4EWWJ02" localSheetId="3" hidden="1">#REF!</definedName>
    <definedName name="BExQFGYIWDR4W0YF7XR6E4EWWJ02" hidden="1">#REF!</definedName>
    <definedName name="BExQFPNFKA36IAPS22LAUMBDI4KE" localSheetId="3" hidden="1">#REF!</definedName>
    <definedName name="BExQFPNFKA36IAPS22LAUMBDI4KE" hidden="1">#REF!</definedName>
    <definedName name="BExQFPSWEMA8WBUZ4WK20LR13VSU" localSheetId="3" hidden="1">#REF!</definedName>
    <definedName name="BExQFPSWEMA8WBUZ4WK20LR13VSU" hidden="1">#REF!</definedName>
    <definedName name="BExQFVSPOSCCPF1TLJPIWYWYB8A9" localSheetId="3" hidden="1">#REF!</definedName>
    <definedName name="BExQFVSPOSCCPF1TLJPIWYWYB8A9" hidden="1">#REF!</definedName>
    <definedName name="BExQFWJQXNQAW6LUMOEDS6KMJMYL" localSheetId="3" hidden="1">#REF!</definedName>
    <definedName name="BExQFWJQXNQAW6LUMOEDS6KMJMYL" hidden="1">#REF!</definedName>
    <definedName name="BExQG8TYRD2G42UA5ZPCRLNKUDMX" localSheetId="3" hidden="1">#REF!</definedName>
    <definedName name="BExQG8TYRD2G42UA5ZPCRLNKUDMX" hidden="1">#REF!</definedName>
    <definedName name="BExQG9A8OZ31BDN5QEGQGWG59A43" localSheetId="3" hidden="1">#REF!</definedName>
    <definedName name="BExQG9A8OZ31BDN5QEGQGWG59A43" hidden="1">#REF!</definedName>
    <definedName name="BExQGGBQ2CMSPV4NV4RA7NMBQER6" localSheetId="3" hidden="1">#REF!</definedName>
    <definedName name="BExQGGBQ2CMSPV4NV4RA7NMBQER6" hidden="1">#REF!</definedName>
    <definedName name="BExQGO48J9MPCDQ96RBB9UN9AIGT" localSheetId="3" hidden="1">#REF!</definedName>
    <definedName name="BExQGO48J9MPCDQ96RBB9UN9AIGT" hidden="1">#REF!</definedName>
    <definedName name="BExQGSBB6MJWDW7AYWA0MSFTXKRR" localSheetId="3" hidden="1">#REF!</definedName>
    <definedName name="BExQGSBB6MJWDW7AYWA0MSFTXKRR" hidden="1">#REF!</definedName>
    <definedName name="BExQH0UURAJ13AVO5UI04HSRGVYW" localSheetId="3" hidden="1">#REF!</definedName>
    <definedName name="BExQH0UURAJ13AVO5UI04HSRGVYW" hidden="1">#REF!</definedName>
    <definedName name="BExQH5I0FUT0822E2ITR6M5724UF" localSheetId="3" hidden="1">#REF!</definedName>
    <definedName name="BExQH5I0FUT0822E2ITR6M5724UF" hidden="1">#REF!</definedName>
    <definedName name="BExQH6ZZY0NR8SE48PSI9D0CU1TC" localSheetId="3" hidden="1">#REF!</definedName>
    <definedName name="BExQH6ZZY0NR8SE48PSI9D0CU1TC" hidden="1">#REF!</definedName>
    <definedName name="BExQH9P2MCXAJOVEO4GFQT6MNW22" localSheetId="3" hidden="1">#REF!</definedName>
    <definedName name="BExQH9P2MCXAJOVEO4GFQT6MNW22" hidden="1">#REF!</definedName>
    <definedName name="BExQHCZSBYUY8OKKJXFYWKBBM6AH" localSheetId="3" hidden="1">#REF!</definedName>
    <definedName name="BExQHCZSBYUY8OKKJXFYWKBBM6AH" hidden="1">#REF!</definedName>
    <definedName name="BExQHML1J3V7M9VZ3S2S198637RP" localSheetId="3" hidden="1">#REF!</definedName>
    <definedName name="BExQHML1J3V7M9VZ3S2S198637RP" hidden="1">#REF!</definedName>
    <definedName name="BExQHPKXZ1K33V2F90NZIQRZYIAW" localSheetId="3" hidden="1">#REF!</definedName>
    <definedName name="BExQHPKXZ1K33V2F90NZIQRZYIAW" hidden="1">#REF!</definedName>
    <definedName name="BExQHRDNW8YFGT2B35K9CYSS1VAI" localSheetId="3" hidden="1">#REF!</definedName>
    <definedName name="BExQHRDNW8YFGT2B35K9CYSS1VAI" hidden="1">#REF!</definedName>
    <definedName name="BExQHRZ9FBLUG6G6CC88UZA6V39L" localSheetId="3" hidden="1">#REF!</definedName>
    <definedName name="BExQHRZ9FBLUG6G6CC88UZA6V39L" hidden="1">#REF!</definedName>
    <definedName name="BExQHVF9KD06AG2RXUQJ9X4PVGX4" localSheetId="3" hidden="1">#REF!</definedName>
    <definedName name="BExQHVF9KD06AG2RXUQJ9X4PVGX4" hidden="1">#REF!</definedName>
    <definedName name="BExQHZBHVN2L4HC7ACTR73T5OCV0" localSheetId="3" hidden="1">#REF!</definedName>
    <definedName name="BExQHZBHVN2L4HC7ACTR73T5OCV0" hidden="1">#REF!</definedName>
    <definedName name="BExQI3O3BBL6MXZNJD1S3UD8WBUU" localSheetId="3" hidden="1">#REF!</definedName>
    <definedName name="BExQI3O3BBL6MXZNJD1S3UD8WBUU" hidden="1">#REF!</definedName>
    <definedName name="BExQI7431UOEBYKYPVVMNXBZ2ZP2" localSheetId="3" hidden="1">#REF!</definedName>
    <definedName name="BExQI7431UOEBYKYPVVMNXBZ2ZP2" hidden="1">#REF!</definedName>
    <definedName name="BExQI85V9TNLDJT5LTRZS10Y26SG" localSheetId="3" hidden="1">#REF!</definedName>
    <definedName name="BExQI85V9TNLDJT5LTRZS10Y26SG" hidden="1">#REF!</definedName>
    <definedName name="BExQI9ICYVAAXE7L1BQSE1VWSQA9" localSheetId="3" hidden="1">#REF!</definedName>
    <definedName name="BExQI9ICYVAAXE7L1BQSE1VWSQA9" hidden="1">#REF!</definedName>
    <definedName name="BExQIAPKHVEV8CU1L3TTHJW67FJ5" localSheetId="3" hidden="1">#REF!</definedName>
    <definedName name="BExQIAPKHVEV8CU1L3TTHJW67FJ5" hidden="1">#REF!</definedName>
    <definedName name="BExQIAV02RGEQG6AF0CWXU3MS9BZ" localSheetId="3" hidden="1">#REF!</definedName>
    <definedName name="BExQIAV02RGEQG6AF0CWXU3MS9BZ" hidden="1">#REF!</definedName>
    <definedName name="BExQIBB4I3Z6AUU0HYV1DHRS13M4" localSheetId="3" hidden="1">#REF!</definedName>
    <definedName name="BExQIBB4I3Z6AUU0HYV1DHRS13M4" hidden="1">#REF!</definedName>
    <definedName name="BExQIBWPAXU7HJZLKGJZY3EB7MIS" localSheetId="3" hidden="1">#REF!</definedName>
    <definedName name="BExQIBWPAXU7HJZLKGJZY3EB7MIS" hidden="1">#REF!</definedName>
    <definedName name="BExQIHLP9AT969BKBF22IGW76GLI" localSheetId="3" hidden="1">#REF!</definedName>
    <definedName name="BExQIHLP9AT969BKBF22IGW76GLI" hidden="1">#REF!</definedName>
    <definedName name="BExQIS8O6R36CI01XRY9ISM99TW9" localSheetId="3" hidden="1">#REF!</definedName>
    <definedName name="BExQIS8O6R36CI01XRY9ISM99TW9" hidden="1">#REF!</definedName>
    <definedName name="BExQIVJB9MJ25NDUHTCVMSODJY2C" localSheetId="3" hidden="1">#REF!</definedName>
    <definedName name="BExQIVJB9MJ25NDUHTCVMSODJY2C" hidden="1">#REF!</definedName>
    <definedName name="BExQIWAEMVTWAU39DWIXT17K2A9Z" localSheetId="3" hidden="1">#REF!</definedName>
    <definedName name="BExQIWAEMVTWAU39DWIXT17K2A9Z" hidden="1">#REF!</definedName>
    <definedName name="BExQJ72T8UR0U461ZLEGOOEPCDIG" localSheetId="3" hidden="1">#REF!</definedName>
    <definedName name="BExQJ72T8UR0U461ZLEGOOEPCDIG" hidden="1">#REF!</definedName>
    <definedName name="BExQJAZ2QDORCR0K8PR9VHQZ4Y3P" localSheetId="3" hidden="1">#REF!</definedName>
    <definedName name="BExQJAZ2QDORCR0K8PR9VHQZ4Y3P" hidden="1">#REF!</definedName>
    <definedName name="BExQJBF7LAX128WR7VTMJC88ZLPG" localSheetId="3" hidden="1">#REF!</definedName>
    <definedName name="BExQJBF7LAX128WR7VTMJC88ZLPG" hidden="1">#REF!</definedName>
    <definedName name="BExQJEVCKX6KZHNCLYXY7D0MX5KN" localSheetId="3" hidden="1">#REF!</definedName>
    <definedName name="BExQJEVCKX6KZHNCLYXY7D0MX5KN" hidden="1">#REF!</definedName>
    <definedName name="BExQJJYSDX8B0J1QGF2HL071KKA3" localSheetId="3" hidden="1">#REF!</definedName>
    <definedName name="BExQJJYSDX8B0J1QGF2HL071KKA3" hidden="1">#REF!</definedName>
    <definedName name="BExQK1HV6SQQ7CP8H8IUKI9TYXTD" localSheetId="3" hidden="1">#REF!</definedName>
    <definedName name="BExQK1HV6SQQ7CP8H8IUKI9TYXTD" hidden="1">#REF!</definedName>
    <definedName name="BExQK3LE5CSBW1E4H4KHW548FL2R" localSheetId="3" hidden="1">#REF!</definedName>
    <definedName name="BExQK3LE5CSBW1E4H4KHW548FL2R" hidden="1">#REF!</definedName>
    <definedName name="BExQKG6LD6PLNDGNGO9DJXY865BR" localSheetId="3" hidden="1">#REF!</definedName>
    <definedName name="BExQKG6LD6PLNDGNGO9DJXY865BR" hidden="1">#REF!</definedName>
    <definedName name="BExQKUKG8I4CGS9QYSD0H7NHP4JN" localSheetId="3" hidden="1">#REF!</definedName>
    <definedName name="BExQKUKG8I4CGS9QYSD0H7NHP4JN" hidden="1">#REF!</definedName>
    <definedName name="BExQL2NSE8OYZFXQH8A23RMVMFW7" localSheetId="3" hidden="1">#REF!</definedName>
    <definedName name="BExQL2NSE8OYZFXQH8A23RMVMFW7" hidden="1">#REF!</definedName>
    <definedName name="BExQL4GJ3LZJL6JDEHT7UDXW90TV" localSheetId="3" hidden="1">#REF!</definedName>
    <definedName name="BExQL4GJ3LZJL6JDEHT7UDXW90TV" hidden="1">#REF!</definedName>
    <definedName name="BExQLE1TOW3A287TQB0AVWENT8O1" localSheetId="3" hidden="1">#REF!</definedName>
    <definedName name="BExQLE1TOW3A287TQB0AVWENT8O1" hidden="1">#REF!</definedName>
    <definedName name="BExRYOYB4A3E5F6MTROY69LR0PMG" localSheetId="3" hidden="1">#REF!</definedName>
    <definedName name="BExRYOYB4A3E5F6MTROY69LR0PMG" hidden="1">#REF!</definedName>
    <definedName name="BExRYZLA9EW71H4SXQR525S72LLP" localSheetId="3" hidden="1">#REF!</definedName>
    <definedName name="BExRYZLA9EW71H4SXQR525S72LLP" hidden="1">#REF!</definedName>
    <definedName name="BExRZ66M8G9FQ0VFP077QSZBSOA5" localSheetId="3" hidden="1">#REF!</definedName>
    <definedName name="BExRZ66M8G9FQ0VFP077QSZBSOA5" hidden="1">#REF!</definedName>
    <definedName name="BExRZ8FMQQL46I8AQWU17LRNZD5T" localSheetId="3" hidden="1">#REF!</definedName>
    <definedName name="BExRZ8FMQQL46I8AQWU17LRNZD5T" hidden="1">#REF!</definedName>
    <definedName name="BExRZIRRIXRUMZ5GOO95S7460BMP" localSheetId="3" hidden="1">#REF!</definedName>
    <definedName name="BExRZIRRIXRUMZ5GOO95S7460BMP" hidden="1">#REF!</definedName>
    <definedName name="BExRZJTNBKKPK7SB4LA31O3OH6PO" localSheetId="3" hidden="1">#REF!</definedName>
    <definedName name="BExRZJTNBKKPK7SB4LA31O3OH6PO" hidden="1">#REF!</definedName>
    <definedName name="BExRZK9RAHMM0ZLTNSK7A4LDC42D" localSheetId="3" hidden="1">#REF!</definedName>
    <definedName name="BExRZK9RAHMM0ZLTNSK7A4LDC42D" hidden="1">#REF!</definedName>
    <definedName name="BExRZNF461H0WDF36L3U0UQSJGZB" localSheetId="3" hidden="1">#REF!</definedName>
    <definedName name="BExRZNF461H0WDF36L3U0UQSJGZB" hidden="1">#REF!</definedName>
    <definedName name="BExRZOGSR69INI6GAEPHDWSNK5Q4" localSheetId="3" hidden="1">#REF!</definedName>
    <definedName name="BExRZOGSR69INI6GAEPHDWSNK5Q4" hidden="1">#REF!</definedName>
    <definedName name="BExS0ASQBKRTPDWFK0KUDFOS9LE5" localSheetId="3" hidden="1">#REF!</definedName>
    <definedName name="BExS0ASQBKRTPDWFK0KUDFOS9LE5" hidden="1">#REF!</definedName>
    <definedName name="BExS0GHQUF6YT0RU3TKDEO8CSJYB" localSheetId="3" hidden="1">#REF!</definedName>
    <definedName name="BExS0GHQUF6YT0RU3TKDEO8CSJYB" hidden="1">#REF!</definedName>
    <definedName name="BExS0K8IHC45I78DMZBOJ1P13KQA" localSheetId="3" hidden="1">#REF!</definedName>
    <definedName name="BExS0K8IHC45I78DMZBOJ1P13KQA" hidden="1">#REF!</definedName>
    <definedName name="BExS0L4WP69XXUFHED98XIEPB593" localSheetId="3" hidden="1">#REF!</definedName>
    <definedName name="BExS0L4WP69XXUFHED98XIEPB593" hidden="1">#REF!</definedName>
    <definedName name="BExS0Z2O2N4AJXFEPN87NU9ZGAHG" localSheetId="3" hidden="1">#REF!</definedName>
    <definedName name="BExS0Z2O2N4AJXFEPN87NU9ZGAHG" hidden="1">#REF!</definedName>
    <definedName name="BExS15IJV0WW662NXQUVT3FGP4ST" localSheetId="3" hidden="1">#REF!</definedName>
    <definedName name="BExS15IJV0WW662NXQUVT3FGP4ST" hidden="1">#REF!</definedName>
    <definedName name="BExS18T8TBNEPF4AU1VJ268XLF3L" localSheetId="3" hidden="1">#REF!</definedName>
    <definedName name="BExS18T8TBNEPF4AU1VJ268XLF3L" hidden="1">#REF!</definedName>
    <definedName name="BExS194110MR25BYJI3CJ2EGZ8XT" localSheetId="3" hidden="1">#REF!</definedName>
    <definedName name="BExS194110MR25BYJI3CJ2EGZ8XT" hidden="1">#REF!</definedName>
    <definedName name="BExS1BNVGNSGD4EP90QL8WXYWZ66" localSheetId="3" hidden="1">#REF!</definedName>
    <definedName name="BExS1BNVGNSGD4EP90QL8WXYWZ66" hidden="1">#REF!</definedName>
    <definedName name="BExS1UE39N6NCND7MAARSBWXS6HU" localSheetId="3" hidden="1">#REF!</definedName>
    <definedName name="BExS1UE39N6NCND7MAARSBWXS6HU" hidden="1">#REF!</definedName>
    <definedName name="BExS226HTWL5WVC76MP5A1IBI8WD" localSheetId="3" hidden="1">#REF!</definedName>
    <definedName name="BExS226HTWL5WVC76MP5A1IBI8WD" hidden="1">#REF!</definedName>
    <definedName name="BExS26OI2QNNAH2WMDD95Z400048" localSheetId="3" hidden="1">#REF!</definedName>
    <definedName name="BExS26OI2QNNAH2WMDD95Z400048" hidden="1">#REF!</definedName>
    <definedName name="BExS2D4EI622QRKZKVDPRE66M4XA" localSheetId="3" hidden="1">#REF!</definedName>
    <definedName name="BExS2D4EI622QRKZKVDPRE66M4XA" hidden="1">#REF!</definedName>
    <definedName name="BExS2DF6B4ZUF3VZLI4G6LJ3BF38" localSheetId="3" hidden="1">#REF!</definedName>
    <definedName name="BExS2DF6B4ZUF3VZLI4G6LJ3BF38" hidden="1">#REF!</definedName>
    <definedName name="BExS2GKEA6VM3PDWKD7XI0KRUHTW" localSheetId="3" hidden="1">#REF!</definedName>
    <definedName name="BExS2GKEA6VM3PDWKD7XI0KRUHTW" hidden="1">#REF!</definedName>
    <definedName name="BExS2I2HVU314TXI2DYFRY8XV913" localSheetId="3" hidden="1">#REF!</definedName>
    <definedName name="BExS2I2HVU314TXI2DYFRY8XV913" hidden="1">#REF!</definedName>
    <definedName name="BExS2QB5FS5LYTFYO4BROTWG3OV5" localSheetId="3" hidden="1">#REF!</definedName>
    <definedName name="BExS2QB5FS5LYTFYO4BROTWG3OV5" hidden="1">#REF!</definedName>
    <definedName name="BExS2TLU1HONYV6S3ZD9T12D7CIG" localSheetId="3" hidden="1">#REF!</definedName>
    <definedName name="BExS2TLU1HONYV6S3ZD9T12D7CIG" hidden="1">#REF!</definedName>
    <definedName name="BExS2WLQUVBRZJWQTWUU4CYDY4IN" localSheetId="3" hidden="1">#REF!</definedName>
    <definedName name="BExS2WLQUVBRZJWQTWUU4CYDY4IN" hidden="1">#REF!</definedName>
    <definedName name="BExS2YJQV4NUX6135T90Z1Y5R26Q" localSheetId="3" hidden="1">#REF!</definedName>
    <definedName name="BExS2YJQV4NUX6135T90Z1Y5R26Q" hidden="1">#REF!</definedName>
    <definedName name="BExS318UV9I2FXPQQWUKKX00QLPJ" localSheetId="3" hidden="1">#REF!</definedName>
    <definedName name="BExS318UV9I2FXPQQWUKKX00QLPJ" hidden="1">#REF!</definedName>
    <definedName name="BExS3LBS0SMTHALVM4NRI1BAV1NP" localSheetId="3" hidden="1">#REF!</definedName>
    <definedName name="BExS3LBS0SMTHALVM4NRI1BAV1NP" hidden="1">#REF!</definedName>
    <definedName name="BExS3MTQ75VBXDGEBURP6YT8RROE" localSheetId="3" hidden="1">#REF!</definedName>
    <definedName name="BExS3MTQ75VBXDGEBURP6YT8RROE" hidden="1">#REF!</definedName>
    <definedName name="BExS3OMGYO0DFN5186UFKEXZ2RX3" localSheetId="3" hidden="1">#REF!</definedName>
    <definedName name="BExS3OMGYO0DFN5186UFKEXZ2RX3" hidden="1">#REF!</definedName>
    <definedName name="BExS3SDERJ27OER67TIGOVZU13A2" localSheetId="3" hidden="1">#REF!</definedName>
    <definedName name="BExS3SDERJ27OER67TIGOVZU13A2" hidden="1">#REF!</definedName>
    <definedName name="BExS3STIH9SFG0R6H30P191QZE98" localSheetId="3" hidden="1">#REF!</definedName>
    <definedName name="BExS3STIH9SFG0R6H30P191QZE98" hidden="1">#REF!</definedName>
    <definedName name="BExS46R5WDNU5KL04FKY5LHJUCB8" localSheetId="3" hidden="1">#REF!</definedName>
    <definedName name="BExS46R5WDNU5KL04FKY5LHJUCB8" hidden="1">#REF!</definedName>
    <definedName name="BExS4ASWKM93XA275AXHYP8AG6SU" localSheetId="3" hidden="1">#REF!</definedName>
    <definedName name="BExS4ASWKM93XA275AXHYP8AG6SU" hidden="1">#REF!</definedName>
    <definedName name="BExS4IANBC4RO7HIK0MZZ2RPQU78" localSheetId="3" hidden="1">#REF!</definedName>
    <definedName name="BExS4IANBC4RO7HIK0MZZ2RPQU78" hidden="1">#REF!</definedName>
    <definedName name="BExS4JN3Y6SVBKILQK0R9HS45Y52" localSheetId="3" hidden="1">#REF!</definedName>
    <definedName name="BExS4JN3Y6SVBKILQK0R9HS45Y52" hidden="1">#REF!</definedName>
    <definedName name="BExS4P6S41O6Z6BED77U3GD9PNH1" localSheetId="3" hidden="1">#REF!</definedName>
    <definedName name="BExS4P6S41O6Z6BED77U3GD9PNH1" hidden="1">#REF!</definedName>
    <definedName name="BExS4PXPURUHFBOKYFJD5J1J2RXC" localSheetId="3" hidden="1">#REF!</definedName>
    <definedName name="BExS4PXPURUHFBOKYFJD5J1J2RXC" hidden="1">#REF!</definedName>
    <definedName name="BExS4T32HD3YGJ91HTJ2IGVX6V4O" localSheetId="3" hidden="1">#REF!</definedName>
    <definedName name="BExS4T32HD3YGJ91HTJ2IGVX6V4O" hidden="1">#REF!</definedName>
    <definedName name="BExS51H0N51UT0FZOPZRCF1GU063" localSheetId="3" hidden="1">#REF!</definedName>
    <definedName name="BExS51H0N51UT0FZOPZRCF1GU063" hidden="1">#REF!</definedName>
    <definedName name="BExS54X72TJFC41FJK72MLRR2OO7" localSheetId="3" hidden="1">#REF!</definedName>
    <definedName name="BExS54X72TJFC41FJK72MLRR2OO7" hidden="1">#REF!</definedName>
    <definedName name="BExS59F0PA1V2ZC7S5TN6IT41SXP" localSheetId="3" hidden="1">#REF!</definedName>
    <definedName name="BExS59F0PA1V2ZC7S5TN6IT41SXP" hidden="1">#REF!</definedName>
    <definedName name="BExS5L3TGB8JVW9ROYWTKYTUPW27" localSheetId="3" hidden="1">#REF!</definedName>
    <definedName name="BExS5L3TGB8JVW9ROYWTKYTUPW27" hidden="1">#REF!</definedName>
    <definedName name="BExS6GKQ96EHVLYWNJDWXZXUZW90" localSheetId="3" hidden="1">#REF!</definedName>
    <definedName name="BExS6GKQ96EHVLYWNJDWXZXUZW90" hidden="1">#REF!</definedName>
    <definedName name="BExS6ITKSZFRR01YD5B0F676SYN7" localSheetId="3" hidden="1">#REF!</definedName>
    <definedName name="BExS6ITKSZFRR01YD5B0F676SYN7" hidden="1">#REF!</definedName>
    <definedName name="BExS6N0LI574IAC89EFW6CLTCQ33" localSheetId="3" hidden="1">#REF!</definedName>
    <definedName name="BExS6N0LI574IAC89EFW6CLTCQ33" hidden="1">#REF!</definedName>
    <definedName name="BExS6N0NEF7XCTT5R600QZ71A44O" localSheetId="3" hidden="1">#REF!</definedName>
    <definedName name="BExS6N0NEF7XCTT5R600QZ71A44O" hidden="1">#REF!</definedName>
    <definedName name="BExS6WRDBF3ST86ZOBBUL3GTCR11" localSheetId="3" hidden="1">#REF!</definedName>
    <definedName name="BExS6WRDBF3ST86ZOBBUL3GTCR11" hidden="1">#REF!</definedName>
    <definedName name="BExS6XNRKR0C3MTA0LV5B60UB908" localSheetId="3" hidden="1">#REF!</definedName>
    <definedName name="BExS6XNRKR0C3MTA0LV5B60UB908" hidden="1">#REF!</definedName>
    <definedName name="BExS73NELZEK2MDOLXO2Q7H3EG71" localSheetId="3" hidden="1">#REF!</definedName>
    <definedName name="BExS73NELZEK2MDOLXO2Q7H3EG71" hidden="1">#REF!</definedName>
    <definedName name="BExS7DJF6AXTWAJD7K4ZCD7L6BHV" localSheetId="3" hidden="1">#REF!</definedName>
    <definedName name="BExS7DJF6AXTWAJD7K4ZCD7L6BHV" hidden="1">#REF!</definedName>
    <definedName name="BExS7GOTHHOK287MX2RC853NWQAL" localSheetId="3" hidden="1">#REF!</definedName>
    <definedName name="BExS7GOTHHOK287MX2RC853NWQAL" hidden="1">#REF!</definedName>
    <definedName name="BExS7TKQYLRZGM93UY3ZJZJBQNFJ" localSheetId="3" hidden="1">#REF!</definedName>
    <definedName name="BExS7TKQYLRZGM93UY3ZJZJBQNFJ" hidden="1">#REF!</definedName>
    <definedName name="BExS7Y2LNGVHSIBKC7C3R6X4LDR6" localSheetId="3" hidden="1">#REF!</definedName>
    <definedName name="BExS7Y2LNGVHSIBKC7C3R6X4LDR6" hidden="1">#REF!</definedName>
    <definedName name="BExS81TE0EY44Y3W2M4Z4MGNP5OM" localSheetId="3" hidden="1">#REF!</definedName>
    <definedName name="BExS81TE0EY44Y3W2M4Z4MGNP5OM" hidden="1">#REF!</definedName>
    <definedName name="BExS81YPDZDVJJVS15HV2HDXAC3Y" localSheetId="3" hidden="1">#REF!</definedName>
    <definedName name="BExS81YPDZDVJJVS15HV2HDXAC3Y" hidden="1">#REF!</definedName>
    <definedName name="BExS82PRVNUTEKQZS56YT2DVF6C2" localSheetId="3" hidden="1">#REF!</definedName>
    <definedName name="BExS82PRVNUTEKQZS56YT2DVF6C2" hidden="1">#REF!</definedName>
    <definedName name="BExS83BCNFAV6DRCB1VTUF96491J" localSheetId="3" hidden="1">#REF!</definedName>
    <definedName name="BExS83BCNFAV6DRCB1VTUF96491J" hidden="1">#REF!</definedName>
    <definedName name="BExS86GKM9ISCSNZD15BQ5E5L6A5" localSheetId="3" hidden="1">#REF!</definedName>
    <definedName name="BExS86GKM9ISCSNZD15BQ5E5L6A5" hidden="1">#REF!</definedName>
    <definedName name="BExS89GGRJ55EK546SM31UGE2K8T" localSheetId="3" hidden="1">#REF!</definedName>
    <definedName name="BExS89GGRJ55EK546SM31UGE2K8T" hidden="1">#REF!</definedName>
    <definedName name="BExS8BPG5A0GR5AO1U951NDGGR0L" localSheetId="3" hidden="1">#REF!</definedName>
    <definedName name="BExS8BPG5A0GR5AO1U951NDGGR0L" hidden="1">#REF!</definedName>
    <definedName name="BExS8CGI0JXFUBD41VFLI0SZSV8F" localSheetId="3" hidden="1">#REF!</definedName>
    <definedName name="BExS8CGI0JXFUBD41VFLI0SZSV8F" hidden="1">#REF!</definedName>
    <definedName name="BExS8D22FXVQKOEJP01LT0CDI3PS" localSheetId="3" hidden="1">#REF!</definedName>
    <definedName name="BExS8D22FXVQKOEJP01LT0CDI3PS" hidden="1">#REF!</definedName>
    <definedName name="BExS8EEJOZFBUWZDOM3O25AJRUVU" localSheetId="3" hidden="1">#REF!</definedName>
    <definedName name="BExS8EEJOZFBUWZDOM3O25AJRUVU" hidden="1">#REF!</definedName>
    <definedName name="BExS8GSUS17UY50TEM2AWF36BR9Z" localSheetId="3" hidden="1">#REF!</definedName>
    <definedName name="BExS8GSUS17UY50TEM2AWF36BR9Z" hidden="1">#REF!</definedName>
    <definedName name="BExS8HJRBVG0XI6PWA9KTMJZMQXK" localSheetId="3" hidden="1">#REF!</definedName>
    <definedName name="BExS8HJRBVG0XI6PWA9KTMJZMQXK" hidden="1">#REF!</definedName>
    <definedName name="BExS8NE9HUZJH13OXLREOV1BX0OZ" localSheetId="3" hidden="1">#REF!</definedName>
    <definedName name="BExS8NE9HUZJH13OXLREOV1BX0OZ" hidden="1">#REF!</definedName>
    <definedName name="BExS8R51C8RM2FS6V6IRTYO9GA4A" localSheetId="3" hidden="1">#REF!</definedName>
    <definedName name="BExS8R51C8RM2FS6V6IRTYO9GA4A" hidden="1">#REF!</definedName>
    <definedName name="BExS8WDX408F60MH1X9B9UZ2H4R7" localSheetId="3" hidden="1">#REF!</definedName>
    <definedName name="BExS8WDX408F60MH1X9B9UZ2H4R7" hidden="1">#REF!</definedName>
    <definedName name="BExS8X4UTVOFE2YEVLO8LTKMSI3A" localSheetId="3" hidden="1">#REF!</definedName>
    <definedName name="BExS8X4UTVOFE2YEVLO8LTKMSI3A" hidden="1">#REF!</definedName>
    <definedName name="BExS8Z2W2QEC3MH0BZIYLDFQNUIP" localSheetId="3" hidden="1">#REF!</definedName>
    <definedName name="BExS8Z2W2QEC3MH0BZIYLDFQNUIP" hidden="1">#REF!</definedName>
    <definedName name="BExS92DKGRFFCIA9C0IXDOLO57EP" localSheetId="3" hidden="1">#REF!</definedName>
    <definedName name="BExS92DKGRFFCIA9C0IXDOLO57EP" hidden="1">#REF!</definedName>
    <definedName name="BExS98OB4321YCHLCQ022PXKTT2W" localSheetId="3" hidden="1">#REF!</definedName>
    <definedName name="BExS98OB4321YCHLCQ022PXKTT2W" hidden="1">#REF!</definedName>
    <definedName name="BExS9C9N8GFISC6HUERJ0EI06GB2" localSheetId="3" hidden="1">#REF!</definedName>
    <definedName name="BExS9C9N8GFISC6HUERJ0EI06GB2" hidden="1">#REF!</definedName>
    <definedName name="BExS9D6619QNINF06KHZHYUAH0S9" localSheetId="3" hidden="1">#REF!</definedName>
    <definedName name="BExS9D6619QNINF06KHZHYUAH0S9" hidden="1">#REF!</definedName>
    <definedName name="BExS9DX13CACP3J8JDREK30JB1SQ" localSheetId="3" hidden="1">#REF!</definedName>
    <definedName name="BExS9DX13CACP3J8JDREK30JB1SQ" hidden="1">#REF!</definedName>
    <definedName name="BExS9FPRS2KRRCS33SE6WFNF5GYL" localSheetId="3" hidden="1">#REF!</definedName>
    <definedName name="BExS9FPRS2KRRCS33SE6WFNF5GYL" hidden="1">#REF!</definedName>
    <definedName name="BExS9M5VN3VE822UH6TLACVY24CJ" localSheetId="3" hidden="1">#REF!</definedName>
    <definedName name="BExS9M5VN3VE822UH6TLACVY24CJ" hidden="1">#REF!</definedName>
    <definedName name="BExS9WI0A6PSEB8N9GPXF2Z7MWHM" localSheetId="3" hidden="1">#REF!</definedName>
    <definedName name="BExS9WI0A6PSEB8N9GPXF2Z7MWHM" hidden="1">#REF!</definedName>
    <definedName name="BExS9XJPZ07ND34OHX60QD382FV6" localSheetId="3" hidden="1">#REF!</definedName>
    <definedName name="BExS9XJPZ07ND34OHX60QD382FV6" hidden="1">#REF!</definedName>
    <definedName name="BExSA4AJLEEN4R7HU4FRSMYR17TR" localSheetId="3" hidden="1">#REF!</definedName>
    <definedName name="BExSA4AJLEEN4R7HU4FRSMYR17TR" hidden="1">#REF!</definedName>
    <definedName name="BExSA5HP306TN9XJS0TU619DLRR7" localSheetId="3" hidden="1">#REF!</definedName>
    <definedName name="BExSA5HP306TN9XJS0TU619DLRR7" hidden="1">#REF!</definedName>
    <definedName name="BExSAAVWQOOIA6B3JHQVGP08HFEM" localSheetId="3" hidden="1">#REF!</definedName>
    <definedName name="BExSAAVWQOOIA6B3JHQVGP08HFEM" hidden="1">#REF!</definedName>
    <definedName name="BExSAFJ3IICU2M7QPVE4ARYMXZKX" localSheetId="3" hidden="1">#REF!</definedName>
    <definedName name="BExSAFJ3IICU2M7QPVE4ARYMXZKX" hidden="1">#REF!</definedName>
    <definedName name="BExSAH6ID8OHX379UXVNGFO8J6KQ" localSheetId="3" hidden="1">#REF!</definedName>
    <definedName name="BExSAH6ID8OHX379UXVNGFO8J6KQ" hidden="1">#REF!</definedName>
    <definedName name="BExSAQBHIXGQRNIRGCJMBXUPCZQA" localSheetId="3" hidden="1">#REF!</definedName>
    <definedName name="BExSAQBHIXGQRNIRGCJMBXUPCZQA" hidden="1">#REF!</definedName>
    <definedName name="BExSAUTCT4P7JP57NOR9MTX33QJZ" localSheetId="3" hidden="1">#REF!</definedName>
    <definedName name="BExSAUTCT4P7JP57NOR9MTX33QJZ" hidden="1">#REF!</definedName>
    <definedName name="BExSAY9CA9TFXQ9M9FBJRGJO9T9E" localSheetId="3" hidden="1">#REF!</definedName>
    <definedName name="BExSAY9CA9TFXQ9M9FBJRGJO9T9E" hidden="1">#REF!</definedName>
    <definedName name="BExSB4JYKQ3MINI7RAYK5M8BLJDC" localSheetId="3" hidden="1">#REF!</definedName>
    <definedName name="BExSB4JYKQ3MINI7RAYK5M8BLJDC" hidden="1">#REF!</definedName>
    <definedName name="BExSBCY73CG3Q15P5BDLDT994XRL" localSheetId="3" hidden="1">#REF!</definedName>
    <definedName name="BExSBCY73CG3Q15P5BDLDT994XRL" hidden="1">#REF!</definedName>
    <definedName name="BExSBMOS41ZRLWYLOU29V6Y7YORR" localSheetId="3" hidden="1">#REF!</definedName>
    <definedName name="BExSBMOS41ZRLWYLOU29V6Y7YORR" hidden="1">#REF!</definedName>
    <definedName name="BExSBPZG22WAMZYIF7CZ686E8X80" localSheetId="3" hidden="1">#REF!</definedName>
    <definedName name="BExSBPZG22WAMZYIF7CZ686E8X80" hidden="1">#REF!</definedName>
    <definedName name="BExSBRBXXQMBU1TYDW1BXTEVEPRU" localSheetId="3" hidden="1">#REF!</definedName>
    <definedName name="BExSBRBXXQMBU1TYDW1BXTEVEPRU" hidden="1">#REF!</definedName>
    <definedName name="BExSC54998WTZ21DSL0R8UN0Y9JH" localSheetId="3" hidden="1">#REF!</definedName>
    <definedName name="BExSC54998WTZ21DSL0R8UN0Y9JH" hidden="1">#REF!</definedName>
    <definedName name="BExSC60N7WR9PJSNC9B7ORCX9NGY" localSheetId="3" hidden="1">#REF!</definedName>
    <definedName name="BExSC60N7WR9PJSNC9B7ORCX9NGY" hidden="1">#REF!</definedName>
    <definedName name="BExSCE99EZTILTTCE4NJJF96OYYM" localSheetId="3" hidden="1">#REF!</definedName>
    <definedName name="BExSCE99EZTILTTCE4NJJF96OYYM" hidden="1">#REF!</definedName>
    <definedName name="BExSCFWOMYELUEPWVJIRGIQZH5BV" localSheetId="3" hidden="1">#REF!</definedName>
    <definedName name="BExSCFWOMYELUEPWVJIRGIQZH5BV" hidden="1">#REF!</definedName>
    <definedName name="BExSCHUQZ2HFEWS54X67DIS8OSXZ" localSheetId="3" hidden="1">#REF!</definedName>
    <definedName name="BExSCHUQZ2HFEWS54X67DIS8OSXZ" hidden="1">#REF!</definedName>
    <definedName name="BExSCOG41SKKG4GYU76WRWW1CTE6" localSheetId="3" hidden="1">#REF!</definedName>
    <definedName name="BExSCOG41SKKG4GYU76WRWW1CTE6" hidden="1">#REF!</definedName>
    <definedName name="BExSCVC9P86YVFMRKKUVRV29MZXZ" localSheetId="3" hidden="1">#REF!</definedName>
    <definedName name="BExSCVC9P86YVFMRKKUVRV29MZXZ" hidden="1">#REF!</definedName>
    <definedName name="BExSD233CH4MU9ZMGNRF97ZV7KWU" localSheetId="3" hidden="1">#REF!</definedName>
    <definedName name="BExSD233CH4MU9ZMGNRF97ZV7KWU" hidden="1">#REF!</definedName>
    <definedName name="BExSD2U0F3BN6IN9N4R2DTTJG15H" localSheetId="3" hidden="1">#REF!</definedName>
    <definedName name="BExSD2U0F3BN6IN9N4R2DTTJG15H" hidden="1">#REF!</definedName>
    <definedName name="BExSD6A6NY15YSMFH51ST6XJY429" localSheetId="3" hidden="1">#REF!</definedName>
    <definedName name="BExSD6A6NY15YSMFH51ST6XJY429" hidden="1">#REF!</definedName>
    <definedName name="BExSD9VH6PF6RQ135VOEE08YXPAW" localSheetId="3" hidden="1">#REF!</definedName>
    <definedName name="BExSD9VH6PF6RQ135VOEE08YXPAW" hidden="1">#REF!</definedName>
    <definedName name="BExSDI9QWFD49GEZWZ3KOGM27XRB" localSheetId="3" hidden="1">#REF!</definedName>
    <definedName name="BExSDI9QWFD49GEZWZ3KOGM27XRB" hidden="1">#REF!</definedName>
    <definedName name="BExSDP5Y04WWMX2WWRITWOX8R5I9" localSheetId="3" hidden="1">#REF!</definedName>
    <definedName name="BExSDP5Y04WWMX2WWRITWOX8R5I9" hidden="1">#REF!</definedName>
    <definedName name="BExSDSGM203BJTNS9MKCBX453HMD" localSheetId="3" hidden="1">#REF!</definedName>
    <definedName name="BExSDSGM203BJTNS9MKCBX453HMD" hidden="1">#REF!</definedName>
    <definedName name="BExSDT20XUFXTDM37M148AXAP7HN" localSheetId="3" hidden="1">#REF!</definedName>
    <definedName name="BExSDT20XUFXTDM37M148AXAP7HN" hidden="1">#REF!</definedName>
    <definedName name="BExSDYLOWNTKCY92LFEDAV8LO7D3" localSheetId="3" hidden="1">#REF!</definedName>
    <definedName name="BExSDYLOWNTKCY92LFEDAV8LO7D3" hidden="1">#REF!</definedName>
    <definedName name="BExSE277VXZ807WBUB6A1UGQ1SF9" localSheetId="3" hidden="1">#REF!</definedName>
    <definedName name="BExSE277VXZ807WBUB6A1UGQ1SF9" hidden="1">#REF!</definedName>
    <definedName name="BExSE3EDSP4UL6G0I3DZ5SBHMUBU" localSheetId="3" hidden="1">#REF!</definedName>
    <definedName name="BExSE3EDSP4UL6G0I3DZ5SBHMUBU" hidden="1">#REF!</definedName>
    <definedName name="BExSEEHK1VLWD7JBV9SVVVIKQZ3I" localSheetId="3" hidden="1">#REF!</definedName>
    <definedName name="BExSEEHK1VLWD7JBV9SVVVIKQZ3I" hidden="1">#REF!</definedName>
    <definedName name="BExSEITYG8XAMWJ1C8VKU1MB4TEO" localSheetId="3" hidden="1">#REF!</definedName>
    <definedName name="BExSEITYG8XAMWJ1C8VKU1MB4TEO" hidden="1">#REF!</definedName>
    <definedName name="BExSEJKZLX37P3V33TRTFJ30BFRK" localSheetId="3" hidden="1">#REF!</definedName>
    <definedName name="BExSEJKZLX37P3V33TRTFJ30BFRK" hidden="1">#REF!</definedName>
    <definedName name="BExSEKXG1AW54E28IG5EODEM0JJV" localSheetId="3" hidden="1">#REF!</definedName>
    <definedName name="BExSEKXG1AW54E28IG5EODEM0JJV" hidden="1">#REF!</definedName>
    <definedName name="BExSEO84KVM8R2IV5MFH0XI3IZSN" localSheetId="3" hidden="1">#REF!</definedName>
    <definedName name="BExSEO84KVM8R2IV5MFH0XI3IZSN" hidden="1">#REF!</definedName>
    <definedName name="BExSEP9UVOAI6TMXKNK587PQ3328" localSheetId="3" hidden="1">#REF!</definedName>
    <definedName name="BExSEP9UVOAI6TMXKNK587PQ3328" hidden="1">#REF!</definedName>
    <definedName name="BExSERIU9MUGR4NPZAUJCVXUZ74I" localSheetId="3" hidden="1">#REF!</definedName>
    <definedName name="BExSERIU9MUGR4NPZAUJCVXUZ74I" hidden="1">#REF!</definedName>
    <definedName name="BExSF07QFLZCO4P6K6QF05XG7PH1" localSheetId="3" hidden="1">#REF!</definedName>
    <definedName name="BExSF07QFLZCO4P6K6QF05XG7PH1" hidden="1">#REF!</definedName>
    <definedName name="BExSFJ8ZAGQ63A4MVMZRQWLVRGQ5" localSheetId="3" hidden="1">#REF!</definedName>
    <definedName name="BExSFJ8ZAGQ63A4MVMZRQWLVRGQ5" hidden="1">#REF!</definedName>
    <definedName name="BExSFKQRST2S9KXWWLCXYLKSF4G1" localSheetId="3" hidden="1">#REF!</definedName>
    <definedName name="BExSFKQRST2S9KXWWLCXYLKSF4G1" hidden="1">#REF!</definedName>
    <definedName name="BExSFOHO6VZ5Y463KL3XYTZBVE3P" localSheetId="3" hidden="1">#REF!</definedName>
    <definedName name="BExSFOHO6VZ5Y463KL3XYTZBVE3P" hidden="1">#REF!</definedName>
    <definedName name="BExSFY2ZJOYUEYBX21QZ7AMN2WK1" localSheetId="3" hidden="1">#REF!</definedName>
    <definedName name="BExSFY2ZJOYUEYBX21QZ7AMN2WK1" hidden="1">#REF!</definedName>
    <definedName name="BExSFYDRRTAZVPXRWUF5PDQ97WFF" localSheetId="3" hidden="1">#REF!</definedName>
    <definedName name="BExSFYDRRTAZVPXRWUF5PDQ97WFF" hidden="1">#REF!</definedName>
    <definedName name="BExSFZVPFTXA3F0IJ2NGH1GXX9R7" localSheetId="3" hidden="1">#REF!</definedName>
    <definedName name="BExSFZVPFTXA3F0IJ2NGH1GXX9R7" hidden="1">#REF!</definedName>
    <definedName name="BExSG2Q34XRC1K28H4XG6PQM3FTW" localSheetId="3" hidden="1">#REF!</definedName>
    <definedName name="BExSG2Q34XRC1K28H4XG6PQM3FTW" hidden="1">#REF!</definedName>
    <definedName name="BExSG90Q4ZUU2IPGDYOM169NJV9S" localSheetId="3" hidden="1">#REF!</definedName>
    <definedName name="BExSG90Q4ZUU2IPGDYOM169NJV9S" hidden="1">#REF!</definedName>
    <definedName name="BExSG9X3DU845PNXYJGGLBQY2UHG" localSheetId="3" hidden="1">#REF!</definedName>
    <definedName name="BExSG9X3DU845PNXYJGGLBQY2UHG" hidden="1">#REF!</definedName>
    <definedName name="BExSGE45J27MDUUNXW7Z8Q33UAON" localSheetId="3" hidden="1">#REF!</definedName>
    <definedName name="BExSGE45J27MDUUNXW7Z8Q33UAON" hidden="1">#REF!</definedName>
    <definedName name="BExSGE9LY91Q0URHB4YAMX0UAMYI" localSheetId="3" hidden="1">#REF!</definedName>
    <definedName name="BExSGE9LY91Q0URHB4YAMX0UAMYI" hidden="1">#REF!</definedName>
    <definedName name="BExSGLB2URTLBCKBB4Y885W925F2" localSheetId="3" hidden="1">#REF!</definedName>
    <definedName name="BExSGLB2URTLBCKBB4Y885W925F2" hidden="1">#REF!</definedName>
    <definedName name="BExSGNEL2G0PC04ATVS20W5179EK" localSheetId="3" hidden="1">#REF!</definedName>
    <definedName name="BExSGNEL2G0PC04ATVS20W5179EK" hidden="1">#REF!</definedName>
    <definedName name="BExSGOAYG73SFWOPAQV80P710GID" localSheetId="3" hidden="1">#REF!</definedName>
    <definedName name="BExSGOAYG73SFWOPAQV80P710GID" hidden="1">#REF!</definedName>
    <definedName name="BExSGOWJHRW7FWKLO2EHUOOGHNAF" localSheetId="3" hidden="1">#REF!</definedName>
    <definedName name="BExSGOWJHRW7FWKLO2EHUOOGHNAF" hidden="1">#REF!</definedName>
    <definedName name="BExSGOWJTAP41ZV5Q23H7MI9C76W" localSheetId="3" hidden="1">#REF!</definedName>
    <definedName name="BExSGOWJTAP41ZV5Q23H7MI9C76W" hidden="1">#REF!</definedName>
    <definedName name="BExSGR5JQVX2HQ0PKCGZNSSUM1RV" localSheetId="3" hidden="1">#REF!</definedName>
    <definedName name="BExSGR5JQVX2HQ0PKCGZNSSUM1RV" hidden="1">#REF!</definedName>
    <definedName name="BExSGT3MKX7YVLVP6YLL6KVO8UGV" localSheetId="3" hidden="1">#REF!</definedName>
    <definedName name="BExSGT3MKX7YVLVP6YLL6KVO8UGV" hidden="1">#REF!</definedName>
    <definedName name="BExSGVHX69GJZHD99DKE4RZ042B1" localSheetId="3" hidden="1">#REF!</definedName>
    <definedName name="BExSGVHX69GJZHD99DKE4RZ042B1" hidden="1">#REF!</definedName>
    <definedName name="BExSGZJO4J4ZO04E2N2ECVYS9DEZ" localSheetId="3" hidden="1">#REF!</definedName>
    <definedName name="BExSGZJO4J4ZO04E2N2ECVYS9DEZ" hidden="1">#REF!</definedName>
    <definedName name="BExSHAHFHS7MMNJR8JPVABRGBVIT" localSheetId="3" hidden="1">#REF!</definedName>
    <definedName name="BExSHAHFHS7MMNJR8JPVABRGBVIT" hidden="1">#REF!</definedName>
    <definedName name="BExSHGH88QZWW4RNAX4YKAZ5JEBL" localSheetId="3" hidden="1">#REF!</definedName>
    <definedName name="BExSHGH88QZWW4RNAX4YKAZ5JEBL" hidden="1">#REF!</definedName>
    <definedName name="BExSHOKK1OO3CX9Z28C58E5J1D9W" localSheetId="3" hidden="1">#REF!</definedName>
    <definedName name="BExSHOKK1OO3CX9Z28C58E5J1D9W" hidden="1">#REF!</definedName>
    <definedName name="BExSHQD8KYLTQGDXIRKCHQQ7MKIH" localSheetId="3" hidden="1">#REF!</definedName>
    <definedName name="BExSHQD8KYLTQGDXIRKCHQQ7MKIH" hidden="1">#REF!</definedName>
    <definedName name="BExSHVGPIAHXI97UBLI9G4I4M29F" localSheetId="3" hidden="1">#REF!</definedName>
    <definedName name="BExSHVGPIAHXI97UBLI9G4I4M29F" hidden="1">#REF!</definedName>
    <definedName name="BExSI0K2YL3HTCQAD8A7TR4QCUR6" localSheetId="3" hidden="1">#REF!</definedName>
    <definedName name="BExSI0K2YL3HTCQAD8A7TR4QCUR6" hidden="1">#REF!</definedName>
    <definedName name="BExSIFUDNRWXWIWNGCCFOOD8WIAZ" localSheetId="3" hidden="1">#REF!</definedName>
    <definedName name="BExSIFUDNRWXWIWNGCCFOOD8WIAZ" hidden="1">#REF!</definedName>
    <definedName name="BExTTZNS2PBCR93C9IUW49UZ4I6T" localSheetId="3" hidden="1">#REF!</definedName>
    <definedName name="BExTTZNS2PBCR93C9IUW49UZ4I6T" hidden="1">#REF!</definedName>
    <definedName name="BExTU2YFQ25JQ6MEMRHHN66VLTPJ" localSheetId="3" hidden="1">#REF!</definedName>
    <definedName name="BExTU2YFQ25JQ6MEMRHHN66VLTPJ" hidden="1">#REF!</definedName>
    <definedName name="BExTU75IOII1V5O0C9X2VAYYVJUG" localSheetId="3" hidden="1">#REF!</definedName>
    <definedName name="BExTU75IOII1V5O0C9X2VAYYVJUG" hidden="1">#REF!</definedName>
    <definedName name="BExTUA5F7V4LUIIAM17J3A8XF3JE" localSheetId="3" hidden="1">#REF!</definedName>
    <definedName name="BExTUA5F7V4LUIIAM17J3A8XF3JE" hidden="1">#REF!</definedName>
    <definedName name="BExTUBY3AA9B91YRRWFOT21LUL8Q" localSheetId="3" hidden="1">#REF!</definedName>
    <definedName name="BExTUBY3AA9B91YRRWFOT21LUL8Q" hidden="1">#REF!</definedName>
    <definedName name="BExTUJ53ANGZ3H1KDK4CR4Q0OD6P" localSheetId="3" hidden="1">#REF!</definedName>
    <definedName name="BExTUJ53ANGZ3H1KDK4CR4Q0OD6P" hidden="1">#REF!</definedName>
    <definedName name="BExTUKXSZBM7C57G6NGLWGU4WOHY" localSheetId="3" hidden="1">#REF!</definedName>
    <definedName name="BExTUKXSZBM7C57G6NGLWGU4WOHY" hidden="1">#REF!</definedName>
    <definedName name="BExTUNC5INBE8Y5OA5GQUTXX6QJW" localSheetId="3" hidden="1">#REF!</definedName>
    <definedName name="BExTUNC5INBE8Y5OA5GQUTXX6QJW" hidden="1">#REF!</definedName>
    <definedName name="BExTUSQCFFYZCDNHWHADBC2E1ZP1" localSheetId="3" hidden="1">#REF!</definedName>
    <definedName name="BExTUSQCFFYZCDNHWHADBC2E1ZP1" hidden="1">#REF!</definedName>
    <definedName name="BExTUV4NQDZVAENZPSZGF7A3DDFN" localSheetId="3" hidden="1">#REF!</definedName>
    <definedName name="BExTUV4NQDZVAENZPSZGF7A3DDFN" hidden="1">#REF!</definedName>
    <definedName name="BExTUVFGOJEYS28JURA5KHQFDU5J" localSheetId="3" hidden="1">#REF!</definedName>
    <definedName name="BExTUVFGOJEYS28JURA5KHQFDU5J" hidden="1">#REF!</definedName>
    <definedName name="BExTUW10U40QCYGHM5NJ3YR1O5SP" localSheetId="3" hidden="1">#REF!</definedName>
    <definedName name="BExTUW10U40QCYGHM5NJ3YR1O5SP" hidden="1">#REF!</definedName>
    <definedName name="BExTUWXFQHINU66YG82BI20ATMB5" localSheetId="3" hidden="1">#REF!</definedName>
    <definedName name="BExTUWXFQHINU66YG82BI20ATMB5" hidden="1">#REF!</definedName>
    <definedName name="BExTUY9WNSJ91GV8CP0SKJTEIV82" localSheetId="3" hidden="1">#REF!</definedName>
    <definedName name="BExTUY9WNSJ91GV8CP0SKJTEIV82" hidden="1">[26]ZZCOOM_M03_Q005!#REF!</definedName>
    <definedName name="BExTV67VIM8PV6KO253M4DUBJQLC" localSheetId="3" hidden="1">#REF!</definedName>
    <definedName name="BExTV67VIM8PV6KO253M4DUBJQLC" hidden="1">#REF!</definedName>
    <definedName name="BExTVELZCF2YA5L6F23BYZZR6WHF" localSheetId="3" hidden="1">#REF!</definedName>
    <definedName name="BExTVELZCF2YA5L6F23BYZZR6WHF" hidden="1">#REF!</definedName>
    <definedName name="BExTVGPIQZ99YFXUC8OONUX5BD42" localSheetId="3" hidden="1">#REF!</definedName>
    <definedName name="BExTVGPIQZ99YFXUC8OONUX5BD42" hidden="1">#REF!</definedName>
    <definedName name="BExTVQG4F5RF0LZXG06AZ6EU1GQ3" localSheetId="3" hidden="1">#REF!</definedName>
    <definedName name="BExTVQG4F5RF0LZXG06AZ6EU1GQ3" hidden="1">#REF!</definedName>
    <definedName name="BExTVZQLP9VFLEYQ9280W13X7E8K" localSheetId="3" hidden="1">#REF!</definedName>
    <definedName name="BExTVZQLP9VFLEYQ9280W13X7E8K" hidden="1">#REF!</definedName>
    <definedName name="BExTWB4LA1PODQOH4LDTHQKBN16K" localSheetId="3" hidden="1">#REF!</definedName>
    <definedName name="BExTWB4LA1PODQOH4LDTHQKBN16K" hidden="1">#REF!</definedName>
    <definedName name="BExTWI0Q8AWXUA3ZN7I5V3QK2KM1" localSheetId="3" hidden="1">#REF!</definedName>
    <definedName name="BExTWI0Q8AWXUA3ZN7I5V3QK2KM1" hidden="1">#REF!</definedName>
    <definedName name="BExTWJTIA3WUW1PUWXAOP9O8NKLZ" localSheetId="3" hidden="1">#REF!</definedName>
    <definedName name="BExTWJTIA3WUW1PUWXAOP9O8NKLZ" hidden="1">#REF!</definedName>
    <definedName name="BExTWW95OX07FNA01WF5MSSSFQLX" localSheetId="3" hidden="1">#REF!</definedName>
    <definedName name="BExTWW95OX07FNA01WF5MSSSFQLX" hidden="1">#REF!</definedName>
    <definedName name="BExTX005F4GLW03J0PLPRPMI1SEG" localSheetId="3" hidden="1">#REF!</definedName>
    <definedName name="BExTX005F4GLW03J0PLPRPMI1SEG" hidden="1">#REF!</definedName>
    <definedName name="BExTX476KI0RNB71XI5TYMANSGBG" localSheetId="3" hidden="1">#REF!</definedName>
    <definedName name="BExTX476KI0RNB71XI5TYMANSGBG" hidden="1">#REF!</definedName>
    <definedName name="BExTXBJFKNSCUO7IOL6CSKERP06D" localSheetId="3" hidden="1">#REF!</definedName>
    <definedName name="BExTXBJFKNSCUO7IOL6CSKERP06D" hidden="1">#REF!</definedName>
    <definedName name="BExTXDMZDQ9U1FD9T7F79J29SYYN" localSheetId="3" hidden="1">#REF!</definedName>
    <definedName name="BExTXDMZDQ9U1FD9T7F79J29SYYN" hidden="1">#REF!</definedName>
    <definedName name="BExTXJ6HBAIXMMWKZTJNFDYVZCAY" localSheetId="3" hidden="1">#REF!</definedName>
    <definedName name="BExTXJ6HBAIXMMWKZTJNFDYVZCAY" hidden="1">#REF!</definedName>
    <definedName name="BExTXT812NQT8GAEGH738U29BI0D" localSheetId="3" hidden="1">#REF!</definedName>
    <definedName name="BExTXT812NQT8GAEGH738U29BI0D" hidden="1">#REF!</definedName>
    <definedName name="BExTXWIP2TFPTQ76NHFOB72NICRZ" localSheetId="3" hidden="1">#REF!</definedName>
    <definedName name="BExTXWIP2TFPTQ76NHFOB72NICRZ" hidden="1">#REF!</definedName>
    <definedName name="BExTY5T62H651VC86QM4X7E28JVA" localSheetId="3" hidden="1">#REF!</definedName>
    <definedName name="BExTY5T62H651VC86QM4X7E28JVA" hidden="1">#REF!</definedName>
    <definedName name="BExTYB7EHGVTJ4RSYOXWSG87U5WI" localSheetId="3" hidden="1">#REF!</definedName>
    <definedName name="BExTYB7EHGVTJ4RSYOXWSG87U5WI" hidden="1">#REF!</definedName>
    <definedName name="BExTYC93RS0KNKFOD35WG37LS9LY" localSheetId="3" hidden="1">#REF!</definedName>
    <definedName name="BExTYC93RS0KNKFOD35WG37LS9LY" hidden="1">#REF!</definedName>
    <definedName name="BExTYKCEFJ83LZM95M1V7CSFQVEA" localSheetId="3" hidden="1">#REF!</definedName>
    <definedName name="BExTYKCEFJ83LZM95M1V7CSFQVEA" hidden="1">#REF!</definedName>
    <definedName name="BExTYPLA9N640MFRJJQPKXT7P88M" localSheetId="3" hidden="1">#REF!</definedName>
    <definedName name="BExTYPLA9N640MFRJJQPKXT7P88M" hidden="1">#REF!</definedName>
    <definedName name="BExTYW1794M1TLJ2QQQCEEUZN18F" localSheetId="3" hidden="1">#REF!</definedName>
    <definedName name="BExTYW1794M1TLJ2QQQCEEUZN18F" hidden="1">#REF!</definedName>
    <definedName name="BExTZ7F71SNTOX4LLZCK5R9VUMIJ" localSheetId="3" hidden="1">#REF!</definedName>
    <definedName name="BExTZ7F71SNTOX4LLZCK5R9VUMIJ" hidden="1">#REF!</definedName>
    <definedName name="BExTZ80SWE36T1QSIIPJU7NJ65JL" localSheetId="3" hidden="1">#REF!</definedName>
    <definedName name="BExTZ80SWE36T1QSIIPJU7NJ65JL" hidden="1">#REF!</definedName>
    <definedName name="BExTZ869RSO739T4Q78JLOVO7G0C" localSheetId="3" hidden="1">#REF!</definedName>
    <definedName name="BExTZ869RSO739T4Q78JLOVO7G0C" hidden="1">#REF!</definedName>
    <definedName name="BExTZ8X5G9S3PA4FPSNK7T69W7QT" localSheetId="3" hidden="1">#REF!</definedName>
    <definedName name="BExTZ8X5G9S3PA4FPSNK7T69W7QT" hidden="1">#REF!</definedName>
    <definedName name="BExTZ97Y0RMR8V5BI9F2H4MFB77O" localSheetId="3" hidden="1">#REF!</definedName>
    <definedName name="BExTZ97Y0RMR8V5BI9F2H4MFB77O" hidden="1">#REF!</definedName>
    <definedName name="BExTZK5PMCAXJL4DUIGL6H9Y8U4C" localSheetId="3" hidden="1">#REF!</definedName>
    <definedName name="BExTZK5PMCAXJL4DUIGL6H9Y8U4C" hidden="1">#REF!</definedName>
    <definedName name="BExTZKB6L5SXV5UN71YVTCBEIGWY" localSheetId="3" hidden="1">#REF!</definedName>
    <definedName name="BExTZKB6L5SXV5UN71YVTCBEIGWY" hidden="1">#REF!</definedName>
    <definedName name="BExTZLICVKK4NBJFEGL270GJ2VQO" localSheetId="3" hidden="1">#REF!</definedName>
    <definedName name="BExTZLICVKK4NBJFEGL270GJ2VQO" hidden="1">#REF!</definedName>
    <definedName name="BExTZO2596CBZKPI7YNA1QQNPAIJ" localSheetId="3" hidden="1">#REF!</definedName>
    <definedName name="BExTZO2596CBZKPI7YNA1QQNPAIJ" hidden="1">#REF!</definedName>
    <definedName name="BExTZY8TDV4U7FQL7O10G6VKWKPJ" localSheetId="3" hidden="1">#REF!</definedName>
    <definedName name="BExTZY8TDV4U7FQL7O10G6VKWKPJ" hidden="1">#REF!</definedName>
    <definedName name="BExU02QNT4LT7H9JPUC4FXTLVGZT" localSheetId="3" hidden="1">#REF!</definedName>
    <definedName name="BExU02QNT4LT7H9JPUC4FXTLVGZT" hidden="1">#REF!</definedName>
    <definedName name="BExU0BFJJQO1HJZKI14QGOQ6JROO" localSheetId="3" hidden="1">#REF!</definedName>
    <definedName name="BExU0BFJJQO1HJZKI14QGOQ6JROO" hidden="1">#REF!</definedName>
    <definedName name="BExU0FH5WTGW8MRFUFMDDSMJ6YQ5" localSheetId="3" hidden="1">#REF!</definedName>
    <definedName name="BExU0FH5WTGW8MRFUFMDDSMJ6YQ5" hidden="1">#REF!</definedName>
    <definedName name="BExU0GDOIL9U33QGU9ZU3YX3V1I4" localSheetId="3" hidden="1">#REF!</definedName>
    <definedName name="BExU0GDOIL9U33QGU9ZU3YX3V1I4" hidden="1">#REF!</definedName>
    <definedName name="BExU0HKTO8WJDQDWRTUK5TETM3HS" localSheetId="3" hidden="1">#REF!</definedName>
    <definedName name="BExU0HKTO8WJDQDWRTUK5TETM3HS" hidden="1">#REF!</definedName>
    <definedName name="BExU0MTJQPE041ZN7H8UKGV6MZT7" localSheetId="3" hidden="1">#REF!</definedName>
    <definedName name="BExU0MTJQPE041ZN7H8UKGV6MZT7" hidden="1">#REF!</definedName>
    <definedName name="BExU0ZUUFYHLUK4M4E8GLGIBBNT0" localSheetId="3" hidden="1">#REF!</definedName>
    <definedName name="BExU0ZUUFYHLUK4M4E8GLGIBBNT0" hidden="1">#REF!</definedName>
    <definedName name="BExU147D6RPG6ZVTSXRKFSVRHSBG" localSheetId="3" hidden="1">#REF!</definedName>
    <definedName name="BExU147D6RPG6ZVTSXRKFSVRHSBG" hidden="1">#REF!</definedName>
    <definedName name="BExU16R10W1SOAPNG4CDJ01T7JRE" localSheetId="3" hidden="1">#REF!</definedName>
    <definedName name="BExU16R10W1SOAPNG4CDJ01T7JRE" hidden="1">#REF!</definedName>
    <definedName name="BExU17CKOR3GNIHDNVLH9L1IOJS9" localSheetId="3" hidden="1">#REF!</definedName>
    <definedName name="BExU17CKOR3GNIHDNVLH9L1IOJS9" hidden="1">#REF!</definedName>
    <definedName name="BExU1DXYI5DAD9DSFIEAUOB5XFZ9" localSheetId="3" hidden="1">#REF!</definedName>
    <definedName name="BExU1DXYI5DAD9DSFIEAUOB5XFZ9" hidden="1">#REF!</definedName>
    <definedName name="BExU1GXUTLRPJN4MRINLAPHSZQFG" localSheetId="3" hidden="1">#REF!</definedName>
    <definedName name="BExU1GXUTLRPJN4MRINLAPHSZQFG" hidden="1">#REF!</definedName>
    <definedName name="BExU1IL9AOHFO85BZB6S60DK3N8H" localSheetId="3" hidden="1">#REF!</definedName>
    <definedName name="BExU1IL9AOHFO85BZB6S60DK3N8H" hidden="1">#REF!</definedName>
    <definedName name="BExU1LAEKWJ0U6NP9G2AC9CTBYH6" localSheetId="3" hidden="1">#REF!</definedName>
    <definedName name="BExU1LAEKWJ0U6NP9G2AC9CTBYH6" hidden="1">#REF!</definedName>
    <definedName name="BExU1NOPS09CLFZL1O31RAF9BQNQ" localSheetId="3" hidden="1">#REF!</definedName>
    <definedName name="BExU1NOPS09CLFZL1O31RAF9BQNQ" hidden="1">#REF!</definedName>
    <definedName name="BExU1PH9MOEX1JZVZ3D5M9DXB191" localSheetId="3" hidden="1">#REF!</definedName>
    <definedName name="BExU1PH9MOEX1JZVZ3D5M9DXB191" hidden="1">#REF!</definedName>
    <definedName name="BExU1QZEEKJA35IMEOLOJ3ODX0ZA" localSheetId="3" hidden="1">#REF!</definedName>
    <definedName name="BExU1QZEEKJA35IMEOLOJ3ODX0ZA" hidden="1">#REF!</definedName>
    <definedName name="BExU1VRURIWWVJ95O40WA23LMTJD" localSheetId="3" hidden="1">#REF!</definedName>
    <definedName name="BExU1VRURIWWVJ95O40WA23LMTJD" hidden="1">#REF!</definedName>
    <definedName name="BExU2A0FXVBDX9LO3VWEXB4TLFT0" localSheetId="3" hidden="1">#REF!</definedName>
    <definedName name="BExU2A0FXVBDX9LO3VWEXB4TLFT0" hidden="1">#REF!</definedName>
    <definedName name="BExU2LEH667H33V81XVEZUP2O0UQ" localSheetId="3" hidden="1">#REF!</definedName>
    <definedName name="BExU2LEH667H33V81XVEZUP2O0UQ" hidden="1">#REF!</definedName>
    <definedName name="BExU2M5CK6XK55UIHDVYRXJJJRI4" localSheetId="3" hidden="1">#REF!</definedName>
    <definedName name="BExU2M5CK6XK55UIHDVYRXJJJRI4" hidden="1">#REF!</definedName>
    <definedName name="BExU2TXVT25ZTOFQAF6CM53Z1RLF" localSheetId="3" hidden="1">#REF!</definedName>
    <definedName name="BExU2TXVT25ZTOFQAF6CM53Z1RLF" hidden="1">#REF!</definedName>
    <definedName name="BExU2XZLYIU19G7358W5T9E87AFR" localSheetId="3" hidden="1">#REF!</definedName>
    <definedName name="BExU2XZLYIU19G7358W5T9E87AFR" hidden="1">#REF!</definedName>
    <definedName name="BExU2ZXMKRBQEX0CT3ZPZ3UFZP1G" localSheetId="3" hidden="1">#REF!</definedName>
    <definedName name="BExU2ZXMKRBQEX0CT3ZPZ3UFZP1G" hidden="1">#REF!</definedName>
    <definedName name="BExU35XHF1K1XEQUSZ292S5T61YA" localSheetId="3" hidden="1">#REF!</definedName>
    <definedName name="BExU35XHF1K1XEQUSZ292S5T61YA" hidden="1">#REF!</definedName>
    <definedName name="BExU38S1U5IC1T5A3P2TZU5OV0LN" localSheetId="3" hidden="1">#REF!</definedName>
    <definedName name="BExU38S1U5IC1T5A3P2TZU5OV0LN" hidden="1">#REF!</definedName>
    <definedName name="BExU3B66MCKJFSKT3HL8B5EJGVX0" localSheetId="3" hidden="1">#REF!</definedName>
    <definedName name="BExU3B66MCKJFSKT3HL8B5EJGVX0" hidden="1">#REF!</definedName>
    <definedName name="BExU3FDFDB2NVPYUR5V7OA3HF474" localSheetId="3" hidden="1">#REF!</definedName>
    <definedName name="BExU3FDFDB2NVPYUR5V7OA3HF474" hidden="1">#REF!</definedName>
    <definedName name="BExU3R7J076KUCCEUGKAYMANTUT5" localSheetId="3" hidden="1">#REF!</definedName>
    <definedName name="BExU3R7J076KUCCEUGKAYMANTUT5" hidden="1">#REF!</definedName>
    <definedName name="BExU3UNI9NR1RNZR07NSLSZMDOQQ" localSheetId="3" hidden="1">#REF!</definedName>
    <definedName name="BExU3UNI9NR1RNZR07NSLSZMDOQQ" hidden="1">#REF!</definedName>
    <definedName name="BExU401R18N6XKZKL7CNFOZQCM14" localSheetId="3" hidden="1">#REF!</definedName>
    <definedName name="BExU401R18N6XKZKL7CNFOZQCM14" hidden="1">#REF!</definedName>
    <definedName name="BExU42QVGY7TK39W1BIN6CDRG2OE" localSheetId="3" hidden="1">#REF!</definedName>
    <definedName name="BExU42QVGY7TK39W1BIN6CDRG2OE" hidden="1">#REF!</definedName>
    <definedName name="BExU431LXP7LIUNGJB9OSXEANFGX" localSheetId="3" hidden="1">#REF!</definedName>
    <definedName name="BExU431LXP7LIUNGJB9OSXEANFGX" hidden="1">#REF!</definedName>
    <definedName name="BExU47OZMS6TCWMEHHF0UCSFLLPI" localSheetId="3" hidden="1">#REF!</definedName>
    <definedName name="BExU47OZMS6TCWMEHHF0UCSFLLPI" hidden="1">#REF!</definedName>
    <definedName name="BExU4D36E8TXN0M8KSNGEAFYP4DQ" localSheetId="3" hidden="1">#REF!</definedName>
    <definedName name="BExU4D36E8TXN0M8KSNGEAFYP4DQ" hidden="1">#REF!</definedName>
    <definedName name="BExU4G31RRVLJ3AC6E1FNEFMXM3O" localSheetId="3" hidden="1">#REF!</definedName>
    <definedName name="BExU4G31RRVLJ3AC6E1FNEFMXM3O" hidden="1">#REF!</definedName>
    <definedName name="BExU4GDVLPUEWBA4MRYRTQAUNO7B" localSheetId="3" hidden="1">#REF!</definedName>
    <definedName name="BExU4GDVLPUEWBA4MRYRTQAUNO7B" hidden="1">#REF!</definedName>
    <definedName name="BExU4H4RAMAX0XVAWT5WFYQNPAL3" localSheetId="3" hidden="1">#REF!</definedName>
    <definedName name="BExU4H4RAMAX0XVAWT5WFYQNPAL3" hidden="1">#REF!</definedName>
    <definedName name="BExU4I148DA7PRCCISLWQ6ABXFK6" localSheetId="3" hidden="1">#REF!</definedName>
    <definedName name="BExU4I148DA7PRCCISLWQ6ABXFK6" hidden="1">#REF!</definedName>
    <definedName name="BExU4L101H2KQHVKCKQ4PBAWZV6K" localSheetId="3" hidden="1">#REF!</definedName>
    <definedName name="BExU4L101H2KQHVKCKQ4PBAWZV6K" hidden="1">#REF!</definedName>
    <definedName name="BExU4LML14Q7KDTYIKJWXF68W7X1" localSheetId="3" hidden="1">#REF!</definedName>
    <definedName name="BExU4LML14Q7KDTYIKJWXF68W7X1" hidden="1">#REF!</definedName>
    <definedName name="BExU4NA00RRRBGRT6TOB0MXZRCRZ" localSheetId="3" hidden="1">#REF!</definedName>
    <definedName name="BExU4NA00RRRBGRT6TOB0MXZRCRZ" hidden="1">#REF!</definedName>
    <definedName name="BExU529I6YHVOG83TJHWSILIQU1S" localSheetId="3" hidden="1">#REF!</definedName>
    <definedName name="BExU529I6YHVOG83TJHWSILIQU1S" hidden="1">#REF!</definedName>
    <definedName name="BExU57YCIKPRD8QWL6EU0YR3NG3J" localSheetId="3" hidden="1">#REF!</definedName>
    <definedName name="BExU57YCIKPRD8QWL6EU0YR3NG3J" hidden="1">#REF!</definedName>
    <definedName name="BExU5DSTBWXLN6E59B757KRWRI6E" localSheetId="3" hidden="1">#REF!</definedName>
    <definedName name="BExU5DSTBWXLN6E59B757KRWRI6E" hidden="1">#REF!</definedName>
    <definedName name="BExU5JSMO03X9M4WIRPP8JPSMQKJ" localSheetId="3" hidden="1">#REF!</definedName>
    <definedName name="BExU5JSMO03X9M4WIRPP8JPSMQKJ" hidden="1">#REF!</definedName>
    <definedName name="BExU5TDWM8NNDHYPQ7OQODTQ368A" localSheetId="3" hidden="1">#REF!</definedName>
    <definedName name="BExU5TDWM8NNDHYPQ7OQODTQ368A" hidden="1">#REF!</definedName>
    <definedName name="BExU5X4OX1V1XHS6WSSORVQPP6Z3" localSheetId="3" hidden="1">#REF!</definedName>
    <definedName name="BExU5X4OX1V1XHS6WSSORVQPP6Z3" hidden="1">#REF!</definedName>
    <definedName name="BExU5XVPARTFMRYHNUTBKDIL4UJN" localSheetId="3" hidden="1">#REF!</definedName>
    <definedName name="BExU5XVPARTFMRYHNUTBKDIL4UJN" hidden="1">#REF!</definedName>
    <definedName name="BExU66KMFBAP8JCVG9VM1RD1TNFF" localSheetId="3" hidden="1">#REF!</definedName>
    <definedName name="BExU66KMFBAP8JCVG9VM1RD1TNFF" hidden="1">#REF!</definedName>
    <definedName name="BExU68IOM3CB3TACNAE9565TW7SH" localSheetId="3" hidden="1">#REF!</definedName>
    <definedName name="BExU68IOM3CB3TACNAE9565TW7SH" hidden="1">#REF!</definedName>
    <definedName name="BExU6AM82KN21E82HMWVP3LWP9IL" localSheetId="3" hidden="1">#REF!</definedName>
    <definedName name="BExU6AM82KN21E82HMWVP3LWP9IL" hidden="1">#REF!</definedName>
    <definedName name="BExU6FEU1MRHU98R9YOJC5OKUJ6L" localSheetId="3" hidden="1">#REF!</definedName>
    <definedName name="BExU6FEU1MRHU98R9YOJC5OKUJ6L" hidden="1">#REF!</definedName>
    <definedName name="BExU6KIAJ663Y8W8QMU4HCF183DF" localSheetId="3" hidden="1">#REF!</definedName>
    <definedName name="BExU6KIAJ663Y8W8QMU4HCF183DF" hidden="1">#REF!</definedName>
    <definedName name="BExU6KT19B4PG6SHXFBGBPLM66KT" localSheetId="3" hidden="1">#REF!</definedName>
    <definedName name="BExU6KT19B4PG6SHXFBGBPLM66KT" hidden="1">#REF!</definedName>
    <definedName name="BExU6PAVKIOAIMQ9XQIHHF1SUAGO" localSheetId="3" hidden="1">#REF!</definedName>
    <definedName name="BExU6PAVKIOAIMQ9XQIHHF1SUAGO" hidden="1">#REF!</definedName>
    <definedName name="BExU6SLKTWV0YINVLTI6BCG9ANZM" localSheetId="3" hidden="1">#REF!</definedName>
    <definedName name="BExU6SLKTWV0YINVLTI6BCG9ANZM" hidden="1">#REF!</definedName>
    <definedName name="BExU6WXXC7SSQDMHSLUN5C2V4IYX" localSheetId="3" hidden="1">#REF!</definedName>
    <definedName name="BExU6WXXC7SSQDMHSLUN5C2V4IYX" hidden="1">#REF!</definedName>
    <definedName name="BExU73387E74XE8A9UKZLZNJYY65" localSheetId="3" hidden="1">#REF!</definedName>
    <definedName name="BExU73387E74XE8A9UKZLZNJYY65" hidden="1">#REF!</definedName>
    <definedName name="BExU76ZHCJM8I7VSICCMSTC33O6U" localSheetId="3" hidden="1">#REF!</definedName>
    <definedName name="BExU76ZHCJM8I7VSICCMSTC33O6U" hidden="1">#REF!</definedName>
    <definedName name="BExU7BBTUF8BQ42DSGM94X5TG5GF" localSheetId="3" hidden="1">#REF!</definedName>
    <definedName name="BExU7BBTUF8BQ42DSGM94X5TG5GF" hidden="1">#REF!</definedName>
    <definedName name="BExU7HH4EAHFQHT4AXKGWAWZP3I0" localSheetId="3" hidden="1">#REF!</definedName>
    <definedName name="BExU7HH4EAHFQHT4AXKGWAWZP3I0" hidden="1">#REF!</definedName>
    <definedName name="BExU7L7WPQSA0ELXZ0I86V33QCCJ" localSheetId="3" hidden="1">#REF!</definedName>
    <definedName name="BExU7L7WPQSA0ELXZ0I86V33QCCJ" hidden="1">#REF!</definedName>
    <definedName name="BExU7MF1ZVPDHOSMCAXOSYICHZ4I" localSheetId="3" hidden="1">#REF!</definedName>
    <definedName name="BExU7MF1ZVPDHOSMCAXOSYICHZ4I" hidden="1">#REF!</definedName>
    <definedName name="BExU7O2BJ6D5YCKEL6FD2EFCWYRX" localSheetId="3" hidden="1">#REF!</definedName>
    <definedName name="BExU7O2BJ6D5YCKEL6FD2EFCWYRX" hidden="1">#REF!</definedName>
    <definedName name="BExU7Q0JS9YIUKUPNSSAIDK2KJAV" localSheetId="3" hidden="1">#REF!</definedName>
    <definedName name="BExU7Q0JS9YIUKUPNSSAIDK2KJAV" hidden="1">#REF!</definedName>
    <definedName name="BExU80I6AE5OU7P7F5V7HWIZBJ4P" localSheetId="3" hidden="1">#REF!</definedName>
    <definedName name="BExU80I6AE5OU7P7F5V7HWIZBJ4P" hidden="1">#REF!</definedName>
    <definedName name="BExU86NB26MCPYIISZ36HADONGT2" localSheetId="3" hidden="1">#REF!</definedName>
    <definedName name="BExU86NB26MCPYIISZ36HADONGT2" hidden="1">#REF!</definedName>
    <definedName name="BExU885EZZNSZV3GP298UJ8LB7OL" localSheetId="3" hidden="1">#REF!</definedName>
    <definedName name="BExU885EZZNSZV3GP298UJ8LB7OL" hidden="1">#REF!</definedName>
    <definedName name="BExU8FSAUP9TUZ1NO9WXK80QPHWV" localSheetId="3" hidden="1">#REF!</definedName>
    <definedName name="BExU8FSAUP9TUZ1NO9WXK80QPHWV" hidden="1">#REF!</definedName>
    <definedName name="BExU8KFLAN778MBN93NYZB0FV30G" localSheetId="3" hidden="1">#REF!</definedName>
    <definedName name="BExU8KFLAN778MBN93NYZB0FV30G" hidden="1">#REF!</definedName>
    <definedName name="BExU8PZC6845UUDFG9M8FTC3P3DK" localSheetId="3" hidden="1">#REF!</definedName>
    <definedName name="BExU8PZC6845UUDFG9M8FTC3P3DK" hidden="1">#REF!</definedName>
    <definedName name="BExU8UX9JX3XLB47YZ8GFXE0V7R2" localSheetId="3" hidden="1">#REF!</definedName>
    <definedName name="BExU8UX9JX3XLB47YZ8GFXE0V7R2" hidden="1">#REF!</definedName>
    <definedName name="BExU8WVGMRSFNWCNHODQ9JQCMZB0" localSheetId="3" hidden="1">#REF!</definedName>
    <definedName name="BExU8WVGMRSFNWCNHODQ9JQCMZB0" hidden="1">#REF!</definedName>
    <definedName name="BExU96M1J7P9DZQ3S9H0C12KGYTW" localSheetId="3" hidden="1">#REF!</definedName>
    <definedName name="BExU96M1J7P9DZQ3S9H0C12KGYTW" hidden="1">#REF!</definedName>
    <definedName name="BExU9F05OR1GZ3057R6UL3WPEIYI" localSheetId="3" hidden="1">#REF!</definedName>
    <definedName name="BExU9F05OR1GZ3057R6UL3WPEIYI" hidden="1">#REF!</definedName>
    <definedName name="BExU9GCSO5YILIKG6VAHN13DL75K" localSheetId="3" hidden="1">#REF!</definedName>
    <definedName name="BExU9GCSO5YILIKG6VAHN13DL75K" hidden="1">#REF!</definedName>
    <definedName name="BExU9KJOZLO15N11MJVN782NFGJ0" localSheetId="3" hidden="1">#REF!</definedName>
    <definedName name="BExU9KJOZLO15N11MJVN782NFGJ0" hidden="1">#REF!</definedName>
    <definedName name="BExU9LG29XU2K1GNKRO4438JYQZE" localSheetId="3" hidden="1">#REF!</definedName>
    <definedName name="BExU9LG29XU2K1GNKRO4438JYQZE" hidden="1">#REF!</definedName>
    <definedName name="BExU9RW36I5Z6JIXUIUB3PJH86LT" localSheetId="3" hidden="1">#REF!</definedName>
    <definedName name="BExU9RW36I5Z6JIXUIUB3PJH86LT" hidden="1">#REF!</definedName>
    <definedName name="BExU9WU19DJ2VAGISPFEGDWWOO4V" localSheetId="3" hidden="1">#REF!</definedName>
    <definedName name="BExU9WU19DJ2VAGISPFEGDWWOO4V" hidden="1">#REF!</definedName>
    <definedName name="BExUA28AO7OWDG3H23Q0CL4B7BHW" localSheetId="3" hidden="1">#REF!</definedName>
    <definedName name="BExUA28AO7OWDG3H23Q0CL4B7BHW" hidden="1">#REF!</definedName>
    <definedName name="BExUA34N2C083NSTAHQGZZ3BCYGK" localSheetId="3" hidden="1">#REF!</definedName>
    <definedName name="BExUA34N2C083NSTAHQGZZ3BCYGK" hidden="1">#REF!</definedName>
    <definedName name="BExUA5O923FFNEBY8BPO1TU3QGBM" localSheetId="3" hidden="1">#REF!</definedName>
    <definedName name="BExUA5O923FFNEBY8BPO1TU3QGBM" hidden="1">#REF!</definedName>
    <definedName name="BExUA6Q4K25VH452AQ3ZIRBCMS61" localSheetId="3" hidden="1">#REF!</definedName>
    <definedName name="BExUA6Q4K25VH452AQ3ZIRBCMS61" hidden="1">#REF!</definedName>
    <definedName name="BExUAFV4JMBSM2SKBQL9NHL0NIBS" localSheetId="3" hidden="1">#REF!</definedName>
    <definedName name="BExUAFV4JMBSM2SKBQL9NHL0NIBS" hidden="1">#REF!</definedName>
    <definedName name="BExUAMWQODKBXMRH1QCMJLJBF8M7" localSheetId="3" hidden="1">#REF!</definedName>
    <definedName name="BExUAMWQODKBXMRH1QCMJLJBF8M7" hidden="1">#REF!</definedName>
    <definedName name="BExUAPR6Y32097JKJCTGC4C6EGE9" localSheetId="3" hidden="1">#REF!</definedName>
    <definedName name="BExUAPR6Y32097JKJCTGC4C6EGE9" hidden="1">#REF!</definedName>
    <definedName name="BExUARUP0MX710TNZSAA01HUEAVC" localSheetId="3" hidden="1">#REF!</definedName>
    <definedName name="BExUARUP0MX710TNZSAA01HUEAVC" hidden="1">#REF!</definedName>
    <definedName name="BExUAX8WS5OPVLCDXRGKTU2QMTFO" localSheetId="3" hidden="1">#REF!</definedName>
    <definedName name="BExUAX8WS5OPVLCDXRGKTU2QMTFO" hidden="1">#REF!</definedName>
    <definedName name="BExUB1FYAZ433NX9GD7WGACX5IZD" localSheetId="3" hidden="1">#REF!</definedName>
    <definedName name="BExUB1FYAZ433NX9GD7WGACX5IZD" hidden="1">#REF!</definedName>
    <definedName name="BExUB8HLEXSBVPZ5AXNQEK96F1N4" localSheetId="3" hidden="1">#REF!</definedName>
    <definedName name="BExUB8HLEXSBVPZ5AXNQEK96F1N4" hidden="1">#REF!</definedName>
    <definedName name="BExUBCDVZIEA7YT0LPSMHL5ZSERQ" localSheetId="3" hidden="1">#REF!</definedName>
    <definedName name="BExUBCDVZIEA7YT0LPSMHL5ZSERQ" hidden="1">#REF!</definedName>
    <definedName name="BExUBDA8WU087BUIMXC1U1CKA2RA" localSheetId="3" hidden="1">#REF!</definedName>
    <definedName name="BExUBDA8WU087BUIMXC1U1CKA2RA" hidden="1">#REF!</definedName>
    <definedName name="BExUBKXBUCN760QYU7Q8GESBWOQH" localSheetId="3" hidden="1">#REF!</definedName>
    <definedName name="BExUBKXBUCN760QYU7Q8GESBWOQH" hidden="1">#REF!</definedName>
    <definedName name="BExUBL83ED0P076RN9RJ8P1MZ299" localSheetId="3" hidden="1">#REF!</definedName>
    <definedName name="BExUBL83ED0P076RN9RJ8P1MZ299" hidden="1">#REF!</definedName>
    <definedName name="BExUC1EPS2CZ5CKFA0AQRIVRSHS8" localSheetId="3" hidden="1">#REF!</definedName>
    <definedName name="BExUC1EPS2CZ5CKFA0AQRIVRSHS8" hidden="1">#REF!</definedName>
    <definedName name="BExUC623BDYEODBN0N4DO6PJQ7NU" localSheetId="3" hidden="1">#REF!</definedName>
    <definedName name="BExUC623BDYEODBN0N4DO6PJQ7NU" hidden="1">#REF!</definedName>
    <definedName name="BExUC8WH8TCKBB5313JGYYQ1WFLT" localSheetId="3" hidden="1">#REF!</definedName>
    <definedName name="BExUC8WH8TCKBB5313JGYYQ1WFLT" hidden="1">#REF!</definedName>
    <definedName name="BExUCAP7GOSYPHMQKK6719YLSDIQ" localSheetId="3" hidden="1">#REF!</definedName>
    <definedName name="BExUCAP7GOSYPHMQKK6719YLSDIQ" hidden="1">#REF!</definedName>
    <definedName name="BExUCFCDK6SPH86I6STXX8X3WMC4" localSheetId="3" hidden="1">#REF!</definedName>
    <definedName name="BExUCFCDK6SPH86I6STXX8X3WMC4" hidden="1">#REF!</definedName>
    <definedName name="BExUCKL98JB87L3I6T6IFSWJNYAB" localSheetId="3" hidden="1">#REF!</definedName>
    <definedName name="BExUCKL98JB87L3I6T6IFSWJNYAB" hidden="1">#REF!</definedName>
    <definedName name="BExUCLC6AQ5KR6LXSAXV4QQ8ASVG" localSheetId="3" hidden="1">#REF!</definedName>
    <definedName name="BExUCLC6AQ5KR6LXSAXV4QQ8ASVG" hidden="1">#REF!</definedName>
    <definedName name="BExUD4IOJ12X3PJG5WXNNGDRCKAP" localSheetId="3" hidden="1">#REF!</definedName>
    <definedName name="BExUD4IOJ12X3PJG5WXNNGDRCKAP" hidden="1">#REF!</definedName>
    <definedName name="BExUD9WX9BWK72UWVSLYZJLAY5VY" localSheetId="3" hidden="1">#REF!</definedName>
    <definedName name="BExUD9WX9BWK72UWVSLYZJLAY5VY" hidden="1">#REF!</definedName>
    <definedName name="BExUDEV0CYVO7Y5IQQBEJ6FUY9S6" localSheetId="3" hidden="1">#REF!</definedName>
    <definedName name="BExUDEV0CYVO7Y5IQQBEJ6FUY9S6" hidden="1">#REF!</definedName>
    <definedName name="BExUDWOXQGIZW0EAIIYLQUPXF8YV" localSheetId="3" hidden="1">#REF!</definedName>
    <definedName name="BExUDWOXQGIZW0EAIIYLQUPXF8YV" hidden="1">#REF!</definedName>
    <definedName name="BExUDXAIC17W1FUU8Z10XUAVB7CS" localSheetId="3" hidden="1">#REF!</definedName>
    <definedName name="BExUDXAIC17W1FUU8Z10XUAVB7CS" hidden="1">#REF!</definedName>
    <definedName name="BExUE5OMY7OAJQ9WR8C8HG311ORP" localSheetId="3" hidden="1">#REF!</definedName>
    <definedName name="BExUE5OMY7OAJQ9WR8C8HG311ORP" hidden="1">#REF!</definedName>
    <definedName name="BExUEFKOQWXXGRNLAOJV2BJ66UB8" localSheetId="3" hidden="1">#REF!</definedName>
    <definedName name="BExUEFKOQWXXGRNLAOJV2BJ66UB8" hidden="1">#REF!</definedName>
    <definedName name="BExUEJGX3OQQP5KFRJSRCZ70EI9V" localSheetId="3" hidden="1">#REF!</definedName>
    <definedName name="BExUEJGX3OQQP5KFRJSRCZ70EI9V" hidden="1">#REF!</definedName>
    <definedName name="BExUEKDB2RWXF3WMTZ6JSBCHNSDT" localSheetId="3" hidden="1">#REF!</definedName>
    <definedName name="BExUEKDB2RWXF3WMTZ6JSBCHNSDT" hidden="1">#REF!</definedName>
    <definedName name="BExUEYR71COFS2X8PDNU21IPMQEU" localSheetId="3" hidden="1">#REF!</definedName>
    <definedName name="BExUEYR71COFS2X8PDNU21IPMQEU" hidden="1">#REF!</definedName>
    <definedName name="BExVPRLJ9I6RX45EDVFSQGCPJSOK" localSheetId="3" hidden="1">#REF!</definedName>
    <definedName name="BExVPRLJ9I6RX45EDVFSQGCPJSOK" hidden="1">#REF!</definedName>
    <definedName name="BExVRFU8RWFT8A80ZVAW185SG2G6" localSheetId="3" hidden="1">#REF!</definedName>
    <definedName name="BExVRFU8RWFT8A80ZVAW185SG2G6" hidden="1">#REF!</definedName>
    <definedName name="BExVSJ3NHETBAIZTZQSM8LAVT76V" localSheetId="3" hidden="1">#REF!</definedName>
    <definedName name="BExVSJ3NHETBAIZTZQSM8LAVT76V" hidden="1">#REF!</definedName>
    <definedName name="BExVSL787C8E4HFQZ2NVLT35I2XV" localSheetId="3" hidden="1">#REF!</definedName>
    <definedName name="BExVSL787C8E4HFQZ2NVLT35I2XV" hidden="1">#REF!</definedName>
    <definedName name="BExVSTFTVV14SFGHQUOJL5SQ5TX9" localSheetId="3" hidden="1">#REF!</definedName>
    <definedName name="BExVSTFTVV14SFGHQUOJL5SQ5TX9" hidden="1">#REF!</definedName>
    <definedName name="BExVT017S14M5X928ARKQ2GNUFE0" localSheetId="3" hidden="1">#REF!</definedName>
    <definedName name="BExVT017S14M5X928ARKQ2GNUFE0" hidden="1">#REF!</definedName>
    <definedName name="BExVT3MPE8LQ5JFN3HQIFKSQ80U4" localSheetId="3" hidden="1">#REF!</definedName>
    <definedName name="BExVT3MPE8LQ5JFN3HQIFKSQ80U4" hidden="1">#REF!</definedName>
    <definedName name="BExVT7TRK3NZHPME2TFBXOF1WBR9" localSheetId="3" hidden="1">#REF!</definedName>
    <definedName name="BExVT7TRK3NZHPME2TFBXOF1WBR9" hidden="1">#REF!</definedName>
    <definedName name="BExVT9H0R0T7WGQAAC0HABMG54YM" localSheetId="3" hidden="1">#REF!</definedName>
    <definedName name="BExVT9H0R0T7WGQAAC0HABMG54YM" hidden="1">#REF!</definedName>
    <definedName name="BExVTAO57POUXSZQJQ6MABMZQA13" localSheetId="3" hidden="1">#REF!</definedName>
    <definedName name="BExVTAO57POUXSZQJQ6MABMZQA13" hidden="1">#REF!</definedName>
    <definedName name="BExVTCMDDEDGLUIMUU6BSFHEWTOP" localSheetId="3" hidden="1">#REF!</definedName>
    <definedName name="BExVTCMDDEDGLUIMUU6BSFHEWTOP" hidden="1">#REF!</definedName>
    <definedName name="BExVTCMDQMLKRA2NQR72XU6Y54IK" localSheetId="3" hidden="1">#REF!</definedName>
    <definedName name="BExVTCMDQMLKRA2NQR72XU6Y54IK" hidden="1">#REF!</definedName>
    <definedName name="BExVTCRV8FQ5U9OYWWL44N6KFNHU" localSheetId="3" hidden="1">#REF!</definedName>
    <definedName name="BExVTCRV8FQ5U9OYWWL44N6KFNHU" hidden="1">#REF!</definedName>
    <definedName name="BExVTNESHPVG0A0KZ7BRX26MS0PF" localSheetId="3" hidden="1">#REF!</definedName>
    <definedName name="BExVTNESHPVG0A0KZ7BRX26MS0PF" hidden="1">#REF!</definedName>
    <definedName name="BExVTTJVTNRSBHBTUZ78WG2JM5MK" localSheetId="3" hidden="1">#REF!</definedName>
    <definedName name="BExVTTJVTNRSBHBTUZ78WG2JM5MK" hidden="1">#REF!</definedName>
    <definedName name="BExVTXLMYR87BC04D1ERALPUFVPG" localSheetId="3" hidden="1">#REF!</definedName>
    <definedName name="BExVTXLMYR87BC04D1ERALPUFVPG" hidden="1">#REF!</definedName>
    <definedName name="BExVUL9V3H8ZF6Y72LQBBN639YAA" localSheetId="3" hidden="1">#REF!</definedName>
    <definedName name="BExVUL9V3H8ZF6Y72LQBBN639YAA" hidden="1">#REF!</definedName>
    <definedName name="BExVUZT95UAU8XG5X9XSE25CHQGA" localSheetId="3" hidden="1">#REF!</definedName>
    <definedName name="BExVUZT95UAU8XG5X9XSE25CHQGA" hidden="1">#REF!</definedName>
    <definedName name="BExVV5T14N2HZIK7HQ4P2KG09U0J" localSheetId="3" hidden="1">#REF!</definedName>
    <definedName name="BExVV5T14N2HZIK7HQ4P2KG09U0J" hidden="1">#REF!</definedName>
    <definedName name="BExVV7R410VYLADLX9LNG63ID6H1" localSheetId="3" hidden="1">#REF!</definedName>
    <definedName name="BExVV7R410VYLADLX9LNG63ID6H1" hidden="1">#REF!</definedName>
    <definedName name="BExVVAAVDXGWAVI6J2W0BCU58MBM" localSheetId="3" hidden="1">#REF!</definedName>
    <definedName name="BExVVAAVDXGWAVI6J2W0BCU58MBM" hidden="1">#REF!</definedName>
    <definedName name="BExVVCEED4JEKF59OV0G3T4XFMFO" localSheetId="3" hidden="1">#REF!</definedName>
    <definedName name="BExVVCEED4JEKF59OV0G3T4XFMFO" hidden="1">#REF!</definedName>
    <definedName name="BExVVPFO2J7FMSRPD36909HN4BZJ" localSheetId="3" hidden="1">#REF!</definedName>
    <definedName name="BExVVPFO2J7FMSRPD36909HN4BZJ" hidden="1">#REF!</definedName>
    <definedName name="BExVVQ19AQ3VCARJOC38SF7OYE9Y" localSheetId="3" hidden="1">#REF!</definedName>
    <definedName name="BExVVQ19AQ3VCARJOC38SF7OYE9Y" hidden="1">#REF!</definedName>
    <definedName name="BExVVQ19TAECID45CS4HXT1RD3AQ" localSheetId="3" hidden="1">#REF!</definedName>
    <definedName name="BExVVQ19TAECID45CS4HXT1RD3AQ" hidden="1">#REF!</definedName>
    <definedName name="BExVVYKOYB7OX8Y0B4UIUF79PVDO" localSheetId="3" hidden="1">#REF!</definedName>
    <definedName name="BExVVYKOYB7OX8Y0B4UIUF79PVDO" hidden="1">#REF!</definedName>
    <definedName name="BExVW3YV5XGIVJ97UUPDJGJ2P15B" localSheetId="3" hidden="1">#REF!</definedName>
    <definedName name="BExVW3YV5XGIVJ97UUPDJGJ2P15B" hidden="1">#REF!</definedName>
    <definedName name="BExVW5X571GEYR5SCU1Z2DHKWM79" localSheetId="3" hidden="1">#REF!</definedName>
    <definedName name="BExVW5X571GEYR5SCU1Z2DHKWM79" hidden="1">#REF!</definedName>
    <definedName name="BExVW6YTKA098AF57M4PHNQ54XMH" localSheetId="3" hidden="1">#REF!</definedName>
    <definedName name="BExVW6YTKA098AF57M4PHNQ54XMH" hidden="1">#REF!</definedName>
    <definedName name="BExVWHRDIJBRFANMKJFY05BHP7RS" localSheetId="3" hidden="1">#REF!</definedName>
    <definedName name="BExVWHRDIJBRFANMKJFY05BHP7RS" hidden="1">#REF!</definedName>
    <definedName name="BExVWINKCH0V0NUWH363SMXAZE62" localSheetId="3" hidden="1">#REF!</definedName>
    <definedName name="BExVWINKCH0V0NUWH363SMXAZE62" hidden="1">#REF!</definedName>
    <definedName name="BExVWYU8EK669NP172GEIGCTVPPA" localSheetId="3" hidden="1">#REF!</definedName>
    <definedName name="BExVWYU8EK669NP172GEIGCTVPPA" hidden="1">#REF!</definedName>
    <definedName name="BExVX3XN2DRJKL8EDBIG58RYQ36R" localSheetId="3" hidden="1">#REF!</definedName>
    <definedName name="BExVX3XN2DRJKL8EDBIG58RYQ36R" hidden="1">#REF!</definedName>
    <definedName name="BExVXBA38Z5WNQUH39HHZ2SAMC1T" localSheetId="3" hidden="1">#REF!</definedName>
    <definedName name="BExVXBA38Z5WNQUH39HHZ2SAMC1T" hidden="1">#REF!</definedName>
    <definedName name="BExVXDZ63PUART77BBR5SI63TPC6" localSheetId="3" hidden="1">#REF!</definedName>
    <definedName name="BExVXDZ63PUART77BBR5SI63TPC6" hidden="1">#REF!</definedName>
    <definedName name="BExVXHKI6LFYMGWISMPACMO247HL" localSheetId="3" hidden="1">#REF!</definedName>
    <definedName name="BExVXHKI6LFYMGWISMPACMO247HL" hidden="1">#REF!</definedName>
    <definedName name="BExVXK9SK580O7MYHVNJ3V911ALP" localSheetId="3" hidden="1">#REF!</definedName>
    <definedName name="BExVXK9SK580O7MYHVNJ3V911ALP" hidden="1">#REF!</definedName>
    <definedName name="BExVXLX2BZ5EF2X6R41BTKRJR1NM" localSheetId="3" hidden="1">#REF!</definedName>
    <definedName name="BExVXLX2BZ5EF2X6R41BTKRJR1NM" hidden="1">#REF!</definedName>
    <definedName name="BExVXYT01U5IPYA7E44FWS6KCEFC" localSheetId="3" hidden="1">#REF!</definedName>
    <definedName name="BExVXYT01U5IPYA7E44FWS6KCEFC" hidden="1">#REF!</definedName>
    <definedName name="BExVY11V7U1SAY4QKYE0PBSPD7LW" localSheetId="3" hidden="1">#REF!</definedName>
    <definedName name="BExVY11V7U1SAY4QKYE0PBSPD7LW" hidden="1">#REF!</definedName>
    <definedName name="BExVY1SV37DL5YU59HS4IG3VBCP4" localSheetId="3" hidden="1">#REF!</definedName>
    <definedName name="BExVY1SV37DL5YU59HS4IG3VBCP4" hidden="1">#REF!</definedName>
    <definedName name="BExVY3WFGJKSQA08UF9NCMST928Y" localSheetId="3" hidden="1">#REF!</definedName>
    <definedName name="BExVY3WFGJKSQA08UF9NCMST928Y" hidden="1">#REF!</definedName>
    <definedName name="BExVY954UOEVQEIC5OFO4NEWVKAQ" localSheetId="3" hidden="1">#REF!</definedName>
    <definedName name="BExVY954UOEVQEIC5OFO4NEWVKAQ" hidden="1">#REF!</definedName>
    <definedName name="BExVYHDYIV5397LC02V4FEP8VD6W" localSheetId="3" hidden="1">#REF!</definedName>
    <definedName name="BExVYHDYIV5397LC02V4FEP8VD6W" hidden="1">#REF!</definedName>
    <definedName name="BExVYO4NFDGC4ZOGHANQWX5CH4BT" localSheetId="3" hidden="1">#REF!</definedName>
    <definedName name="BExVYO4NFDGC4ZOGHANQWX5CH4BT" hidden="1">#REF!</definedName>
    <definedName name="BExVYOVIZDA18YIQ0A30Q052PCAK" localSheetId="3" hidden="1">#REF!</definedName>
    <definedName name="BExVYOVIZDA18YIQ0A30Q052PCAK" hidden="1">#REF!</definedName>
    <definedName name="BExVYPS2R6B75R1EFIUJ6G5TE4Q4" localSheetId="3" hidden="1">#REF!</definedName>
    <definedName name="BExVYPS2R6B75R1EFIUJ6G5TE4Q4" hidden="1">#REF!</definedName>
    <definedName name="BExVYQIXPEM6J4JVP78BRHIC05PV" localSheetId="3" hidden="1">#REF!</definedName>
    <definedName name="BExVYQIXPEM6J4JVP78BRHIC05PV" hidden="1">#REF!</definedName>
    <definedName name="BExVYVGWN7SONLVDH9WJ2F1JS264" localSheetId="3" hidden="1">#REF!</definedName>
    <definedName name="BExVYVGWN7SONLVDH9WJ2F1JS264" hidden="1">#REF!</definedName>
    <definedName name="BExVZ40HNAZRM8JHYYNQ7F6A4GU0" localSheetId="3" hidden="1">#REF!</definedName>
    <definedName name="BExVZ40HNAZRM8JHYYNQ7F6A4GU0" hidden="1">#REF!</definedName>
    <definedName name="BExVZ7WRO17PYILJEJGPQCO5IL66" localSheetId="3" hidden="1">#REF!</definedName>
    <definedName name="BExVZ7WRO17PYILJEJGPQCO5IL66" hidden="1">#REF!</definedName>
    <definedName name="BExVZ9EO732IK6MNMG17Y1EFTJQC" localSheetId="3" hidden="1">#REF!</definedName>
    <definedName name="BExVZ9EO732IK6MNMG17Y1EFTJQC" hidden="1">#REF!</definedName>
    <definedName name="BExVZB1Y5J4UL2LKK0363EU7GIJ1" localSheetId="3" hidden="1">#REF!</definedName>
    <definedName name="BExVZB1Y5J4UL2LKK0363EU7GIJ1" hidden="1">#REF!</definedName>
    <definedName name="BExVZGQXYK2ICC9JSNFPRHBD5KNU" localSheetId="3" hidden="1">#REF!</definedName>
    <definedName name="BExVZGQXYK2ICC9JSNFPRHBD5KNU" hidden="1">#REF!</definedName>
    <definedName name="BExVZJQVO5LQ0BJH5JEN5NOBIAF6" localSheetId="3" hidden="1">#REF!</definedName>
    <definedName name="BExVZJQVO5LQ0BJH5JEN5NOBIAF6" hidden="1">#REF!</definedName>
    <definedName name="BExVZNXWS91RD7NXV5NE2R3C8WW7" localSheetId="3" hidden="1">#REF!</definedName>
    <definedName name="BExVZNXWS91RD7NXV5NE2R3C8WW7" hidden="1">#REF!</definedName>
    <definedName name="BExW008AGT1ZRN5DFG4YOH5F7G47" localSheetId="3" hidden="1">#REF!</definedName>
    <definedName name="BExW008AGT1ZRN5DFG4YOH5F7G47" hidden="1">#REF!</definedName>
    <definedName name="BExW0386REQRCQCVT9BCX80UPTRY" localSheetId="3" hidden="1">#REF!</definedName>
    <definedName name="BExW0386REQRCQCVT9BCX80UPTRY" hidden="1">#REF!</definedName>
    <definedName name="BExW0FYP4WXY71CYUG40SUBG9UWU" localSheetId="3" hidden="1">#REF!</definedName>
    <definedName name="BExW0FYP4WXY71CYUG40SUBG9UWU" hidden="1">#REF!</definedName>
    <definedName name="BExW0MPJNQOJ7D6U780WU5XBL97X" localSheetId="3" hidden="1">#REF!</definedName>
    <definedName name="BExW0MPJNQOJ7D6U780WU5XBL97X" hidden="1">#REF!</definedName>
    <definedName name="BExW0RI61B4VV0ARXTFVBAWRA1C5" localSheetId="3" hidden="1">#REF!</definedName>
    <definedName name="BExW0RI61B4VV0ARXTFVBAWRA1C5" hidden="1">#REF!</definedName>
    <definedName name="BExW0Y8T85LBE0WS6FPX6ILTX9ON" localSheetId="3" hidden="1">#REF!</definedName>
    <definedName name="BExW0Y8T85LBE0WS6FPX6ILTX9ON" hidden="1">#REF!</definedName>
    <definedName name="BExW1BVUYQTKMOR56MW7RVRX4L1L" localSheetId="3" hidden="1">#REF!</definedName>
    <definedName name="BExW1BVUYQTKMOR56MW7RVRX4L1L" hidden="1">#REF!</definedName>
    <definedName name="BExW1F1220628FOMTW5UAATHRJHK" localSheetId="3" hidden="1">#REF!</definedName>
    <definedName name="BExW1F1220628FOMTW5UAATHRJHK" hidden="1">#REF!</definedName>
    <definedName name="BExW1PTHB0NZUF0GTD2J1UUL693E" localSheetId="3" hidden="1">#REF!</definedName>
    <definedName name="BExW1PTHB0NZUF0GTD2J1UUL693E" hidden="1">#REF!</definedName>
    <definedName name="BExW1TKA0Z9OP2DTG50GZR5EG8C7" localSheetId="3" hidden="1">#REF!</definedName>
    <definedName name="BExW1TKA0Z9OP2DTG50GZR5EG8C7" hidden="1">#REF!</definedName>
    <definedName name="BExW1U0JLKQ094DW5MMOI8UHO09V" localSheetId="3" hidden="1">#REF!</definedName>
    <definedName name="BExW1U0JLKQ094DW5MMOI8UHO09V" hidden="1">#REF!</definedName>
    <definedName name="BExW1VNZHNB5P9V6232N0DQCE0WE" localSheetId="3" hidden="1">#REF!</definedName>
    <definedName name="BExW1VNZHNB5P9V6232N0DQCE0WE" hidden="1">#REF!</definedName>
    <definedName name="BExW1WK6J1TDP29S3QDPTYZJBLIW" localSheetId="3" hidden="1">#REF!</definedName>
    <definedName name="BExW1WK6J1TDP29S3QDPTYZJBLIW" hidden="1">#REF!</definedName>
    <definedName name="BExW283NP9D366XFPXLGSCI5UB0L" localSheetId="3" hidden="1">#REF!</definedName>
    <definedName name="BExW283NP9D366XFPXLGSCI5UB0L" hidden="1">#REF!</definedName>
    <definedName name="BExW2H3C8WJSBW5FGTFKVDVJC4CL" localSheetId="3" hidden="1">#REF!</definedName>
    <definedName name="BExW2H3C8WJSBW5FGTFKVDVJC4CL" hidden="1">#REF!</definedName>
    <definedName name="BExW2MSCKPGF5K3I7TL4KF5ISUOL" localSheetId="3" hidden="1">#REF!</definedName>
    <definedName name="BExW2MSCKPGF5K3I7TL4KF5ISUOL" hidden="1">#REF!</definedName>
    <definedName name="BExW2SMO90FU9W8DVVES6Q4E6BZR" localSheetId="3" hidden="1">#REF!</definedName>
    <definedName name="BExW2SMO90FU9W8DVVES6Q4E6BZR" hidden="1">#REF!</definedName>
    <definedName name="BExW36V9N91OHCUMGWJQL3I5P4JK" localSheetId="3" hidden="1">#REF!</definedName>
    <definedName name="BExW36V9N91OHCUMGWJQL3I5P4JK" hidden="1">#REF!</definedName>
    <definedName name="BExW39V04HTFFQE7DAW9MAJT0NNF" localSheetId="3" hidden="1">#REF!</definedName>
    <definedName name="BExW39V04HTFFQE7DAW9MAJT0NNF" hidden="1">#REF!</definedName>
    <definedName name="BExW3ECU6QPMV99AITCPHAG0CGYK" localSheetId="3" hidden="1">#REF!</definedName>
    <definedName name="BExW3ECU6QPMV99AITCPHAG0CGYK" hidden="1">#REF!</definedName>
    <definedName name="BExW3EIBA1J9Q9NA9VCGZGRS8WV7" localSheetId="3" hidden="1">#REF!</definedName>
    <definedName name="BExW3EIBA1J9Q9NA9VCGZGRS8WV7" hidden="1">#REF!</definedName>
    <definedName name="BExW3FEO8FI8N6AGQKYEG4SQVJWB" localSheetId="3" hidden="1">#REF!</definedName>
    <definedName name="BExW3FEO8FI8N6AGQKYEG4SQVJWB" hidden="1">#REF!</definedName>
    <definedName name="BExW3GB28STOMJUSZEIA7YKYNS4Y" localSheetId="3" hidden="1">#REF!</definedName>
    <definedName name="BExW3GB28STOMJUSZEIA7YKYNS4Y" hidden="1">#REF!</definedName>
    <definedName name="BExW3T1K638HT5E0Y8MMK108P5JT" localSheetId="3" hidden="1">#REF!</definedName>
    <definedName name="BExW3T1K638HT5E0Y8MMK108P5JT" hidden="1">#REF!</definedName>
    <definedName name="BExW3U3D6FTAFTK3Q7DSA9FY454Q" localSheetId="3" hidden="1">#REF!</definedName>
    <definedName name="BExW3U3D6FTAFTK3Q7DSA9FY454Q" hidden="1">#REF!</definedName>
    <definedName name="BExW4217ZHL9VO39POSTJOD090WU" localSheetId="3" hidden="1">#REF!</definedName>
    <definedName name="BExW4217ZHL9VO39POSTJOD090WU" hidden="1">#REF!</definedName>
    <definedName name="BExW4GPW71EBF8XPS2QGVQHBCDX3" localSheetId="3" hidden="1">#REF!</definedName>
    <definedName name="BExW4GPW71EBF8XPS2QGVQHBCDX3" hidden="1">#REF!</definedName>
    <definedName name="BExW4JKC5837JBPCOJV337ZVYYY3" localSheetId="3" hidden="1">#REF!</definedName>
    <definedName name="BExW4JKC5837JBPCOJV337ZVYYY3" hidden="1">#REF!</definedName>
    <definedName name="BExW4O2DBZGV8KGBO9EB4BAXIH4Y" localSheetId="3" hidden="1">#REF!</definedName>
    <definedName name="BExW4O2DBZGV8KGBO9EB4BAXIH4Y" hidden="1">#REF!</definedName>
    <definedName name="BExW4QR9FV9MP5K610THBSM51RYO" localSheetId="3" hidden="1">#REF!</definedName>
    <definedName name="BExW4QR9FV9MP5K610THBSM51RYO" hidden="1">#REF!</definedName>
    <definedName name="BExW4Z029R9E19ZENN3WEA3VDAD1" localSheetId="3" hidden="1">#REF!</definedName>
    <definedName name="BExW4Z029R9E19ZENN3WEA3VDAD1" hidden="1">#REF!</definedName>
    <definedName name="BExW53SPLW3K0Y0ZVTM4NYF1B2YH" localSheetId="3" hidden="1">#REF!</definedName>
    <definedName name="BExW53SPLW3K0Y0ZVTM4NYF1B2YH" hidden="1">#REF!</definedName>
    <definedName name="BExW591F7X34FVKJ2OUT09PFUW1B" localSheetId="3" hidden="1">#REF!</definedName>
    <definedName name="BExW591F7X34FVKJ2OUT09PFUW1B" hidden="1">#REF!</definedName>
    <definedName name="BExW5AZNT6IAZGNF2C879ODHY1B8" localSheetId="3" hidden="1">#REF!</definedName>
    <definedName name="BExW5AZNT6IAZGNF2C879ODHY1B8" hidden="1">#REF!</definedName>
    <definedName name="BExW5F6OUXHEWQU5VYE7W7P8DD78" localSheetId="3" hidden="1">#REF!</definedName>
    <definedName name="BExW5F6OUXHEWQU5VYE7W7P8DD78" hidden="1">#REF!</definedName>
    <definedName name="BExW5WPU27WD4NWZOT0ZEJIDLX5J" localSheetId="3" hidden="1">#REF!</definedName>
    <definedName name="BExW5WPU27WD4NWZOT0ZEJIDLX5J" hidden="1">#REF!</definedName>
    <definedName name="BExW5YD97EMSUYC4KDEFH1FB4FY3" localSheetId="3" hidden="1">#REF!</definedName>
    <definedName name="BExW5YD97EMSUYC4KDEFH1FB4FY3" hidden="1">#REF!</definedName>
    <definedName name="BExW5Z469DSRWTA6T0KVLA7SMIPL" localSheetId="3" hidden="1">#REF!</definedName>
    <definedName name="BExW5Z469DSRWTA6T0KVLA7SMIPL" hidden="1">#REF!</definedName>
    <definedName name="BExW62ETJAPBX5X53FTGUCHZXI2K" localSheetId="3" hidden="1">#REF!</definedName>
    <definedName name="BExW62ETJAPBX5X53FTGUCHZXI2K" hidden="1">#REF!</definedName>
    <definedName name="BExW660AV1TUV2XNUPD65RZR3QOO" localSheetId="3" hidden="1">#REF!</definedName>
    <definedName name="BExW660AV1TUV2XNUPD65RZR3QOO" hidden="1">#REF!</definedName>
    <definedName name="BExW66LVVZK656PQY1257QMHP2AY" localSheetId="3" hidden="1">#REF!</definedName>
    <definedName name="BExW66LVVZK656PQY1257QMHP2AY" hidden="1">#REF!</definedName>
    <definedName name="BExW6EJPHAP1TWT380AZLXNHR22P" localSheetId="3" hidden="1">#REF!</definedName>
    <definedName name="BExW6EJPHAP1TWT380AZLXNHR22P" hidden="1">#REF!</definedName>
    <definedName name="BExW6G1PJ38H10DVLL8WPQ736OEB" localSheetId="3" hidden="1">#REF!</definedName>
    <definedName name="BExW6G1PJ38H10DVLL8WPQ736OEB" hidden="1">#REF!</definedName>
    <definedName name="BExW794A74Z5F2K8LVQLD6VSKXUE" localSheetId="3" hidden="1">#REF!</definedName>
    <definedName name="BExW794A74Z5F2K8LVQLD6VSKXUE" hidden="1">#REF!</definedName>
    <definedName name="BExW7Q1TQ8E6G4WYYNSOMV43S95R" localSheetId="3" hidden="1">#REF!</definedName>
    <definedName name="BExW7Q1TQ8E6G4WYYNSOMV43S95R" hidden="1">#REF!</definedName>
    <definedName name="BExW7XZTFZV0N9YM9S4PM74A5X2O" localSheetId="3" hidden="1">#REF!</definedName>
    <definedName name="BExW7XZTFZV0N9YM9S4PM74A5X2O" hidden="1">#REF!</definedName>
    <definedName name="BExW8K0SSIPSKBVP06IJ71600HJZ" localSheetId="3" hidden="1">#REF!</definedName>
    <definedName name="BExW8K0SSIPSKBVP06IJ71600HJZ" hidden="1">#REF!</definedName>
    <definedName name="BExW8T0GVY3ZYO4ACSBLHS8SH895" localSheetId="3" hidden="1">#REF!</definedName>
    <definedName name="BExW8T0GVY3ZYO4ACSBLHS8SH895" hidden="1">#REF!</definedName>
    <definedName name="BExW8YEP73JMMU9HZ08PM4WHJQZ4" localSheetId="3" hidden="1">#REF!</definedName>
    <definedName name="BExW8YEP73JMMU9HZ08PM4WHJQZ4" hidden="1">#REF!</definedName>
    <definedName name="BExW937AT53OZQRHNWQZ5BVH24IE" localSheetId="3" hidden="1">#REF!</definedName>
    <definedName name="BExW937AT53OZQRHNWQZ5BVH24IE" hidden="1">#REF!</definedName>
    <definedName name="BExW95LN5N0LYFFVP7GJEGDVDLF0" localSheetId="3" hidden="1">#REF!</definedName>
    <definedName name="BExW95LN5N0LYFFVP7GJEGDVDLF0" hidden="1">#REF!</definedName>
    <definedName name="BExW967733Q8RAJOHR2GJ3HO8JIW" localSheetId="3" hidden="1">#REF!</definedName>
    <definedName name="BExW967733Q8RAJOHR2GJ3HO8JIW" hidden="1">#REF!</definedName>
    <definedName name="BExW9POK1KIOI0ALS5MZIKTDIYMA" localSheetId="3" hidden="1">#REF!</definedName>
    <definedName name="BExW9POK1KIOI0ALS5MZIKTDIYMA" hidden="1">#REF!</definedName>
    <definedName name="BExXLDE6PN4ESWT3LXJNQCY94NE4" localSheetId="3" hidden="1">#REF!</definedName>
    <definedName name="BExXLDE6PN4ESWT3LXJNQCY94NE4" hidden="1">#REF!</definedName>
    <definedName name="BExXLQVPK2H3IF0NDDA5CT612EUK" localSheetId="3" hidden="1">#REF!</definedName>
    <definedName name="BExXLQVPK2H3IF0NDDA5CT612EUK" hidden="1">#REF!</definedName>
    <definedName name="BExXLR6IO70TYTACKQH9M5PGV24J" localSheetId="3" hidden="1">#REF!</definedName>
    <definedName name="BExXLR6IO70TYTACKQH9M5PGV24J" hidden="1">#REF!</definedName>
    <definedName name="BExXM065WOLYRYHGHOJE0OOFXA4M" localSheetId="3" hidden="1">#REF!</definedName>
    <definedName name="BExXM065WOLYRYHGHOJE0OOFXA4M" hidden="1">#REF!</definedName>
    <definedName name="BExXM3GUNXVDM82KUR17NNUMQCNI" localSheetId="3" hidden="1">#REF!</definedName>
    <definedName name="BExXM3GUNXVDM82KUR17NNUMQCNI" hidden="1">#REF!</definedName>
    <definedName name="BExXMA28M8SH7MKIGETSDA72WUIZ" localSheetId="3" hidden="1">#REF!</definedName>
    <definedName name="BExXMA28M8SH7MKIGETSDA72WUIZ" hidden="1">#REF!</definedName>
    <definedName name="BExXMOLHIAHDLFSA31PUB36SC3I9" localSheetId="3" hidden="1">#REF!</definedName>
    <definedName name="BExXMOLHIAHDLFSA31PUB36SC3I9" hidden="1">#REF!</definedName>
    <definedName name="BExXMT8T5Z3M2JBQN65X2LKH0YQI" localSheetId="3" hidden="1">#REF!</definedName>
    <definedName name="BExXMT8T5Z3M2JBQN65X2LKH0YQI" hidden="1">#REF!</definedName>
    <definedName name="BExXN1XNO7H60M9X1E7EVWFJDM5N" localSheetId="3" hidden="1">#REF!</definedName>
    <definedName name="BExXN1XNO7H60M9X1E7EVWFJDM5N" hidden="1">#REF!</definedName>
    <definedName name="BExXN1XOOOY51EZQ6II0LWEU2OYT" localSheetId="3" hidden="1">#REF!</definedName>
    <definedName name="BExXN1XOOOY51EZQ6II0LWEU2OYT" hidden="1">#REF!</definedName>
    <definedName name="BExXN22ZOTIW49GPLWFYKVM90FNZ" localSheetId="3" hidden="1">#REF!</definedName>
    <definedName name="BExXN22ZOTIW49GPLWFYKVM90FNZ" hidden="1">#REF!</definedName>
    <definedName name="BExXN6QAP8UJQVN4R4BQKPP4QK35" localSheetId="3" hidden="1">#REF!</definedName>
    <definedName name="BExXN6QAP8UJQVN4R4BQKPP4QK35" hidden="1">#REF!</definedName>
    <definedName name="BExXNBOA39T2X6Y5Y5GZ5DDNA1AX" localSheetId="3" hidden="1">#REF!</definedName>
    <definedName name="BExXNBOA39T2X6Y5Y5GZ5DDNA1AX" hidden="1">#REF!</definedName>
    <definedName name="BExXNBZ1BRDK73S9XPRR1645KLVB" localSheetId="3" hidden="1">#REF!</definedName>
    <definedName name="BExXNBZ1BRDK73S9XPRR1645KLVB" hidden="1">#REF!</definedName>
    <definedName name="BExXND6872VJ3M2PGT056WQMWBHD" localSheetId="3" hidden="1">#REF!</definedName>
    <definedName name="BExXND6872VJ3M2PGT056WQMWBHD" hidden="1">#REF!</definedName>
    <definedName name="BExXNPM24UN2PGVL9D1TUBFRIKR4" localSheetId="3" hidden="1">#REF!</definedName>
    <definedName name="BExXNPM24UN2PGVL9D1TUBFRIKR4" hidden="1">#REF!</definedName>
    <definedName name="BExXNWCR6WOY5G3VTC96QCIFQE0E" localSheetId="3" hidden="1">#REF!</definedName>
    <definedName name="BExXNWCR6WOY5G3VTC96QCIFQE0E" hidden="1">#REF!</definedName>
    <definedName name="BExXNWYB165VO9MHARCL5WLCHWS0" localSheetId="3" hidden="1">#REF!</definedName>
    <definedName name="BExXNWYB165VO9MHARCL5WLCHWS0" hidden="1">#REF!</definedName>
    <definedName name="BExXO278QHQN8JDK5425EJ615ECC" localSheetId="3" hidden="1">#REF!</definedName>
    <definedName name="BExXO278QHQN8JDK5425EJ615ECC" hidden="1">#REF!</definedName>
    <definedName name="BExXO4QVV7YZ6L5A7WZEMIA5AZOV" localSheetId="3" hidden="1">#REF!</definedName>
    <definedName name="BExXO4QVV7YZ6L5A7WZEMIA5AZOV" hidden="1">#REF!</definedName>
    <definedName name="BExXOBHOP0WGFHI2Y9AO4L440UVQ" localSheetId="3" hidden="1">#REF!</definedName>
    <definedName name="BExXOBHOP0WGFHI2Y9AO4L440UVQ" hidden="1">#REF!</definedName>
    <definedName name="BExXOHHHX25B8F97636QMXFUDZQK" localSheetId="3" hidden="1">#REF!</definedName>
    <definedName name="BExXOHHHX25B8F97636QMXFUDZQK" hidden="1">#REF!</definedName>
    <definedName name="BExXOHSAD2NSHOLLMZ2JWA4I3I1R" localSheetId="3" hidden="1">#REF!</definedName>
    <definedName name="BExXOHSAD2NSHOLLMZ2JWA4I3I1R" hidden="1">#REF!</definedName>
    <definedName name="BExXOJKWIJ6IFTV1RHIWHR91EZMW" localSheetId="3" hidden="1">#REF!</definedName>
    <definedName name="BExXOJKWIJ6IFTV1RHIWHR91EZMW" hidden="1">#REF!</definedName>
    <definedName name="BExXP80B5FGA00JCM7UXKPI3PB7Y" localSheetId="3" hidden="1">#REF!</definedName>
    <definedName name="BExXP80B5FGA00JCM7UXKPI3PB7Y" hidden="1">#REF!</definedName>
    <definedName name="BExXP85M4WXYVN1UVHUTOEKEG5XS" localSheetId="3" hidden="1">#REF!</definedName>
    <definedName name="BExXP85M4WXYVN1UVHUTOEKEG5XS" hidden="1">#REF!</definedName>
    <definedName name="BExXPELOTHOAG0OWILLAH94OZV5J" localSheetId="3" hidden="1">#REF!</definedName>
    <definedName name="BExXPELOTHOAG0OWILLAH94OZV5J" hidden="1">#REF!</definedName>
    <definedName name="BExXPOSJRLJNYPU01QNNQ5URXP2U" localSheetId="3" hidden="1">#REF!</definedName>
    <definedName name="BExXPOSJRLJNYPU01QNNQ5URXP2U" hidden="1">#REF!</definedName>
    <definedName name="BExXPS31W1VD2NMIE4E37LHVDF0L" localSheetId="3" hidden="1">#REF!</definedName>
    <definedName name="BExXPS31W1VD2NMIE4E37LHVDF0L" hidden="1">#REF!</definedName>
    <definedName name="BExXPZKYEMVF5JOC14HYOOYQK6JK" localSheetId="3" hidden="1">#REF!</definedName>
    <definedName name="BExXPZKYEMVF5JOC14HYOOYQK6JK" hidden="1">#REF!</definedName>
    <definedName name="BExXQ89PA10X79WBWOEP1AJX1OQM" localSheetId="3" hidden="1">#REF!</definedName>
    <definedName name="BExXQ89PA10X79WBWOEP1AJX1OQM" hidden="1">#REF!</definedName>
    <definedName name="BExXQCGQGGYSI0LTRVR73MUO50AW" localSheetId="3" hidden="1">#REF!</definedName>
    <definedName name="BExXQCGQGGYSI0LTRVR73MUO50AW" hidden="1">#REF!</definedName>
    <definedName name="BExXQEEXFHDQ8DSRAJSB5ET6J004" localSheetId="3" hidden="1">#REF!</definedName>
    <definedName name="BExXQEEXFHDQ8DSRAJSB5ET6J004" hidden="1">#REF!</definedName>
    <definedName name="BExXQH41O5HZAH8BO6HCFY8YC3TU" localSheetId="3" hidden="1">#REF!</definedName>
    <definedName name="BExXQH41O5HZAH8BO6HCFY8YC3TU" hidden="1">#REF!</definedName>
    <definedName name="BExXQJIEF5R3QQ6D8HO3NGPU0IQC" localSheetId="3" hidden="1">#REF!</definedName>
    <definedName name="BExXQJIEF5R3QQ6D8HO3NGPU0IQC" hidden="1">#REF!</definedName>
    <definedName name="BExXQRAVW0KPQXIJ59NG6UGTZB59" localSheetId="3" hidden="1">#REF!</definedName>
    <definedName name="BExXQRAVW0KPQXIJ59NG6UGTZB59" hidden="1">#REF!</definedName>
    <definedName name="BExXQU00K9ER4I1WM7T9J0W1E7ZC" localSheetId="3" hidden="1">#REF!</definedName>
    <definedName name="BExXQU00K9ER4I1WM7T9J0W1E7ZC" hidden="1">#REF!</definedName>
    <definedName name="BExXQU00KOR7XLM8B13DGJ1MIQDY" localSheetId="3" hidden="1">#REF!</definedName>
    <definedName name="BExXQU00KOR7XLM8B13DGJ1MIQDY" hidden="1">#REF!</definedName>
    <definedName name="BExXQUG48Q1ISN53FE4MRROM0HSJ" localSheetId="3" hidden="1">#REF!</definedName>
    <definedName name="BExXQUG48Q1ISN53FE4MRROM0HSJ" hidden="1">#REF!</definedName>
    <definedName name="BExXQXG18PS8HGBOS03OSTQ0KEYC" localSheetId="3" hidden="1">#REF!</definedName>
    <definedName name="BExXQXG18PS8HGBOS03OSTQ0KEYC" hidden="1">#REF!</definedName>
    <definedName name="BExXQXQT4OAFQT5B0YB3USDJOJOB" localSheetId="3" hidden="1">#REF!</definedName>
    <definedName name="BExXQXQT4OAFQT5B0YB3USDJOJOB" hidden="1">#REF!</definedName>
    <definedName name="BExXR3FSEXAHSXEQNJORWFCPX86N" localSheetId="3" hidden="1">#REF!</definedName>
    <definedName name="BExXR3FSEXAHSXEQNJORWFCPX86N" hidden="1">#REF!</definedName>
    <definedName name="BExXR3W3FKYQBLR299HO9RZ70C43" localSheetId="3" hidden="1">#REF!</definedName>
    <definedName name="BExXR3W3FKYQBLR299HO9RZ70C43" hidden="1">#REF!</definedName>
    <definedName name="BExXR46U23CRRBV6IZT982MAEQKI" localSheetId="3" hidden="1">#REF!</definedName>
    <definedName name="BExXR46U23CRRBV6IZT982MAEQKI" hidden="1">#REF!</definedName>
    <definedName name="BExXR6A8W3ND3XDZXBMQZ1VCAXHG" localSheetId="3" hidden="1">#REF!</definedName>
    <definedName name="BExXR6A8W3ND3XDZXBMQZ1VCAXHG" hidden="1">#REF!</definedName>
    <definedName name="BExXR7HKNHT37B4OOA9K9191PP22" localSheetId="3" hidden="1">#REF!</definedName>
    <definedName name="BExXR7HKNHT37B4OOA9K9191PP22" hidden="1">#REF!</definedName>
    <definedName name="BExXR8OKAVX7O70V5IYG2PRKXSTI" localSheetId="3" hidden="1">#REF!</definedName>
    <definedName name="BExXR8OKAVX7O70V5IYG2PRKXSTI" hidden="1">#REF!</definedName>
    <definedName name="BExXRA6N6XCLQM6XDV724ZIH6G93" localSheetId="3" hidden="1">#REF!</definedName>
    <definedName name="BExXRA6N6XCLQM6XDV724ZIH6G93" hidden="1">#REF!</definedName>
    <definedName name="BExXRABZ1CNKCG6K1MR6OUFHF7J9" localSheetId="3" hidden="1">#REF!</definedName>
    <definedName name="BExXRABZ1CNKCG6K1MR6OUFHF7J9" hidden="1">#REF!</definedName>
    <definedName name="BExXRBOFETC0OTJ6WY3VPMFH03VB" localSheetId="3" hidden="1">#REF!</definedName>
    <definedName name="BExXRBOFETC0OTJ6WY3VPMFH03VB" hidden="1">#REF!</definedName>
    <definedName name="BExXRD13K1S9Y3JGR7CXSONT7RJZ" localSheetId="3" hidden="1">#REF!</definedName>
    <definedName name="BExXRD13K1S9Y3JGR7CXSONT7RJZ" hidden="1">#REF!</definedName>
    <definedName name="BExXRIFB4QQ87QIGA9AG0NXP577K" localSheetId="3" hidden="1">#REF!</definedName>
    <definedName name="BExXRIFB4QQ87QIGA9AG0NXP577K" hidden="1">#REF!</definedName>
    <definedName name="BExXRIQ2JF2CVTRDQX2D9SPH7FTN" localSheetId="3" hidden="1">#REF!</definedName>
    <definedName name="BExXRIQ2JF2CVTRDQX2D9SPH7FTN" hidden="1">#REF!</definedName>
    <definedName name="BExXRO4A6VUH1F4XV8N1BRJ4896W" localSheetId="3" hidden="1">#REF!</definedName>
    <definedName name="BExXRO4A6VUH1F4XV8N1BRJ4896W" hidden="1">#REF!</definedName>
    <definedName name="BExXRO9N1SNJZGKD90P4K7FU1J0P" localSheetId="3" hidden="1">#REF!</definedName>
    <definedName name="BExXRO9N1SNJZGKD90P4K7FU1J0P" hidden="1">#REF!</definedName>
    <definedName name="BExXROF2MWDZ7IFXX27XOJ79Q86E" localSheetId="3" hidden="1">#REF!</definedName>
    <definedName name="BExXROF2MWDZ7IFXX27XOJ79Q86E" hidden="1">#REF!</definedName>
    <definedName name="BExXRV5QP3Z0KAQ1EQT9JYT2FV0L" localSheetId="3" hidden="1">#REF!</definedName>
    <definedName name="BExXRV5QP3Z0KAQ1EQT9JYT2FV0L" hidden="1">#REF!</definedName>
    <definedName name="BExXRZ20LZZCW8LVGDK0XETOTSAI" localSheetId="3" hidden="1">#REF!</definedName>
    <definedName name="BExXRZ20LZZCW8LVGDK0XETOTSAI" hidden="1">#REF!</definedName>
    <definedName name="BExXS4R1GKUJQX6MHUIUN4S3SCAS" localSheetId="3" hidden="1">#REF!</definedName>
    <definedName name="BExXS4R1GKUJQX6MHUIUN4S3SCAS" hidden="1">#REF!</definedName>
    <definedName name="BExXS63O4OMWMNXXAODZQFSDG33N" localSheetId="3" hidden="1">#REF!</definedName>
    <definedName name="BExXS63O4OMWMNXXAODZQFSDG33N" hidden="1">#REF!</definedName>
    <definedName name="BExXSBSP1TOY051HSPEPM0AEIO2M" localSheetId="3" hidden="1">#REF!</definedName>
    <definedName name="BExXSBSP1TOY051HSPEPM0AEIO2M" hidden="1">#REF!</definedName>
    <definedName name="BExXSC8RFK5D68FJD2HI4K66SA6I" localSheetId="3" hidden="1">#REF!</definedName>
    <definedName name="BExXSC8RFK5D68FJD2HI4K66SA6I" hidden="1">#REF!</definedName>
    <definedName name="BExXSCP0AZ5MYCC2UFG2GLBCV1CC" localSheetId="3" hidden="1">#REF!</definedName>
    <definedName name="BExXSCP0AZ5MYCC2UFG2GLBCV1CC" hidden="1">#REF!</definedName>
    <definedName name="BExXSNHC88W4UMXEOIOOATJAIKZO" localSheetId="3" hidden="1">#REF!</definedName>
    <definedName name="BExXSNHC88W4UMXEOIOOATJAIKZO" hidden="1">#REF!</definedName>
    <definedName name="BExXSTBS08WIA9TLALV3UQ2Z3MRG" localSheetId="3" hidden="1">#REF!</definedName>
    <definedName name="BExXSTBS08WIA9TLALV3UQ2Z3MRG" hidden="1">#REF!</definedName>
    <definedName name="BExXSVQ2WOJJ73YEO8Q2FK60V4G8" localSheetId="3" hidden="1">#REF!</definedName>
    <definedName name="BExXSVQ2WOJJ73YEO8Q2FK60V4G8" hidden="1">#REF!</definedName>
    <definedName name="BExXTER5A2EQ14KN6J0MVATIHVKN" localSheetId="3" hidden="1">#REF!</definedName>
    <definedName name="BExXTER5A2EQ14KN6J0MVATIHVKN" hidden="1">#REF!</definedName>
    <definedName name="BExXTHLRNL82GN7KZY3TOLO508N7" localSheetId="3" hidden="1">#REF!</definedName>
    <definedName name="BExXTHLRNL82GN7KZY3TOLO508N7" hidden="1">#REF!</definedName>
    <definedName name="BExXTL72MKEQSQH9L2OTFLU8DM2B" localSheetId="3" hidden="1">#REF!</definedName>
    <definedName name="BExXTL72MKEQSQH9L2OTFLU8DM2B" hidden="1">#REF!</definedName>
    <definedName name="BExXTM3M4RTCRSX7VGAXGQNPP668" localSheetId="3" hidden="1">#REF!</definedName>
    <definedName name="BExXTM3M4RTCRSX7VGAXGQNPP668" hidden="1">#REF!</definedName>
    <definedName name="BExXTOCF78J7WY6FOVBRY1N2RBBR" localSheetId="3" hidden="1">#REF!</definedName>
    <definedName name="BExXTOCF78J7WY6FOVBRY1N2RBBR" hidden="1">#REF!</definedName>
    <definedName name="BExXTP3GYO6Z9RTKKT10XA0UTV3T" localSheetId="3" hidden="1">#REF!</definedName>
    <definedName name="BExXTP3GYO6Z9RTKKT10XA0UTV3T" hidden="1">#REF!</definedName>
    <definedName name="BExXTRN4AFX9QW6YC4HNGBBD5R08" localSheetId="3" hidden="1">#REF!</definedName>
    <definedName name="BExXTRN4AFX9QW6YC4HNGBBD5R08" hidden="1">#REF!</definedName>
    <definedName name="BExXTV8M7YIG5C64O046DN613ZRO" localSheetId="3" hidden="1">#REF!</definedName>
    <definedName name="BExXTV8M7YIG5C64O046DN613ZRO" hidden="1">#REF!</definedName>
    <definedName name="BExXTVDXQ7ZX3THNLFJXFAONW0AI" localSheetId="3" hidden="1">#REF!</definedName>
    <definedName name="BExXTVDXQ7ZX3THNLFJXFAONW0AI" hidden="1">#REF!</definedName>
    <definedName name="BExXTZKZ4CG92ZQLIRKEXXH9BFIR" localSheetId="3" hidden="1">#REF!</definedName>
    <definedName name="BExXTZKZ4CG92ZQLIRKEXXH9BFIR" hidden="1">#REF!</definedName>
    <definedName name="BExXU4J2BM2964GD5UZHM752Q4NS" localSheetId="3" hidden="1">#REF!</definedName>
    <definedName name="BExXU4J2BM2964GD5UZHM752Q4NS" hidden="1">#REF!</definedName>
    <definedName name="BExXU6XDTT7RM93KILIDEYPA9XKF" localSheetId="3" hidden="1">#REF!</definedName>
    <definedName name="BExXU6XDTT7RM93KILIDEYPA9XKF" hidden="1">#REF!</definedName>
    <definedName name="BExXU8VLZA7WLPZ3RAQZGNERUD26" localSheetId="3" hidden="1">#REF!</definedName>
    <definedName name="BExXU8VLZA7WLPZ3RAQZGNERUD26" hidden="1">#REF!</definedName>
    <definedName name="BExXUB9RSLSCNN5ETLXY72DAPZZM" localSheetId="3" hidden="1">#REF!</definedName>
    <definedName name="BExXUB9RSLSCNN5ETLXY72DAPZZM" hidden="1">#REF!</definedName>
    <definedName name="BExXUFRM82XQIN2T8KGLDQL1IBQW" localSheetId="3" hidden="1">#REF!</definedName>
    <definedName name="BExXUFRM82XQIN2T8KGLDQL1IBQW" hidden="1">#REF!</definedName>
    <definedName name="BExXUQEQBF6FI240ZGIF9YXZSRAU" localSheetId="3" hidden="1">#REF!</definedName>
    <definedName name="BExXUQEQBF6FI240ZGIF9YXZSRAU" hidden="1">#REF!</definedName>
    <definedName name="BExXUX02UQ8LJPBZ4YBORILFR0W0" localSheetId="3" hidden="1">#REF!</definedName>
    <definedName name="BExXUX02UQ8LJPBZ4YBORILFR0W0" hidden="1">#REF!</definedName>
    <definedName name="BExXUYND6EJO7CJ5KRICV4O1JNWK" localSheetId="3" hidden="1">#REF!</definedName>
    <definedName name="BExXUYND6EJO7CJ5KRICV4O1JNWK" hidden="1">#REF!</definedName>
    <definedName name="BExXV6FWG4H3S2QEUJZYIXILNGJ7" localSheetId="3" hidden="1">#REF!</definedName>
    <definedName name="BExXV6FWG4H3S2QEUJZYIXILNGJ7" hidden="1">#REF!</definedName>
    <definedName name="BExXVK87BMMO6LHKV0CFDNIQVIBS" localSheetId="3" hidden="1">#REF!</definedName>
    <definedName name="BExXVK87BMMO6LHKV0CFDNIQVIBS" hidden="1">#REF!</definedName>
    <definedName name="BExXVKZ9WXPGL6IVY6T61IDD771I" localSheetId="3" hidden="1">#REF!</definedName>
    <definedName name="BExXVKZ9WXPGL6IVY6T61IDD771I" hidden="1">#REF!</definedName>
    <definedName name="BExXVLA319WCSEOVHB05KDUSU054" localSheetId="3" hidden="1">#REF!</definedName>
    <definedName name="BExXVLA319WCSEOVHB05KDUSU054" hidden="1">#REF!</definedName>
    <definedName name="BExXVTTG5YRCSTI0UL141BKR36SU" localSheetId="3" hidden="1">#REF!</definedName>
    <definedName name="BExXVTTG5YRCSTI0UL141BKR36SU" hidden="1">#REF!</definedName>
    <definedName name="BExXVYWX74VKI8BDDSX9U85460MB" localSheetId="3" hidden="1">#REF!</definedName>
    <definedName name="BExXVYWX74VKI8BDDSX9U85460MB" hidden="1">#REF!</definedName>
    <definedName name="BExXW27MMXHXUXX78SDTBE1JYTHT" localSheetId="3" hidden="1">#REF!</definedName>
    <definedName name="BExXW27MMXHXUXX78SDTBE1JYTHT" hidden="1">#REF!</definedName>
    <definedName name="BExXW2YIM2MYBSHRIX0RP9D4PRMN" localSheetId="3" hidden="1">#REF!</definedName>
    <definedName name="BExXW2YIM2MYBSHRIX0RP9D4PRMN" hidden="1">#REF!</definedName>
    <definedName name="BExXWBNE4KTFSXKVSRF6WX039WPB" localSheetId="3" hidden="1">#REF!</definedName>
    <definedName name="BExXWBNE4KTFSXKVSRF6WX039WPB" hidden="1">#REF!</definedName>
    <definedName name="BExXWFP5AYE7EHYTJWBZSQ8PQ0YX" localSheetId="3" hidden="1">#REF!</definedName>
    <definedName name="BExXWFP5AYE7EHYTJWBZSQ8PQ0YX" hidden="1">#REF!</definedName>
    <definedName name="BExXWIUCR0LXM58OVKZT2APLVTIA" localSheetId="3" hidden="1">#REF!</definedName>
    <definedName name="BExXWIUCR0LXM58OVKZT2APLVTIA" hidden="1">#REF!</definedName>
    <definedName name="BExXWTXJEA32DLC6QKN10QB955JT" localSheetId="3" hidden="1">#REF!</definedName>
    <definedName name="BExXWTXJEA32DLC6QKN10QB955JT" hidden="1">#REF!</definedName>
    <definedName name="BExXWVFIBQT8OY1O41FRFPFGXQHK" localSheetId="3" hidden="1">#REF!</definedName>
    <definedName name="BExXWVFIBQT8OY1O41FRFPFGXQHK" hidden="1">#REF!</definedName>
    <definedName name="BExXWWXHBZHA9J3N8K47F84X0M0L" localSheetId="3" hidden="1">#REF!</definedName>
    <definedName name="BExXWWXHBZHA9J3N8K47F84X0M0L" hidden="1">#REF!</definedName>
    <definedName name="BExXXBM521DL8R4ZX7NZ3DBCUOR5" localSheetId="3" hidden="1">#REF!</definedName>
    <definedName name="BExXXBM521DL8R4ZX7NZ3DBCUOR5" hidden="1">#REF!</definedName>
    <definedName name="BExXXC7OZI33XZ03NRMEP7VRLQK4" localSheetId="3" hidden="1">#REF!</definedName>
    <definedName name="BExXXC7OZI33XZ03NRMEP7VRLQK4" hidden="1">#REF!</definedName>
    <definedName name="BExXXH5N3NKBQ7BCJPJTBF8CYM2Q" localSheetId="3" hidden="1">#REF!</definedName>
    <definedName name="BExXXH5N3NKBQ7BCJPJTBF8CYM2Q" hidden="1">#REF!</definedName>
    <definedName name="BExXXI7HHXLBLUEW7EQ73TALJF48" localSheetId="3" hidden="1">#REF!</definedName>
    <definedName name="BExXXI7HHXLBLUEW7EQ73TALJF48" hidden="1">#REF!</definedName>
    <definedName name="BExXXKWLM4D541BH6O8GOJMHFHMW" localSheetId="3" hidden="1">#REF!</definedName>
    <definedName name="BExXXKWLM4D541BH6O8GOJMHFHMW" hidden="1">#REF!</definedName>
    <definedName name="BExXXNR17I6P4FQZPQF2ZXDFYB6C" localSheetId="3" hidden="1">#REF!</definedName>
    <definedName name="BExXXNR17I6P4FQZPQF2ZXDFYB6C" hidden="1">#REF!</definedName>
    <definedName name="BExXXPPA1Q87XPI97X0OXCPBPDON" localSheetId="3" hidden="1">#REF!</definedName>
    <definedName name="BExXXPPA1Q87XPI97X0OXCPBPDON" hidden="1">#REF!</definedName>
    <definedName name="BExXXVUDA98IZTQ6MANKU4MTTDVR" localSheetId="3" hidden="1">#REF!</definedName>
    <definedName name="BExXXVUDA98IZTQ6MANKU4MTTDVR" hidden="1">#REF!</definedName>
    <definedName name="BExXXZQNZY6IZI45DJXJK0MQZWA7" localSheetId="3" hidden="1">#REF!</definedName>
    <definedName name="BExXXZQNZY6IZI45DJXJK0MQZWA7" hidden="1">#REF!</definedName>
    <definedName name="BExXY5QFG6QP94SFT3935OBM8Y4K" localSheetId="3" hidden="1">#REF!</definedName>
    <definedName name="BExXY5QFG6QP94SFT3935OBM8Y4K" hidden="1">#REF!</definedName>
    <definedName name="BExXY7TYEBFXRYUYIFHTN65RJ8EW" localSheetId="3" hidden="1">#REF!</definedName>
    <definedName name="BExXY7TYEBFXRYUYIFHTN65RJ8EW" hidden="1">#REF!</definedName>
    <definedName name="BExXYLBHANUXC5FCTDDTGOVD3GQS" localSheetId="3" hidden="1">#REF!</definedName>
    <definedName name="BExXYLBHANUXC5FCTDDTGOVD3GQS" hidden="1">#REF!</definedName>
    <definedName name="BExXYMNYAYH3WA2ZCFAYKZID9ZCI" localSheetId="3" hidden="1">#REF!</definedName>
    <definedName name="BExXYMNYAYH3WA2ZCFAYKZID9ZCI" hidden="1">#REF!</definedName>
    <definedName name="BExXYYT12SVN2VDMLVNV4P3ISD8T" localSheetId="3" hidden="1">#REF!</definedName>
    <definedName name="BExXYYT12SVN2VDMLVNV4P3ISD8T" hidden="1">#REF!</definedName>
    <definedName name="BExXYZ3SPSRCWM4YHTPZDCOLZPHR" localSheetId="3" hidden="1">#REF!</definedName>
    <definedName name="BExXYZ3SPSRCWM4YHTPZDCOLZPHR" hidden="1">#REF!</definedName>
    <definedName name="BExXZFVV4YB42AZ3H1I40YG3JAPU" localSheetId="3" hidden="1">#REF!</definedName>
    <definedName name="BExXZFVV4YB42AZ3H1I40YG3JAPU" hidden="1">#REF!</definedName>
    <definedName name="BExXZG1CQE1M9TDJ99253H6JVGIH" localSheetId="3" hidden="1">#REF!</definedName>
    <definedName name="BExXZG1CQE1M9TDJ99253H6JVGIH" hidden="1">#REF!</definedName>
    <definedName name="BExXZHJ9T2JELF12CHHGD54J1B0C" localSheetId="3" hidden="1">#REF!</definedName>
    <definedName name="BExXZHJ9T2JELF12CHHGD54J1B0C" hidden="1">#REF!</definedName>
    <definedName name="BExXZNJ2X1TK2LRK5ZY3MX49H5T7" localSheetId="3" hidden="1">#REF!</definedName>
    <definedName name="BExXZNJ2X1TK2LRK5ZY3MX49H5T7" hidden="1">#REF!</definedName>
    <definedName name="BExXZOVPCEP495TQSON6PSRQ8XCY" localSheetId="3" hidden="1">#REF!</definedName>
    <definedName name="BExXZOVPCEP495TQSON6PSRQ8XCY" hidden="1">#REF!</definedName>
    <definedName name="BExXZXKH7NBARQQAZM69Z57IH1MM" localSheetId="3" hidden="1">#REF!</definedName>
    <definedName name="BExXZXKH7NBARQQAZM69Z57IH1MM" hidden="1">#REF!</definedName>
    <definedName name="BExY07WSDH5QEVM7BJXJK2ZRAI1O" localSheetId="3" hidden="1">#REF!</definedName>
    <definedName name="BExY07WSDH5QEVM7BJXJK2ZRAI1O" hidden="1">#REF!</definedName>
    <definedName name="BExY09PJJWYWGWWLX3YT8EVK0YV4" localSheetId="3" hidden="1">#REF!</definedName>
    <definedName name="BExY09PJJWYWGWWLX3YT8EVK0YV4" hidden="1">#REF!</definedName>
    <definedName name="BExY0C3UBVC4M59JIRXVQ8OWAJC1" localSheetId="3" hidden="1">#REF!</definedName>
    <definedName name="BExY0C3UBVC4M59JIRXVQ8OWAJC1" hidden="1">#REF!</definedName>
    <definedName name="BExY0ENH6ZXHW155XIGS0F46T43M" localSheetId="3" hidden="1">#REF!</definedName>
    <definedName name="BExY0ENH6ZXHW155XIGS0F46T43M" hidden="1">#REF!</definedName>
    <definedName name="BExY0IEEUB9SRGD9I14IDCPO5GV4" localSheetId="3" hidden="1">#REF!</definedName>
    <definedName name="BExY0IEEUB9SRGD9I14IDCPO5GV4" hidden="1">#REF!</definedName>
    <definedName name="BExY0LEAAM7MUGBRLXD6KXBOHZ6S" localSheetId="3" hidden="1">#REF!</definedName>
    <definedName name="BExY0LEAAM7MUGBRLXD6KXBOHZ6S" hidden="1">#REF!</definedName>
    <definedName name="BExY0OE8GFHMLLTEAFIOQTOPEVPB" localSheetId="3" hidden="1">#REF!</definedName>
    <definedName name="BExY0OE8GFHMLLTEAFIOQTOPEVPB" hidden="1">#REF!</definedName>
    <definedName name="BExY0OJHW85S0VKBA8T4HTYPYBOS" localSheetId="3" hidden="1">#REF!</definedName>
    <definedName name="BExY0OJHW85S0VKBA8T4HTYPYBOS" hidden="1">#REF!</definedName>
    <definedName name="BExY0T1E034D7XAXNC6F7540LLIE" localSheetId="3" hidden="1">#REF!</definedName>
    <definedName name="BExY0T1E034D7XAXNC6F7540LLIE" hidden="1">#REF!</definedName>
    <definedName name="BExY0XTZLHN49J2JH94BYTKBJLT3" localSheetId="3" hidden="1">#REF!</definedName>
    <definedName name="BExY0XTZLHN49J2JH94BYTKBJLT3" hidden="1">#REF!</definedName>
    <definedName name="BExY11FH9TXHERUYGG8FE50U7H7J" localSheetId="3" hidden="1">#REF!</definedName>
    <definedName name="BExY11FH9TXHERUYGG8FE50U7H7J" hidden="1">#REF!</definedName>
    <definedName name="BExY180UKNW5NIAWD6ZUYTFEH8QS" localSheetId="3" hidden="1">#REF!</definedName>
    <definedName name="BExY180UKNW5NIAWD6ZUYTFEH8QS" hidden="1">#REF!</definedName>
    <definedName name="BExY1DPTV4LSY9MEOUGXF8X052NA" localSheetId="3" hidden="1">#REF!</definedName>
    <definedName name="BExY1DPTV4LSY9MEOUGXF8X052NA" hidden="1">#REF!</definedName>
    <definedName name="BExY1GK9ELBEKDD7O6HR6DUO8YGO" localSheetId="3" hidden="1">#REF!</definedName>
    <definedName name="BExY1GK9ELBEKDD7O6HR6DUO8YGO" hidden="1">#REF!</definedName>
    <definedName name="BExY1NWOXXFV9GGZ3PX444LZ8TVX" localSheetId="3" hidden="1">#REF!</definedName>
    <definedName name="BExY1NWOXXFV9GGZ3PX444LZ8TVX" hidden="1">#REF!</definedName>
    <definedName name="BExY1UCL0RND63LLSM9X5SFRG117" localSheetId="3" hidden="1">#REF!</definedName>
    <definedName name="BExY1UCL0RND63LLSM9X5SFRG117" hidden="1">#REF!</definedName>
    <definedName name="BExY1WAT3937L08HLHIRQHMP2A3H" localSheetId="3" hidden="1">#REF!</definedName>
    <definedName name="BExY1WAT3937L08HLHIRQHMP2A3H" hidden="1">#REF!</definedName>
    <definedName name="BExY1YEBOSLMID7LURP8QB46AI91" localSheetId="3" hidden="1">#REF!</definedName>
    <definedName name="BExY1YEBOSLMID7LURP8QB46AI91" hidden="1">#REF!</definedName>
    <definedName name="BExY236UB98PA9PNCHMCSZYCHJBD" localSheetId="3" hidden="1">#REF!</definedName>
    <definedName name="BExY236UB98PA9PNCHMCSZYCHJBD" hidden="1">#REF!</definedName>
    <definedName name="BExY2FS4LFX9OHOTQT7SJ2PXAC25" localSheetId="3" hidden="1">#REF!</definedName>
    <definedName name="BExY2FS4LFX9OHOTQT7SJ2PXAC25" hidden="1">#REF!</definedName>
    <definedName name="BExY2GDPCZPVU0IQ6IJIB1YQQRQ6" localSheetId="3" hidden="1">#REF!</definedName>
    <definedName name="BExY2GDPCZPVU0IQ6IJIB1YQQRQ6" hidden="1">#REF!</definedName>
    <definedName name="BExY2GTSZ3VA9TXLY7KW1LIAKJ61" localSheetId="3" hidden="1">#REF!</definedName>
    <definedName name="BExY2GTSZ3VA9TXLY7KW1LIAKJ61" hidden="1">#REF!</definedName>
    <definedName name="BExY2IXBR1SGYZH08T7QHKEFS8HA" localSheetId="3" hidden="1">#REF!</definedName>
    <definedName name="BExY2IXBR1SGYZH08T7QHKEFS8HA" hidden="1">#REF!</definedName>
    <definedName name="BExY2Q4B5FUDA5VU4VRUHX327QN0" localSheetId="3" hidden="1">#REF!</definedName>
    <definedName name="BExY2Q4B5FUDA5VU4VRUHX327QN0" hidden="1">#REF!</definedName>
    <definedName name="BExY2S7TM2NG7A1NFYPWIFAIKUCO" localSheetId="3" hidden="1">#REF!</definedName>
    <definedName name="BExY2S7TM2NG7A1NFYPWIFAIKUCO" hidden="1">#REF!</definedName>
    <definedName name="BExY2Z3ZGRGD12RWANJZ8DFQO776" localSheetId="3" hidden="1">#REF!</definedName>
    <definedName name="BExY2Z3ZGRGD12RWANJZ8DFQO776" hidden="1">#REF!</definedName>
    <definedName name="BExY30WPXLJ01P42XKBSUF8KNOOK" localSheetId="3" hidden="1">#REF!</definedName>
    <definedName name="BExY30WPXLJ01P42XKBSUF8KNOOK" hidden="1">#REF!</definedName>
    <definedName name="BExY3297KIB0C8Z1G99OS1MCEGTO" localSheetId="3" hidden="1">#REF!</definedName>
    <definedName name="BExY3297KIB0C8Z1G99OS1MCEGTO" hidden="1">#REF!</definedName>
    <definedName name="BExY3HOSK7YI364K15OX70AVR6F1" localSheetId="3" hidden="1">#REF!</definedName>
    <definedName name="BExY3HOSK7YI364K15OX70AVR6F1" hidden="1">#REF!</definedName>
    <definedName name="BExY3I526B4VA8JBTKXWE3FGVT0D" localSheetId="3" hidden="1">#REF!</definedName>
    <definedName name="BExY3I526B4VA8JBTKXWE3FGVT0D" hidden="1">#REF!</definedName>
    <definedName name="BExY3I52TZR3GXQ9HDVDNIYLIGEH" localSheetId="3" hidden="1">#REF!</definedName>
    <definedName name="BExY3I52TZR3GXQ9HDVDNIYLIGEH" hidden="1">#REF!</definedName>
    <definedName name="BExY3T89AUR83SOAZZ3OMDEJDQ39" localSheetId="3" hidden="1">#REF!</definedName>
    <definedName name="BExY3T89AUR83SOAZZ3OMDEJDQ39" hidden="1">#REF!</definedName>
    <definedName name="BExY3WZ7VO2K6TYCHDY754FY24AA" localSheetId="3" hidden="1">#REF!</definedName>
    <definedName name="BExY3WZ7VO2K6TYCHDY754FY24AA" hidden="1">#REF!</definedName>
    <definedName name="BExY4BIG95HDDO6MY6WBUSWJIOLR" localSheetId="3" hidden="1">#REF!</definedName>
    <definedName name="BExY4BIG95HDDO6MY6WBUSWJIOLR" hidden="1">#REF!</definedName>
    <definedName name="BExY4MG771JQ84EMIVB6HQGGHZY7" localSheetId="3" hidden="1">#REF!</definedName>
    <definedName name="BExY4MG771JQ84EMIVB6HQGGHZY7" hidden="1">#REF!</definedName>
    <definedName name="BExY4PWCSFB8P3J3TBQB2MD67263" localSheetId="3" hidden="1">#REF!</definedName>
    <definedName name="BExY4PWCSFB8P3J3TBQB2MD67263" hidden="1">#REF!</definedName>
    <definedName name="BExY4RP3BE6KYZDIKQZO4U4DIT33" localSheetId="3" hidden="1">#REF!</definedName>
    <definedName name="BExY4RP3BE6KYZDIKQZO4U4DIT33" hidden="1">#REF!</definedName>
    <definedName name="BExY4RZW3KK11JLYBA4DWZ92M6LQ" localSheetId="3" hidden="1">#REF!</definedName>
    <definedName name="BExY4RZW3KK11JLYBA4DWZ92M6LQ" hidden="1">#REF!</definedName>
    <definedName name="BExY4XOVTTNVZ577RLIEC7NZQFIX" localSheetId="3" hidden="1">#REF!</definedName>
    <definedName name="BExY4XOVTTNVZ577RLIEC7NZQFIX" hidden="1">#REF!</definedName>
    <definedName name="BExY50JAF5CG01GTHAUS7I4ZLUDC" localSheetId="3" hidden="1">#REF!</definedName>
    <definedName name="BExY50JAF5CG01GTHAUS7I4ZLUDC" hidden="1">#REF!</definedName>
    <definedName name="BExY53J7EXFEOFTRNAHLK7IH3ACB" localSheetId="3" hidden="1">#REF!</definedName>
    <definedName name="BExY53J7EXFEOFTRNAHLK7IH3ACB" hidden="1">#REF!</definedName>
    <definedName name="BExY5515SJTJS3VM80M3YYR0WF37" localSheetId="3" hidden="1">#REF!</definedName>
    <definedName name="BExY5515SJTJS3VM80M3YYR0WF37" hidden="1">#REF!</definedName>
    <definedName name="BExY5515WE39FQ3EG5QHG67V9C0O" localSheetId="3" hidden="1">#REF!</definedName>
    <definedName name="BExY5515WE39FQ3EG5QHG67V9C0O" hidden="1">#REF!</definedName>
    <definedName name="BExY5986WNAD8NFCPXC9TVLBU4FG" localSheetId="3" hidden="1">#REF!</definedName>
    <definedName name="BExY5986WNAD8NFCPXC9TVLBU4FG" hidden="1">#REF!</definedName>
    <definedName name="BExY5DF9MS25IFNWGJ1YAS5MDN8R" localSheetId="3" hidden="1">#REF!</definedName>
    <definedName name="BExY5DF9MS25IFNWGJ1YAS5MDN8R" hidden="1">#REF!</definedName>
    <definedName name="BExY5ERVGL3UM2MGT8LJ0XPKTZEK" localSheetId="3" hidden="1">#REF!</definedName>
    <definedName name="BExY5ERVGL3UM2MGT8LJ0XPKTZEK" hidden="1">#REF!</definedName>
    <definedName name="BExY5EX6NJFK8W754ZVZDN5DS04K" localSheetId="3" hidden="1">#REF!</definedName>
    <definedName name="BExY5EX6NJFK8W754ZVZDN5DS04K" hidden="1">#REF!</definedName>
    <definedName name="BExY5S3XD1NJT109CV54IFOHVLQ6" localSheetId="3" hidden="1">#REF!</definedName>
    <definedName name="BExY5S3XD1NJT109CV54IFOHVLQ6" hidden="1">#REF!</definedName>
    <definedName name="BExY5W088PPAPLSMR2P7FV2CRDCT" localSheetId="3" hidden="1">#REF!</definedName>
    <definedName name="BExY5W088PPAPLSMR2P7FV2CRDCT" hidden="1">#REF!</definedName>
    <definedName name="BExY6KA6BQ6H4SH5EMJBVF8UR4ZY" localSheetId="3" hidden="1">#REF!</definedName>
    <definedName name="BExY6KA6BQ6H4SH5EMJBVF8UR4ZY" hidden="1">#REF!</definedName>
    <definedName name="BExY6KVS1MMZ2R34PGEFR2BMTU9W" localSheetId="3" hidden="1">#REF!</definedName>
    <definedName name="BExY6KVS1MMZ2R34PGEFR2BMTU9W" hidden="1">#REF!</definedName>
    <definedName name="BExY6Q9YY7LW745GP7CYOGGSPHGE" localSheetId="3" hidden="1">#REF!</definedName>
    <definedName name="BExY6Q9YY7LW745GP7CYOGGSPHGE" hidden="1">#REF!</definedName>
    <definedName name="BExY6R6BYIQZ4OR1E7YI0OVOC08W" localSheetId="3" hidden="1">#REF!</definedName>
    <definedName name="BExY6R6BYIQZ4OR1E7YI0OVOC08W" hidden="1">#REF!</definedName>
    <definedName name="BExZIA3C8LKJTEH3MKQ57KJH5TA2" localSheetId="3" hidden="1">#REF!</definedName>
    <definedName name="BExZIA3C8LKJTEH3MKQ57KJH5TA2" hidden="1">#REF!</definedName>
    <definedName name="BExZIGDWFIOPMMVCRWX45OIJ5AP3" localSheetId="3" hidden="1">#REF!</definedName>
    <definedName name="BExZIGDWFIOPMMVCRWX45OIJ5AP3" hidden="1">#REF!</definedName>
    <definedName name="BExZIIHH3QNQE3GFMHEE4UMHY6WQ" localSheetId="3" hidden="1">#REF!</definedName>
    <definedName name="BExZIIHH3QNQE3GFMHEE4UMHY6WQ" hidden="1">#REF!</definedName>
    <definedName name="BExZIYO22G5UXOB42GDLYGVRJ6U7" localSheetId="3" hidden="1">#REF!</definedName>
    <definedName name="BExZIYO22G5UXOB42GDLYGVRJ6U7" hidden="1">#REF!</definedName>
    <definedName name="BExZJ7I9T8XU4MZRKJ1VVU76V2LZ" localSheetId="3" hidden="1">#REF!</definedName>
    <definedName name="BExZJ7I9T8XU4MZRKJ1VVU76V2LZ" hidden="1">#REF!</definedName>
    <definedName name="BExZJMY170JCUU1RWASNZ1HJPRTA" localSheetId="3" hidden="1">#REF!</definedName>
    <definedName name="BExZJMY170JCUU1RWASNZ1HJPRTA" hidden="1">#REF!</definedName>
    <definedName name="BExZJOQR77H0P4SUKVYACDCFBBXO" localSheetId="3" hidden="1">#REF!</definedName>
    <definedName name="BExZJOQR77H0P4SUKVYACDCFBBXO" hidden="1">#REF!</definedName>
    <definedName name="BExZJS6RG34ODDY9HMZ0O34MEMSB" localSheetId="3" hidden="1">#REF!</definedName>
    <definedName name="BExZJS6RG34ODDY9HMZ0O34MEMSB" hidden="1">#REF!</definedName>
    <definedName name="BExZK34NR4BAD7HJAP7SQ926UQP3" localSheetId="3" hidden="1">#REF!</definedName>
    <definedName name="BExZK34NR4BAD7HJAP7SQ926UQP3" hidden="1">#REF!</definedName>
    <definedName name="BExZK3FGPHH5H771U7D5XY7XBS6E" localSheetId="3" hidden="1">#REF!</definedName>
    <definedName name="BExZK3FGPHH5H771U7D5XY7XBS6E" hidden="1">#REF!</definedName>
    <definedName name="BExZK46CVVS9X1BZ6LLL71016ENT" localSheetId="3" hidden="1">#REF!</definedName>
    <definedName name="BExZK46CVVS9X1BZ6LLL71016ENT" hidden="1">#REF!</definedName>
    <definedName name="BExZK52PZLTP1F04T09MP30BVT7H" localSheetId="3" hidden="1">#REF!</definedName>
    <definedName name="BExZK52PZLTP1F04T09MP30BVT7H" hidden="1">#REF!</definedName>
    <definedName name="BExZKHYORG3O8C772XPFHM1N8T80" localSheetId="3" hidden="1">#REF!</definedName>
    <definedName name="BExZKHYORG3O8C772XPFHM1N8T80" hidden="1">#REF!</definedName>
    <definedName name="BExZKJRF2IRR57DG9CLC7MSHWNNN" localSheetId="3" hidden="1">#REF!</definedName>
    <definedName name="BExZKJRF2IRR57DG9CLC7MSHWNNN" hidden="1">#REF!</definedName>
    <definedName name="BExZKV5GYXO0X760SBD9TWTIQHGI" localSheetId="3" hidden="1">#REF!</definedName>
    <definedName name="BExZKV5GYXO0X760SBD9TWTIQHGI" hidden="1">#REF!</definedName>
    <definedName name="BExZKZCGNEA9IPON37A91L4H4H17" localSheetId="3" hidden="1">#REF!</definedName>
    <definedName name="BExZKZCGNEA9IPON37A91L4H4H17" hidden="1">#REF!</definedName>
    <definedName name="BExZL6E4YVXRUN7ZGF2BIGIXFR8K" localSheetId="3" hidden="1">#REF!</definedName>
    <definedName name="BExZL6E4YVXRUN7ZGF2BIGIXFR8K" hidden="1">#REF!</definedName>
    <definedName name="BExZLF2ZTA4EPN0GHO7C5O8DZ1SN" localSheetId="3" hidden="1">#REF!</definedName>
    <definedName name="BExZLF2ZTA4EPN0GHO7C5O8DZ1SN" hidden="1">#REF!</definedName>
    <definedName name="BExZLGVLMKTPFXG42QYT0PO81G7F" localSheetId="3" hidden="1">#REF!</definedName>
    <definedName name="BExZLGVLMKTPFXG42QYT0PO81G7F" hidden="1">#REF!</definedName>
    <definedName name="BExZLHRYQQ7BYD3VQWHVTZGYGRCT" localSheetId="3" hidden="1">#REF!</definedName>
    <definedName name="BExZLHRYQQ7BYD3VQWHVTZGYGRCT" hidden="1">#REF!</definedName>
    <definedName name="BExZLKMK7LRK14S09WLMH7MXSQXM" localSheetId="3" hidden="1">#REF!</definedName>
    <definedName name="BExZLKMK7LRK14S09WLMH7MXSQXM" hidden="1">#REF!</definedName>
    <definedName name="BExZM503X0NZBS0FF22LK2RGG6GP" localSheetId="3" hidden="1">#REF!</definedName>
    <definedName name="BExZM503X0NZBS0FF22LK2RGG6GP" hidden="1">#REF!</definedName>
    <definedName name="BExZM7JVLG0W8EG5RBU915U3SKBY" localSheetId="3" hidden="1">#REF!</definedName>
    <definedName name="BExZM7JVLG0W8EG5RBU915U3SKBY" hidden="1">#REF!</definedName>
    <definedName name="BExZM85FOVUFF110XMQ9O2ODSJUK" localSheetId="3" hidden="1">#REF!</definedName>
    <definedName name="BExZM85FOVUFF110XMQ9O2ODSJUK" hidden="1">#REF!</definedName>
    <definedName name="BExZMF1MMTZ1TA14PZ8ASSU2CBSP" localSheetId="3" hidden="1">#REF!</definedName>
    <definedName name="BExZMF1MMTZ1TA14PZ8ASSU2CBSP" hidden="1">#REF!</definedName>
    <definedName name="BExZMH54ZU6X4KM0375X9K5VJDZN" localSheetId="3" hidden="1">#REF!</definedName>
    <definedName name="BExZMH54ZU6X4KM0375X9K5VJDZN" hidden="1">#REF!</definedName>
    <definedName name="BExZMKL5YQZD7F0FUCSVFGLPFK52" localSheetId="3" hidden="1">#REF!</definedName>
    <definedName name="BExZMKL5YQZD7F0FUCSVFGLPFK52" hidden="1">#REF!</definedName>
    <definedName name="BExZMOC3VNZALJM71X2T6FV91GTB" localSheetId="3" hidden="1">#REF!</definedName>
    <definedName name="BExZMOC3VNZALJM71X2T6FV91GTB" hidden="1">#REF!</definedName>
    <definedName name="BExZMRHA7TTR9QKJOMONHRVY3YOF" localSheetId="3" hidden="1">#REF!</definedName>
    <definedName name="BExZMRHA7TTR9QKJOMONHRVY3YOF" hidden="1">#REF!</definedName>
    <definedName name="BExZMXH39OB0I43XEL3K11U3G9PM" localSheetId="3" hidden="1">#REF!</definedName>
    <definedName name="BExZMXH39OB0I43XEL3K11U3G9PM" hidden="1">#REF!</definedName>
    <definedName name="BExZMZQ3RBKDHT5GLFNLS52OSJA0" localSheetId="3" hidden="1">#REF!</definedName>
    <definedName name="BExZMZQ3RBKDHT5GLFNLS52OSJA0" hidden="1">#REF!</definedName>
    <definedName name="BExZN2F7Y2J2L2LN5WZRG949MS4A" localSheetId="3" hidden="1">#REF!</definedName>
    <definedName name="BExZN2F7Y2J2L2LN5WZRG949MS4A" hidden="1">#REF!</definedName>
    <definedName name="BExZN847WUWKRYTZWG9TCQZJS3OL" localSheetId="3" hidden="1">#REF!</definedName>
    <definedName name="BExZN847WUWKRYTZWG9TCQZJS3OL" hidden="1">#REF!</definedName>
    <definedName name="BExZNA2ALK6RDWFAXZQCL9TWRDCF" localSheetId="3" hidden="1">#REF!</definedName>
    <definedName name="BExZNA2ALK6RDWFAXZQCL9TWRDCF" hidden="1">#REF!</definedName>
    <definedName name="BExZNH3VISFF4NQI11BZDP5IQ7VG" localSheetId="3" hidden="1">#REF!</definedName>
    <definedName name="BExZNH3VISFF4NQI11BZDP5IQ7VG" hidden="1">#REF!</definedName>
    <definedName name="BExZNJYCFYVMAOI62GB2BABK1ELE" localSheetId="3" hidden="1">#REF!</definedName>
    <definedName name="BExZNJYCFYVMAOI62GB2BABK1ELE" hidden="1">#REF!</definedName>
    <definedName name="BExZNLGAA6ATMJW0Y28J4OI5W27I" localSheetId="3" hidden="1">#REF!</definedName>
    <definedName name="BExZNLGAA6ATMJW0Y28J4OI5W27I" hidden="1">#REF!</definedName>
    <definedName name="BExZNP7916CH3QP4VCZEULUIKKS5" localSheetId="3" hidden="1">#REF!</definedName>
    <definedName name="BExZNP7916CH3QP4VCZEULUIKKS5" hidden="1">#REF!</definedName>
    <definedName name="BExZNV707LIU6Z5H6QI6H67LHTI1" localSheetId="3" hidden="1">#REF!</definedName>
    <definedName name="BExZNV707LIU6Z5H6QI6H67LHTI1" hidden="1">#REF!</definedName>
    <definedName name="BExZNVCBKB930QQ9QW7KSGOZ0V1M" localSheetId="3" hidden="1">#REF!</definedName>
    <definedName name="BExZNVCBKB930QQ9QW7KSGOZ0V1M" hidden="1">#REF!</definedName>
    <definedName name="BExZNW8QJ18X0RSGFDWAE9ZSDX39" localSheetId="3" hidden="1">#REF!</definedName>
    <definedName name="BExZNW8QJ18X0RSGFDWAE9ZSDX39" hidden="1">#REF!</definedName>
    <definedName name="BExZNZDWRS6Q40L8OCWFEIVI0A1O" localSheetId="3" hidden="1">#REF!</definedName>
    <definedName name="BExZNZDWRS6Q40L8OCWFEIVI0A1O" hidden="1">#REF!</definedName>
    <definedName name="BExZOBO9NYLGVJQ31LVQ9XS2ZT4N" localSheetId="3" hidden="1">#REF!</definedName>
    <definedName name="BExZOBO9NYLGVJQ31LVQ9XS2ZT4N" hidden="1">#REF!</definedName>
    <definedName name="BExZOETNB1CJ3Y2RKLI1ZK0S8Z6H" localSheetId="3" hidden="1">#REF!</definedName>
    <definedName name="BExZOETNB1CJ3Y2RKLI1ZK0S8Z6H" hidden="1">#REF!</definedName>
    <definedName name="BExZOREMVSK4E5VSWM838KHUB8AI" localSheetId="3" hidden="1">#REF!</definedName>
    <definedName name="BExZOREMVSK4E5VSWM838KHUB8AI" hidden="1">#REF!</definedName>
    <definedName name="BExZOVR745T5P1KS9NV2PXZPZVRG" localSheetId="3" hidden="1">#REF!</definedName>
    <definedName name="BExZOVR745T5P1KS9NV2PXZPZVRG" hidden="1">#REF!</definedName>
    <definedName name="BExZOZSWGLSY2XYVRIS6VSNJDSGD" localSheetId="3" hidden="1">#REF!</definedName>
    <definedName name="BExZOZSWGLSY2XYVRIS6VSNJDSGD" hidden="1">#REF!</definedName>
    <definedName name="BExZP7AIJKLM6C6CSUIIFAHFBNX2" localSheetId="3" hidden="1">#REF!</definedName>
    <definedName name="BExZP7AIJKLM6C6CSUIIFAHFBNX2" hidden="1">#REF!</definedName>
    <definedName name="BExZPALCPOH27L4MUPX2RFT3F8OM" localSheetId="3" hidden="1">#REF!</definedName>
    <definedName name="BExZPALCPOH27L4MUPX2RFT3F8OM" hidden="1">#REF!</definedName>
    <definedName name="BExZPQ0XY507N8FJMVPKCTK8HC9H" localSheetId="3" hidden="1">#REF!</definedName>
    <definedName name="BExZPQ0XY507N8FJMVPKCTK8HC9H" hidden="1">#REF!</definedName>
    <definedName name="BExZPXTHEWEN48J9E5ARSA8IGRBI" localSheetId="3" hidden="1">#REF!</definedName>
    <definedName name="BExZPXTHEWEN48J9E5ARSA8IGRBI" hidden="1">#REF!</definedName>
    <definedName name="BExZQ37OVBR25U32CO2YYVPZOMR5" localSheetId="3" hidden="1">#REF!</definedName>
    <definedName name="BExZQ37OVBR25U32CO2YYVPZOMR5" hidden="1">#REF!</definedName>
    <definedName name="BExZQ3NT7H06VO0AR48WHZULZB93" localSheetId="3" hidden="1">#REF!</definedName>
    <definedName name="BExZQ3NT7H06VO0AR48WHZULZB93" hidden="1">#REF!</definedName>
    <definedName name="BExZQ5RCYU1R0DUT1MFN99S1C408" localSheetId="3" hidden="1">#REF!</definedName>
    <definedName name="BExZQ5RCYU1R0DUT1MFN99S1C408" hidden="1">#REF!</definedName>
    <definedName name="BExZQ7PJU07SEJMDX18U9YVDC2GU" localSheetId="3" hidden="1">#REF!</definedName>
    <definedName name="BExZQ7PJU07SEJMDX18U9YVDC2GU" hidden="1">#REF!</definedName>
    <definedName name="BExZQAJXQ5IJ5RB71EDSPGTRO5HC" localSheetId="3" hidden="1">#REF!</definedName>
    <definedName name="BExZQAJXQ5IJ5RB71EDSPGTRO5HC" hidden="1">#REF!</definedName>
    <definedName name="BExZQBLTKPF3O4MCH6L4LE544FQB" localSheetId="3" hidden="1">#REF!</definedName>
    <definedName name="BExZQBLTKPF3O4MCH6L4LE544FQB" hidden="1">#REF!</definedName>
    <definedName name="BExZQIHTGHK7OOI2Y2PN3JYBY82I" localSheetId="3" hidden="1">#REF!</definedName>
    <definedName name="BExZQIHTGHK7OOI2Y2PN3JYBY82I" hidden="1">#REF!</definedName>
    <definedName name="BExZQJJMGU5MHQOILGXGJPAQI5XI" localSheetId="3" hidden="1">#REF!</definedName>
    <definedName name="BExZQJJMGU5MHQOILGXGJPAQI5XI" hidden="1">#REF!</definedName>
    <definedName name="BExZQL1M2EX5YEQBMNQKVD747N3I" localSheetId="3" hidden="1">#REF!</definedName>
    <definedName name="BExZQL1M2EX5YEQBMNQKVD747N3I" hidden="1">#REF!</definedName>
    <definedName name="BExZQPDYUBJL0C1OME996KHU23N5" localSheetId="3" hidden="1">#REF!</definedName>
    <definedName name="BExZQPDYUBJL0C1OME996KHU23N5" hidden="1">#REF!</definedName>
    <definedName name="BExZQXBYEBN28QUH1KOVW6KKA5UM" localSheetId="3" hidden="1">#REF!</definedName>
    <definedName name="BExZQXBYEBN28QUH1KOVW6KKA5UM" hidden="1">#REF!</definedName>
    <definedName name="BExZQZKT146WEN8FTVZ7Y5TSB8L5" localSheetId="3" hidden="1">#REF!</definedName>
    <definedName name="BExZQZKT146WEN8FTVZ7Y5TSB8L5" hidden="1">#REF!</definedName>
    <definedName name="BExZR485AKBH93YZ08CMUC3WROED" localSheetId="3" hidden="1">#REF!</definedName>
    <definedName name="BExZR485AKBH93YZ08CMUC3WROED" hidden="1">#REF!</definedName>
    <definedName name="BExZR7TL98P2PPUVGIZYR5873DWW" localSheetId="3" hidden="1">#REF!</definedName>
    <definedName name="BExZR7TL98P2PPUVGIZYR5873DWW" hidden="1">#REF!</definedName>
    <definedName name="BExZRAYSYOXAM1PBW1EF6YAZ9RU3" localSheetId="3" hidden="1">#REF!</definedName>
    <definedName name="BExZRAYSYOXAM1PBW1EF6YAZ9RU3" hidden="1">#REF!</definedName>
    <definedName name="BExZRGD1603X5ACFALUUDKCD7X48" localSheetId="3" hidden="1">#REF!</definedName>
    <definedName name="BExZRGD1603X5ACFALUUDKCD7X48" hidden="1">#REF!</definedName>
    <definedName name="BExZRMSYHFOP8FFWKKUSBHU85J81" localSheetId="3" hidden="1">#REF!</definedName>
    <definedName name="BExZRMSYHFOP8FFWKKUSBHU85J81" hidden="1">#REF!</definedName>
    <definedName name="BExZRP1X6UVLN1UOLHH5VF4STP1O" localSheetId="3" hidden="1">#REF!</definedName>
    <definedName name="BExZRP1X6UVLN1UOLHH5VF4STP1O" hidden="1">#REF!</definedName>
    <definedName name="BExZRQ930U6OCYNV00CH5I0Q4LPE" localSheetId="3" hidden="1">#REF!</definedName>
    <definedName name="BExZRQ930U6OCYNV00CH5I0Q4LPE" hidden="1">#REF!</definedName>
    <definedName name="BExZRQP7JLKS45QOGATXS7MK5GUZ" localSheetId="3" hidden="1">#REF!</definedName>
    <definedName name="BExZRQP7JLKS45QOGATXS7MK5GUZ" hidden="1">#REF!</definedName>
    <definedName name="BExZRW8W514W8OZ72YBONYJ64GXF" localSheetId="3" hidden="1">#REF!</definedName>
    <definedName name="BExZRW8W514W8OZ72YBONYJ64GXF" hidden="1">#REF!</definedName>
    <definedName name="BExZRWJP2BUVFJPO8U8ATQEP0LZU" localSheetId="3" hidden="1">#REF!</definedName>
    <definedName name="BExZRWJP2BUVFJPO8U8ATQEP0LZU" hidden="1">#REF!</definedName>
    <definedName name="BExZSI9USDLZAN8LI8M4YYQL24GZ" localSheetId="3" hidden="1">#REF!</definedName>
    <definedName name="BExZSI9USDLZAN8LI8M4YYQL24GZ" hidden="1">#REF!</definedName>
    <definedName name="BExZSLKO175YAM0RMMZH1FPXL4V2" localSheetId="3" hidden="1">#REF!</definedName>
    <definedName name="BExZSLKO175YAM0RMMZH1FPXL4V2" hidden="1">#REF!</definedName>
    <definedName name="BExZSS0LA2JY4ZLJ1Z5YCMLJJZCH" localSheetId="3" hidden="1">#REF!</definedName>
    <definedName name="BExZSS0LA2JY4ZLJ1Z5YCMLJJZCH" hidden="1">#REF!</definedName>
    <definedName name="BExZSTNUWCRNCL22SMKXKFSLCJ0O" localSheetId="3" hidden="1">#REF!</definedName>
    <definedName name="BExZSTNUWCRNCL22SMKXKFSLCJ0O" hidden="1">#REF!</definedName>
    <definedName name="BExZSYRA4NR7K6RLC3I81QSG5SQR" localSheetId="3" hidden="1">#REF!</definedName>
    <definedName name="BExZSYRA4NR7K6RLC3I81QSG5SQR" hidden="1">#REF!</definedName>
    <definedName name="BExZT6JSZ8CBS0SB3T07N3LMAX7M" localSheetId="3" hidden="1">#REF!</definedName>
    <definedName name="BExZT6JSZ8CBS0SB3T07N3LMAX7M" hidden="1">#REF!</definedName>
    <definedName name="BExZTAQV2QVSZY5Y3VCCWUBSBW9P" localSheetId="3" hidden="1">#REF!</definedName>
    <definedName name="BExZTAQV2QVSZY5Y3VCCWUBSBW9P" hidden="1">#REF!</definedName>
    <definedName name="BExZTHSI2FX56PWRSNX9H5EWTZFO" localSheetId="3" hidden="1">#REF!</definedName>
    <definedName name="BExZTHSI2FX56PWRSNX9H5EWTZFO" hidden="1">#REF!</definedName>
    <definedName name="BExZTJL3HVBFY139H6CJHEQCT1EL" localSheetId="3" hidden="1">#REF!</definedName>
    <definedName name="BExZTJL3HVBFY139H6CJHEQCT1EL" hidden="1">#REF!</definedName>
    <definedName name="BExZTLOL8OPABZI453E0KVNA1GJS" localSheetId="3" hidden="1">#REF!</definedName>
    <definedName name="BExZTLOL8OPABZI453E0KVNA1GJS" hidden="1">#REF!</definedName>
    <definedName name="BExZTOTZ9F2ZI18DZM8GW39VDF1N" localSheetId="3" hidden="1">#REF!</definedName>
    <definedName name="BExZTOTZ9F2ZI18DZM8GW39VDF1N" hidden="1">#REF!</definedName>
    <definedName name="BExZTT6J3X0TOX0ZY6YPLUVMCW9X" localSheetId="3" hidden="1">#REF!</definedName>
    <definedName name="BExZTT6J3X0TOX0ZY6YPLUVMCW9X" hidden="1">#REF!</definedName>
    <definedName name="BExZTW6ECBRA0BBITWBQ8R93RMCL" localSheetId="3" hidden="1">#REF!</definedName>
    <definedName name="BExZTW6ECBRA0BBITWBQ8R93RMCL" hidden="1">#REF!</definedName>
    <definedName name="BExZU2BHYAOKSCBM3C5014ZF6IXS" localSheetId="3" hidden="1">#REF!</definedName>
    <definedName name="BExZU2BHYAOKSCBM3C5014ZF6IXS" hidden="1">#REF!</definedName>
    <definedName name="BExZU2RMJTXOCS0ROPMYPE6WTD87" localSheetId="3" hidden="1">#REF!</definedName>
    <definedName name="BExZU2RMJTXOCS0ROPMYPE6WTD87" hidden="1">#REF!</definedName>
    <definedName name="BExZUBRAHA9DNEGONEZEB2TDVFC2" localSheetId="3" hidden="1">#REF!</definedName>
    <definedName name="BExZUBRAHA9DNEGONEZEB2TDVFC2" hidden="1">#REF!</definedName>
    <definedName name="BExZUF7G8FENTJKH9R1XUWXM6CWD" localSheetId="3" hidden="1">#REF!</definedName>
    <definedName name="BExZUF7G8FENTJKH9R1XUWXM6CWD" hidden="1">#REF!</definedName>
    <definedName name="BExZUNARUJBIZ08VCAV3GEVBIR3D" localSheetId="3" hidden="1">#REF!</definedName>
    <definedName name="BExZUNARUJBIZ08VCAV3GEVBIR3D" hidden="1">#REF!</definedName>
    <definedName name="BExZUSZT5496UMBP4LFSLTR1GVEW" localSheetId="3" hidden="1">#REF!</definedName>
    <definedName name="BExZUSZT5496UMBP4LFSLTR1GVEW" hidden="1">#REF!</definedName>
    <definedName name="BExZUT54340I38GVCV79EL116WR0" localSheetId="3" hidden="1">#REF!</definedName>
    <definedName name="BExZUT54340I38GVCV79EL116WR0" hidden="1">#REF!</definedName>
    <definedName name="BExZUXC66MK2SXPXCLD8ZSU0BMTY" localSheetId="3" hidden="1">#REF!</definedName>
    <definedName name="BExZUXC66MK2SXPXCLD8ZSU0BMTY" hidden="1">#REF!</definedName>
    <definedName name="BExZUYDULCX65H9OZ9JHPBNKF3MI" localSheetId="3" hidden="1">#REF!</definedName>
    <definedName name="BExZUYDULCX65H9OZ9JHPBNKF3MI" hidden="1">#REF!</definedName>
    <definedName name="BExZV2QD5ZDK3AGDRULLA7JB46C3" localSheetId="3" hidden="1">#REF!</definedName>
    <definedName name="BExZV2QD5ZDK3AGDRULLA7JB46C3" hidden="1">#REF!</definedName>
    <definedName name="BExZVBQ29OM0V8XAL3HL0JIM0MMU" localSheetId="3" hidden="1">#REF!</definedName>
    <definedName name="BExZVBQ29OM0V8XAL3HL0JIM0MMU" hidden="1">#REF!</definedName>
    <definedName name="BExZVKV2XCPCINW1KP8Q1FI6KDNG" localSheetId="3" hidden="1">#REF!</definedName>
    <definedName name="BExZVKV2XCPCINW1KP8Q1FI6KDNG" hidden="1">#REF!</definedName>
    <definedName name="BExZVLM4T9ORS4ZWHME46U4Q103C" localSheetId="3" hidden="1">#REF!</definedName>
    <definedName name="BExZVLM4T9ORS4ZWHME46U4Q103C" hidden="1">#REF!</definedName>
    <definedName name="BExZVM7OZWPPRH5YQW50EYMMIW1A" localSheetId="3" hidden="1">#REF!</definedName>
    <definedName name="BExZVM7OZWPPRH5YQW50EYMMIW1A" hidden="1">#REF!</definedName>
    <definedName name="BExZVMYK7BAH6AGIAEXBE1NXDZ5Z" localSheetId="3" hidden="1">#REF!</definedName>
    <definedName name="BExZVMYK7BAH6AGIAEXBE1NXDZ5Z" hidden="1">#REF!</definedName>
    <definedName name="BExZVPYGX2C5OSHMZ6F0KBKZ6B1S" localSheetId="3" hidden="1">#REF!</definedName>
    <definedName name="BExZVPYGX2C5OSHMZ6F0KBKZ6B1S" hidden="1">#REF!</definedName>
    <definedName name="BExZW3LHTS7PFBNTYM95N8J5AFYQ" localSheetId="3" hidden="1">#REF!</definedName>
    <definedName name="BExZW3LHTS7PFBNTYM95N8J5AFYQ" hidden="1">#REF!</definedName>
    <definedName name="BExZW472V5ADKCFHIKAJ6D4R8MU4" localSheetId="3" hidden="1">#REF!</definedName>
    <definedName name="BExZW472V5ADKCFHIKAJ6D4R8MU4" hidden="1">#REF!</definedName>
    <definedName name="BExZW5UARC8W9AQNLJX2I5WQWS5F" localSheetId="3" hidden="1">#REF!</definedName>
    <definedName name="BExZW5UARC8W9AQNLJX2I5WQWS5F" hidden="1">#REF!</definedName>
    <definedName name="BExZW7HRGN6A9YS41KI2B2UUMJ7X" localSheetId="3" hidden="1">#REF!</definedName>
    <definedName name="BExZW7HRGN6A9YS41KI2B2UUMJ7X" hidden="1">#REF!</definedName>
    <definedName name="BExZW8ZPNV43UXGOT98FDNIBQHZY" localSheetId="3" hidden="1">#REF!</definedName>
    <definedName name="BExZW8ZPNV43UXGOT98FDNIBQHZY" hidden="1">#REF!</definedName>
    <definedName name="BExZWKZ5N3RDXU8MZ8HQVYYD8O0F" localSheetId="3" hidden="1">#REF!</definedName>
    <definedName name="BExZWKZ5N3RDXU8MZ8HQVYYD8O0F" hidden="1">#REF!</definedName>
    <definedName name="BExZWMBRUCPO6F4QT5FNX8JRFL7V" localSheetId="3" hidden="1">#REF!</definedName>
    <definedName name="BExZWMBRUCPO6F4QT5FNX8JRFL7V" hidden="1">#REF!</definedName>
    <definedName name="BExZWQO5171HT1OZ6D6JZBHEW4JG" localSheetId="3" hidden="1">#REF!</definedName>
    <definedName name="BExZWQO5171HT1OZ6D6JZBHEW4JG" hidden="1">#REF!</definedName>
    <definedName name="BExZWSMC9T48W74GFGQCIUJ8ZPP3" localSheetId="3" hidden="1">#REF!</definedName>
    <definedName name="BExZWSMC9T48W74GFGQCIUJ8ZPP3" hidden="1">#REF!</definedName>
    <definedName name="BExZWUF2V4HY3HI8JN9ZVPRWK1H3" localSheetId="3" hidden="1">#REF!</definedName>
    <definedName name="BExZWUF2V4HY3HI8JN9ZVPRWK1H3" hidden="1">#REF!</definedName>
    <definedName name="BExZWX45URTK9KYDJHEXL1OTZ833" localSheetId="3" hidden="1">#REF!</definedName>
    <definedName name="BExZWX45URTK9KYDJHEXL1OTZ833" hidden="1">#REF!</definedName>
    <definedName name="BExZX0EWQEZO86WDAD9A4EAEZ012" localSheetId="3" hidden="1">#REF!</definedName>
    <definedName name="BExZX0EWQEZO86WDAD9A4EAEZ012" hidden="1">#REF!</definedName>
    <definedName name="BExZX2T6ZT2DZLYSDJJBPVIT5OK2" localSheetId="3" hidden="1">#REF!</definedName>
    <definedName name="BExZX2T6ZT2DZLYSDJJBPVIT5OK2" hidden="1">#REF!</definedName>
    <definedName name="BExZXOJDELULNLEH7WG0OYJT0NJ4" localSheetId="3" hidden="1">#REF!</definedName>
    <definedName name="BExZXOJDELULNLEH7WG0OYJT0NJ4" hidden="1">#REF!</definedName>
    <definedName name="BExZXOOTRNUK8LGEAZ8ZCFW9KXQ1" localSheetId="3" hidden="1">#REF!</definedName>
    <definedName name="BExZXOOTRNUK8LGEAZ8ZCFW9KXQ1" hidden="1">#REF!</definedName>
    <definedName name="BExZXT6JOXNKEDU23DKL8XZAJZIH" localSheetId="3" hidden="1">#REF!</definedName>
    <definedName name="BExZXT6JOXNKEDU23DKL8XZAJZIH" hidden="1">#REF!</definedName>
    <definedName name="BExZXUTYW1HWEEZ1LIX4OQWC7HL1" localSheetId="3" hidden="1">#REF!</definedName>
    <definedName name="BExZXUTYW1HWEEZ1LIX4OQWC7HL1" hidden="1">#REF!</definedName>
    <definedName name="BExZXY4NKQL9QD76YMQJ15U1C2G8" localSheetId="3" hidden="1">#REF!</definedName>
    <definedName name="BExZXY4NKQL9QD76YMQJ15U1C2G8" hidden="1">#REF!</definedName>
    <definedName name="BExZXYQ7U5G08FQGUIGYT14QCBOF" localSheetId="3" hidden="1">#REF!</definedName>
    <definedName name="BExZXYQ7U5G08FQGUIGYT14QCBOF" hidden="1">#REF!</definedName>
    <definedName name="BExZY02V77YJBMODJSWZOYCMPS5X" localSheetId="3" hidden="1">#REF!</definedName>
    <definedName name="BExZY02V77YJBMODJSWZOYCMPS5X" hidden="1">#REF!</definedName>
    <definedName name="BExZY3DEOYNIHRV56IY5LJXZK8RU" localSheetId="3" hidden="1">#REF!</definedName>
    <definedName name="BExZY3DEOYNIHRV56IY5LJXZK8RU" hidden="1">#REF!</definedName>
    <definedName name="BExZY49QRZIR6CA41LFA9LM6EULU" localSheetId="3" hidden="1">#REF!</definedName>
    <definedName name="BExZY49QRZIR6CA41LFA9LM6EULU" hidden="1">#REF!</definedName>
    <definedName name="BExZYTG2G7W27YATTETFDDCZ0C4U" localSheetId="3" hidden="1">#REF!</definedName>
    <definedName name="BExZYTG2G7W27YATTETFDDCZ0C4U" hidden="1">#REF!</definedName>
    <definedName name="BExZYYOZMC36ROQDWLR5Z17WKHCR" localSheetId="3" hidden="1">#REF!</definedName>
    <definedName name="BExZYYOZMC36ROQDWLR5Z17WKHCR" hidden="1">#REF!</definedName>
    <definedName name="BExZZ2FQA9A8C7CJKMEFQ9VPSLCE" localSheetId="3" hidden="1">#REF!</definedName>
    <definedName name="BExZZ2FQA9A8C7CJKMEFQ9VPSLCE" hidden="1">#REF!</definedName>
    <definedName name="BExZZ7ZGXIMA3OVYAWY3YQSK64LF" localSheetId="3" hidden="1">#REF!</definedName>
    <definedName name="BExZZ7ZGXIMA3OVYAWY3YQSK64LF" hidden="1">#REF!</definedName>
    <definedName name="BExZZ8FKEIFG203MU6SEJ69MINCD" localSheetId="3" hidden="1">#REF!</definedName>
    <definedName name="BExZZ8FKEIFG203MU6SEJ69MINCD" hidden="1">#REF!</definedName>
    <definedName name="BExZZCHAVHW8C2H649KRGVQ0WVRT" localSheetId="3" hidden="1">#REF!</definedName>
    <definedName name="BExZZCHAVHW8C2H649KRGVQ0WVRT" hidden="1">#REF!</definedName>
    <definedName name="BExZZTK54OTLF2YB68BHGOS27GEN" localSheetId="3" hidden="1">#REF!</definedName>
    <definedName name="BExZZTK54OTLF2YB68BHGOS27GEN" hidden="1">#REF!</definedName>
    <definedName name="BExZZXB3JQQG4SIZS4MRU6NNW7HI" localSheetId="3" hidden="1">#REF!</definedName>
    <definedName name="BExZZXB3JQQG4SIZS4MRU6NNW7HI" hidden="1">#REF!</definedName>
    <definedName name="BExZZZEMIIFKMLLV4DJKX5TB9R5V" localSheetId="3" hidden="1">#REF!</definedName>
    <definedName name="BExZZZEMIIFKMLLV4DJKX5TB9R5V" hidden="1">#REF!</definedName>
    <definedName name="BOOK_LIFE">'[27]Lvl FCR'!$G$10</definedName>
    <definedName name="BOOKADJ">#REF!</definedName>
    <definedName name="BPAX">[13]EXTERNAL!$A$121:$IV$123</definedName>
    <definedName name="Bum" hidden="1">#REF!</definedName>
    <definedName name="Button_1">"TradeSummary_Ken_Finicle_List"</definedName>
    <definedName name="CAE.T">[13]INTERNAL!$A$34:$IV$36</definedName>
    <definedName name="CAES1.T">[13]INTERNAL!$A$37:$IV$39</definedName>
    <definedName name="cap">[28]Readings!$B$2</definedName>
    <definedName name="Capital_Inflation">'[23]Assumptions (Input)'!$B$11</definedName>
    <definedName name="CASE">[29]INPUTS!$C$8</definedName>
    <definedName name="Case_Name">'[30]KJB-6,13 Cmn Adj'!$B$8</definedName>
    <definedName name="CaseDescription">'[21]Dispatch Cases'!$C$11</definedName>
    <definedName name="CBWorkbookPriority">-2060790043</definedName>
    <definedName name="CCGT_HeatRate">[21]Assumptions!$H$23</definedName>
    <definedName name="CCGTPrice">[21]Assumptions!$H$22</definedName>
    <definedName name="Check">#REF!</definedName>
    <definedName name="CL_RT2">'[31]Transp Data'!$A$6:$C$81</definedName>
    <definedName name="Classification">'[17]Func Study'!$AB$251</definedName>
    <definedName name="Close_Date">'[23]Capital Projects(Input)'!$D$7:$D$53</definedName>
    <definedName name="COMADJ">#REF!</definedName>
    <definedName name="COMP">#REF!</definedName>
    <definedName name="COMPACTUAL">#REF!</definedName>
    <definedName name="COMPT">#REF!</definedName>
    <definedName name="COMPWEATHER">#REF!</definedName>
    <definedName name="Construction_OH">'[32]Virtual 49 Back-Up'!$E$54</definedName>
    <definedName name="ConversionFactor">[21]Assumptions!$I$65</definedName>
    <definedName name="COSFacVal">[17]Inputs!$R$5</definedName>
    <definedName name="CurrQtr">'[33]Inc Stmt'!$AJ$222</definedName>
    <definedName name="CUS">[13]CLASSIFIERS!$A$6:$IV$6</definedName>
    <definedName name="CUST_1">[13]EXTERNAL!$A$22:$IV$24</definedName>
    <definedName name="CUST_4">[13]EXTERNAL!$A$25:$IV$27</definedName>
    <definedName name="CUST_5">[13]EXTERNAL!$A$28:$IV$30</definedName>
    <definedName name="CUST_6">[13]EXTERNAL!$A$31:$IV$33</definedName>
    <definedName name="D108.05.T">[13]INTERNAL!$A$22:$IV$24</definedName>
    <definedName name="D108.10.T">[13]INTERNAL!$A$25:$IV$27</definedName>
    <definedName name="D361.T">[13]INTERNAL!$A$4:$IV$6</definedName>
    <definedName name="D362.T">[13]INTERNAL!$A$7:$IV$9</definedName>
    <definedName name="D364.T">[13]INTERNAL!$A$10:$IV$12</definedName>
    <definedName name="D366.T">[13]INTERNAL!$A$13:$IV$15</definedName>
    <definedName name="D368.T">[13]INTERNAL!$A$16:$IV$18</definedName>
    <definedName name="D370.T">[13]INTERNAL!$A$19:$IV$21</definedName>
    <definedName name="D372.T">[13]INTERNAL!$A$28:$IV$30</definedName>
    <definedName name="Data">'[34]Mix Variance'!$B$1:$N$31</definedName>
    <definedName name="Data.Avg">'[33]Avg Amts'!$A$5:$BP$34</definedName>
    <definedName name="Data.Qtrs.Avg">'[33]Avg Amts'!$A$5:$IV$5</definedName>
    <definedName name="data1">'[35]Mix Variance'!$O$5:$T$25</definedName>
    <definedName name="_xlnm.Database">[36]Invoice!#REF!</definedName>
    <definedName name="DATE">[37]Jan!#REF!</definedName>
    <definedName name="DebtPerc">[21]Assumptions!$I$58</definedName>
    <definedName name="DEC">[24]Backup!#REF!</definedName>
    <definedName name="Dec03AMA">[6]BS!$AJ$7:$AJ$3582</definedName>
    <definedName name="Dec04AMA">[7]BS!$AO$7:$AO$3582</definedName>
    <definedName name="DECT">#REF!</definedName>
    <definedName name="DELETE01" localSheetId="3" hidden="1">{#N/A,#N/A,FALSE,"Coversheet";#N/A,#N/A,FALSE,"QA"}</definedName>
    <definedName name="DELETE01" hidden="1">{#N/A,#N/A,FALSE,"Coversheet";#N/A,#N/A,FALSE,"QA"}</definedName>
    <definedName name="DELETE02" localSheetId="3" hidden="1">{#N/A,#N/A,FALSE,"Schedule F";#N/A,#N/A,FALSE,"Schedule G"}</definedName>
    <definedName name="DELETE02" hidden="1">{#N/A,#N/A,FALSE,"Schedule F";#N/A,#N/A,FALSE,"Schedule G"}</definedName>
    <definedName name="Delete06" localSheetId="3" hidden="1">{#N/A,#N/A,FALSE,"Coversheet";#N/A,#N/A,FALSE,"QA"}</definedName>
    <definedName name="Delete06" hidden="1">{#N/A,#N/A,FALSE,"Coversheet";#N/A,#N/A,FALSE,"QA"}</definedName>
    <definedName name="Delete09" localSheetId="3" hidden="1">{#N/A,#N/A,FALSE,"Coversheet";#N/A,#N/A,FALSE,"QA"}</definedName>
    <definedName name="Delete09" hidden="1">{#N/A,#N/A,FALSE,"Coversheet";#N/A,#N/A,FALSE,"QA"}</definedName>
    <definedName name="Delete1" localSheetId="3" hidden="1">{#N/A,#N/A,FALSE,"Coversheet";#N/A,#N/A,FALSE,"QA"}</definedName>
    <definedName name="Delete1" hidden="1">{#N/A,#N/A,FALSE,"Coversheet";#N/A,#N/A,FALSE,"QA"}</definedName>
    <definedName name="Delete10" localSheetId="3" hidden="1">{#N/A,#N/A,FALSE,"Schedule F";#N/A,#N/A,FALSE,"Schedule G"}</definedName>
    <definedName name="Delete10" hidden="1">{#N/A,#N/A,FALSE,"Schedule F";#N/A,#N/A,FALSE,"Schedule G"}</definedName>
    <definedName name="Delete21" localSheetId="3" hidden="1">{#N/A,#N/A,FALSE,"Coversheet";#N/A,#N/A,FALSE,"QA"}</definedName>
    <definedName name="Delete21" hidden="1">{#N/A,#N/A,FALSE,"Coversheet";#N/A,#N/A,FALSE,"QA"}</definedName>
    <definedName name="DEM">[13]CLASSIFIERS!$A$4:$IV$4</definedName>
    <definedName name="DEM_1">[13]EXTERNAL!$A$7:$IV$9</definedName>
    <definedName name="DEM_12CP">[13]EXTERNAL!$A$118:$IV$120</definedName>
    <definedName name="DEM_12NCP_P">[13]EXTERNAL!$A$187:$IV$189</definedName>
    <definedName name="DEM_12NCP_S">[13]EXTERNAL!$A$190:$IV$192</definedName>
    <definedName name="DEM_12NCP1">[13]EXTERNAL!$A$139:$IV$141</definedName>
    <definedName name="DEM_12NCP2">[13]EXTERNAL!$A$130:$IV$132</definedName>
    <definedName name="DEM_1A">[13]EXTERNAL!$A$115:$IV$117</definedName>
    <definedName name="DEM_2A">[13]EXTERNAL!$A$148:$IV$150</definedName>
    <definedName name="DEM_3A">[13]EXTERNAL!$A$199:$IV$201</definedName>
    <definedName name="DEM_3B">[13]EXTERNAL!$A$196:$IV$198</definedName>
    <definedName name="Demand">[16]Inputs!$D$8</definedName>
    <definedName name="Demand2">[38]Inputs!$D$11</definedName>
    <definedName name="DES1.T">[13]INTERNAL!$A$40:$IV$42</definedName>
    <definedName name="DES2.T">[13]INTERNAL!$A$43:$IV$45</definedName>
    <definedName name="df" hidden="1">{#N/A,#N/A,FALSE,"CESTSUM";#N/A,#N/A,FALSE,"est sum A";#N/A,#N/A,FALSE,"est detail A"}</definedName>
    <definedName name="DF_HeatRate">[21]Assumptions!$L$23</definedName>
    <definedName name="DFIT" localSheetId="3" hidden="1">{#N/A,#N/A,FALSE,"Coversheet";#N/A,#N/A,FALSE,"QA"}</definedName>
    <definedName name="DFIT" hidden="1">{#N/A,#N/A,FALSE,"Coversheet";#N/A,#N/A,FALSE,"QA"}</definedName>
    <definedName name="DIR_40">[13]EXTERNAL!$A$193:$IV$195</definedName>
    <definedName name="DIR_449">[13]EXTERNAL!$A$127:$IV$129</definedName>
    <definedName name="DIR_449_ENERGY">[13]EXTERNAL!$A$160:$IV$162</definedName>
    <definedName name="DIR_449_HV">[13]EXTERNAL!$A$157:$IV$159</definedName>
    <definedName name="DIR_449_OATT">[13]EXTERNAL!$A$166:$IV$168</definedName>
    <definedName name="DIR_RESALE">[13]EXTERNAL!$A$124:$IV$126</definedName>
    <definedName name="DIR_RESALE_LARGE">[13]EXTERNAL!$A$154:$IV$156</definedName>
    <definedName name="DIR_RESALE_SMALL">[13]EXTERNAL!$A$151:$IV$153</definedName>
    <definedName name="DIR108.09">[13]EXTERNAL!$A$106:$IV$108</definedName>
    <definedName name="DIR235.00">[13]EXTERNAL!$A$85:$IV$87</definedName>
    <definedName name="DIR360.01">[13]EXTERNAL!$A$37:$IV$39</definedName>
    <definedName name="DIR361.01">[13]EXTERNAL!$A$40:$IV$42</definedName>
    <definedName name="DIR362.01">[13]EXTERNAL!$A$43:$IV$45</definedName>
    <definedName name="DIR364.01">[13]EXTERNAL!$A$46:$IV$48</definedName>
    <definedName name="DIR366.01">[13]EXTERNAL!$A$49:$IV$51</definedName>
    <definedName name="DIR368.03">[13]EXTERNAL!$A$55:$IV$57</definedName>
    <definedName name="DIR368.03C">[13]EXTERNAL!$A$52:$IV$54</definedName>
    <definedName name="DIR372.00">[13]EXTERNAL!$A$58:$IV$60</definedName>
    <definedName name="DIR373.00">[13]EXTERNAL!$A$61:$IV$63</definedName>
    <definedName name="DIR450.01">[13]EXTERNAL!$A$10:$IV$12</definedName>
    <definedName name="DIR450.02">[13]EXTERNAL!$A$184:$IV$186</definedName>
    <definedName name="DIR451.02">[13]EXTERNAL!$A$70:$IV$72</definedName>
    <definedName name="DIR451.03">[13]EXTERNAL!$A$136:$IV$138</definedName>
    <definedName name="DIR451.05">[13]EXTERNAL!$A$76:$IV$78</definedName>
    <definedName name="DIR451.06">[13]EXTERNAL!$A$109:$IV$111</definedName>
    <definedName name="DIR451.07">[13]EXTERNAL!$A$133:$IV$135</definedName>
    <definedName name="DIR454.04">[13]EXTERNAL!$A$73:$IV$75</definedName>
    <definedName name="DIR556.01">[13]EXTERNAL!$A$175:$IV$177</definedName>
    <definedName name="DIR565.02">[13]EXTERNAL!$A$178:$IV$180</definedName>
    <definedName name="DIR908.01">[13]EXTERNAL!$A$172:$IV$174</definedName>
    <definedName name="DIR920.01">[13]EXTERNAL!$A$181:$IV$183</definedName>
    <definedName name="Dis">'[17]Func Study'!$AB$250</definedName>
    <definedName name="DisFac">'[17]Func Dist Factor Table'!$A$11:$G$25</definedName>
    <definedName name="Dist_factor">#REF!</definedName>
    <definedName name="DistPeakMethod">[19]Inputs!#REF!</definedName>
    <definedName name="DocketNumber">'[39]JHS-19'!$AR$2</definedName>
    <definedName name="DP.T">[13]INTERNAL!$A$46:$IV$48</definedName>
    <definedName name="DUDE" hidden="1">#REF!</definedName>
    <definedName name="EBFIT.T">[13]INTERNAL!$A$88:$IV$90</definedName>
    <definedName name="ee" localSheetId="3" hidden="1">{#N/A,#N/A,FALSE,"Month ";#N/A,#N/A,FALSE,"YTD";#N/A,#N/A,FALSE,"12 mo ended"}</definedName>
    <definedName name="ee" hidden="1">{#N/A,#N/A,FALSE,"Month ";#N/A,#N/A,FALSE,"YTD";#N/A,#N/A,FALSE,"12 mo ended"}</definedName>
    <definedName name="EffTax">[13]INPUTS!$F$31</definedName>
    <definedName name="Electric_Prices">'[40]Monthly Price Summary'!$B$4:$E$27</definedName>
    <definedName name="ElecWC_LineItems">[14]BS!$AO$7:$AO$3420</definedName>
    <definedName name="ElRBLine">[14]BS!$AP$7:$AP$3141</definedName>
    <definedName name="EndDate">[21]Assumptions!$C$11</definedName>
    <definedName name="energy">[28]Readings!$B$3</definedName>
    <definedName name="ENERGY_1">[13]EXTERNAL!$A$4:$IV$6</definedName>
    <definedName name="ENERGY_2">[13]EXTERNAL!$A$145:$IV$147</definedName>
    <definedName name="Engy">[16]Inputs!$D$9</definedName>
    <definedName name="Engy2">[38]Inputs!$D$12</definedName>
    <definedName name="EPIS.T">[13]INTERNAL!$A$49:$IV$51</definedName>
    <definedName name="error" localSheetId="3" hidden="1">{#N/A,#N/A,FALSE,"Coversheet";#N/A,#N/A,FALSE,"QA"}</definedName>
    <definedName name="error" hidden="1">{#N/A,#N/A,FALSE,"Coversheet";#N/A,#N/A,FALSE,"QA"}</definedName>
    <definedName name="Escalator">1.025</definedName>
    <definedName name="Estimate" localSheetId="3" hidden="1">{#N/A,#N/A,FALSE,"Summ";#N/A,#N/A,FALSE,"General"}</definedName>
    <definedName name="Estimate" hidden="1">{#N/A,#N/A,FALSE,"Summ";#N/A,#N/A,FALSE,"General"}</definedName>
    <definedName name="ex" localSheetId="3" hidden="1">{#N/A,#N/A,FALSE,"Summ";#N/A,#N/A,FALSE,"General"}</definedName>
    <definedName name="ex" hidden="1">{#N/A,#N/A,FALSE,"Summ";#N/A,#N/A,FALSE,"General"}</definedName>
    <definedName name="F" hidden="1">#REF!</definedName>
    <definedName name="f101top">#REF!</definedName>
    <definedName name="f104top">#REF!</definedName>
    <definedName name="f138top">#REF!</definedName>
    <definedName name="f140top">#REF!</definedName>
    <definedName name="Factorck">'[17]COS Factor Table'!$O$15:$O$113</definedName>
    <definedName name="FactorType">[20]Variables!$AK$2:$AL$12</definedName>
    <definedName name="FACTP">#REF!</definedName>
    <definedName name="FactSum">'[17]COS Factor Table'!$A$14:$O$113</definedName>
    <definedName name="FCR">'[32]Virtual 49 Back-Up'!$B$20</definedName>
    <definedName name="fdasfdas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3" hidden="1">{#N/A,#N/A,FALSE,"Month ";#N/A,#N/A,FALSE,"YTD";#N/A,#N/A,FALSE,"12 mo ended"}</definedName>
    <definedName name="fdsafdasfdsa" hidden="1">{#N/A,#N/A,FALSE,"Month ";#N/A,#N/A,FALSE,"YTD";#N/A,#N/A,FALSE,"12 mo ended"}</definedName>
    <definedName name="FEB">[24]Backup!#REF!</definedName>
    <definedName name="Feb04AMA">[7]BS!$AE$7:$AE$3582</definedName>
    <definedName name="FEBT">#REF!</definedName>
    <definedName name="Fed_Cap_Tax">[41]Inputs!$E$112</definedName>
    <definedName name="FedTaxRate">[21]Assumptions!$C$33</definedName>
    <definedName name="ffff" localSheetId="3" hidden="1">{#N/A,#N/A,FALSE,"Coversheet";#N/A,#N/A,FALSE,"QA"}</definedName>
    <definedName name="ffff" hidden="1">{#N/A,#N/A,FALSE,"Coversheet";#N/A,#N/A,FALSE,"QA"}</definedName>
    <definedName name="fffgf" localSheetId="3" hidden="1">{#N/A,#N/A,FALSE,"Coversheet";#N/A,#N/A,FALSE,"QA"}</definedName>
    <definedName name="fffgf" hidden="1">{#N/A,#N/A,FALSE,"Coversheet";#N/A,#N/A,FALSE,"QA"}</definedName>
    <definedName name="FIT">'[42]ROR &amp; CONV FACTOR'!$J$20</definedName>
    <definedName name="FIT_Tax_Rate">'[23]Assumptions (Input)'!$B$5</definedName>
    <definedName name="FranchiseTax">[22]Variables!$D$26</definedName>
    <definedName name="FTAX">[13]INPUTS!$F$30</definedName>
    <definedName name="Func">'[17]Func Factor Table'!$A$10:$H$77</definedName>
    <definedName name="Func_Ftrs">#REF!</definedName>
    <definedName name="Func_GTD_Percents">#REF!</definedName>
    <definedName name="Func_MC">#REF!</definedName>
    <definedName name="Func_Percents">#REF!</definedName>
    <definedName name="Func_Rev_Req1">#REF!</definedName>
    <definedName name="Func_Rev_Req2">#REF!</definedName>
    <definedName name="Func_Revenue">#REF!</definedName>
    <definedName name="Function">'[17]Func Study'!$AB$250</definedName>
    <definedName name="GasRBLine">[7]BS!$AS$7:$AS$3631</definedName>
    <definedName name="GasWC_LineItem">[7]BS!$AR$7:$AR$3631</definedName>
    <definedName name="GP.T">[13]INTERNAL!$A$52:$IV$54</definedName>
    <definedName name="GREATER10MW">#REF!</definedName>
    <definedName name="GTD_Percents">#REF!</definedName>
    <definedName name="HEIGHT">#REF!</definedName>
    <definedName name="helllo" localSheetId="3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lo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3" hidden="1">{#N/A,#N/A,FALSE,"Coversheet";#N/A,#N/A,FALSE,"QA"}</definedName>
    <definedName name="HELP" hidden="1">{#N/A,#N/A,FALSE,"Coversheet";#N/A,#N/A,FALSE,"QA"}</definedName>
    <definedName name="HTML_CodePage">1252</definedName>
    <definedName name="HTML_Control" localSheetId="3" hidden="1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BFIT.T">[13]INTERNAL!$A$85:$IV$87</definedName>
    <definedName name="ID_0303_RVN_data">#REF!</definedName>
    <definedName name="IDcontractsRVN">#REF!</definedName>
    <definedName name="income_satement_ytd" localSheetId="3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taxrate">0.4</definedName>
    <definedName name="INDADJ">#REF!</definedName>
    <definedName name="INPUT">[43]Summary!#REF!</definedName>
    <definedName name="Instructions">#REF!</definedName>
    <definedName name="Insurance_Rate">'[23]Assumptions (Input)'!$B$9</definedName>
    <definedName name="INTRESEXCH">[44]Sheet1!$AG$1</definedName>
    <definedName name="ISytd" localSheetId="3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">[24]Backup!#REF!</definedName>
    <definedName name="Jan04AMA">[7]BS!$AD$7:$AD$3582</definedName>
    <definedName name="Jane" localSheetId="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T">#REF!</definedName>
    <definedName name="jfkljsdkljiejgr" localSheetId="3" hidden="1">{#N/A,#N/A,FALSE,"Summ";#N/A,#N/A,FALSE,"General"}</definedName>
    <definedName name="jfkljsdkljiejgr" hidden="1">{#N/A,#N/A,FALSE,"Summ";#N/A,#N/A,FALSE,"General"}</definedName>
    <definedName name="jjj">[45]Inputs!$N$18</definedName>
    <definedName name="JUL">[24]Backup!#REF!</definedName>
    <definedName name="Jul04AMA">[7]BS!$AJ$7:$AJ$3582</definedName>
    <definedName name="JULT">#REF!</definedName>
    <definedName name="JUN">[24]Backup!#REF!</definedName>
    <definedName name="Jun04AMA">[7]BS!$AI$7:$AI$3582</definedName>
    <definedName name="JUNT">#REF!</definedName>
    <definedName name="Jurisdiction">[20]Variables!$AK$15</definedName>
    <definedName name="JurisNumber">[20]Variables!$AL$15</definedName>
    <definedName name="k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_7.01_Power_Costs">#REF!</definedName>
    <definedName name="k_7.01_Power_Costs_p2">#REF!</definedName>
    <definedName name="k_7.02_Montana">#REF!</definedName>
    <definedName name="k_7.03_Wild_Hors_Sol">#REF!</definedName>
    <definedName name="k_7.04_ASC_815">#REF!</definedName>
    <definedName name="k_7.05_storm">#REF!</definedName>
    <definedName name="k_7.06_Reg_Asset">#REF!</definedName>
    <definedName name="k_7.07_Glacier_Bat_St">#REF!</definedName>
    <definedName name="k_7.08_EIM">#REF!</definedName>
    <definedName name="k_7.09_GoldendaleCU">#REF!</definedName>
    <definedName name="k_7.10_MintFarm_CU">#REF!</definedName>
    <definedName name="k_7.11_White_River">#REF!</definedName>
    <definedName name="k_7.12_Hydro_Grants">#REF!</definedName>
    <definedName name="k_7.13_Productn_Adj">#REF!</definedName>
    <definedName name="k_A_1">#REF!</definedName>
    <definedName name="k_Docket_Number">'[30]KJB-12 Sum'!$AS$2</definedName>
    <definedName name="k_FITrate">'[30]KJB-3,11 Def'!$L$20</definedName>
    <definedName name="keep_Docket_Number">'[46]KJB-3 Sum'!$AQ$2</definedName>
    <definedName name="keep_FIT">'[46]KJB-7 Def'!$L$20</definedName>
    <definedName name="keep_KJB_3_Rate_Increase">'[46]KJB-7 Def'!$C$3</definedName>
    <definedName name="keep_KJB_4_Electric_Summary">'[46]KJB-3 Sum'!$AQ$3</definedName>
    <definedName name="keep_KJB_8_Common_Adjs">'[46]KJB-5 Cmn Adj'!$L$3</definedName>
    <definedName name="keep_KJB_9_Electric_Only">'[46]KJB-5 El Adj'!$E$3</definedName>
    <definedName name="keep_TESTYEAR">'[46]KJB-5 Cmn Adj'!$B$7</definedName>
    <definedName name="l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BORMOD">#REF!</definedName>
    <definedName name="LABORROLL">#REF!</definedName>
    <definedName name="LATEPAY">[44]Sheet1!$E$3:$E$25</definedName>
    <definedName name="Levy_Rate">'[23]Assumptions (Input)'!$B$6</definedName>
    <definedName name="limcount">1</definedName>
    <definedName name="LINE.T">[13]INTERNAL!$A$55:$IV$57</definedName>
    <definedName name="Line_Ext_Credit">#REF!</definedName>
    <definedName name="LinkCos">'[17]JAM Download'!$K$4</definedName>
    <definedName name="LoadArray">'[47]Load Source Data'!$C$78:$X$89</definedName>
    <definedName name="LOG">[24]Backup!#REF!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lookup" localSheetId="3" hidden="1">{#N/A,#N/A,FALSE,"Coversheet";#N/A,#N/A,FALSE,"QA"}</definedName>
    <definedName name="lookup" hidden="1">{#N/A,#N/A,FALSE,"Coversheet";#N/A,#N/A,FALSE,"QA"}</definedName>
    <definedName name="LOSS">[24]Backup!#REF!</definedName>
    <definedName name="M9100F4_v4">[48]M9100F4!$A$1:$V$99</definedName>
    <definedName name="MACRS">'[23]MACRS RATES'!$A$3:$AT$10</definedName>
    <definedName name="MACTIT">#REF!</definedName>
    <definedName name="MAR">[24]Backup!#REF!</definedName>
    <definedName name="Mar04AMA">[7]BS!$AF$7:$AF$3582</definedName>
    <definedName name="MART">#REF!</definedName>
    <definedName name="MAY">[24]Backup!#REF!</definedName>
    <definedName name="May04AMA">[7]BS!$AH$7:$AH$3582</definedName>
    <definedName name="MAYT">#REF!</definedName>
    <definedName name="MCtoREV">#REF!</definedName>
    <definedName name="MEN">[1]Jan!#REF!</definedName>
    <definedName name="Menu_Begin">#REF!</definedName>
    <definedName name="Menu_Caption">#REF!</definedName>
    <definedName name="Menu_Large">#REF!</definedName>
    <definedName name="Menu_Name">#REF!</definedName>
    <definedName name="Menu_OnAction">#REF!</definedName>
    <definedName name="Menu_Parent">#REF!</definedName>
    <definedName name="Menu_Small">#REF!</definedName>
    <definedName name="MERGER_COST">[44]Sheet1!$AF$3:$AJ$28</definedName>
    <definedName name="Method">[16]Inputs!$C$6</definedName>
    <definedName name="Miller" localSheetId="3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MONTH">[24]Backup!#REF!</definedName>
    <definedName name="monthlist">[49]Table!$R$2:$S$13</definedName>
    <definedName name="monthtotals">'[49]WA SBC'!$D$40:$O$40</definedName>
    <definedName name="MTD_Format">[50]Mthly!$B$11:$D$11,[50]Mthly!$B$31:$D$31</definedName>
    <definedName name="MTKWH">#REF!</definedName>
    <definedName name="MTR_YR3">[51]Variables!$E$14</definedName>
    <definedName name="MTREV">#REF!</definedName>
    <definedName name="MULT">#REF!</definedName>
    <definedName name="NCP_360">[13]EXTERNAL!$A$13:$IV$15</definedName>
    <definedName name="NCP_361">[13]EXTERNAL!$A$16:$IV$18</definedName>
    <definedName name="NCP_362">[13]EXTERNAL!$A$19:$IV$21</definedName>
    <definedName name="Net_to_Gross_Factor">[17]Inputs!$G$8</definedName>
    <definedName name="NetToGross">[22]Variables!$D$23</definedName>
    <definedName name="new" localSheetId="3" hidden="1">{#N/A,#N/A,FALSE,"Summ";#N/A,#N/A,FALSE,"General"}</definedName>
    <definedName name="new" hidden="1">{#N/A,#N/A,FALSE,"Summ";#N/A,#N/A,FALSE,"General"}</definedName>
    <definedName name="NEWMO1">[1]Jan!#REF!</definedName>
    <definedName name="NEWMO2">[1]Jan!#REF!</definedName>
    <definedName name="NEWMONTH">[1]Jan!#REF!</definedName>
    <definedName name="NORMALIZE">#REF!</definedName>
    <definedName name="NOV">[24]Backup!#REF!</definedName>
    <definedName name="Nov03AMA">[6]BS!$AI$7:$AI$3582</definedName>
    <definedName name="Nov04AMA">[7]BS!$AN$7:$AN$3582</definedName>
    <definedName name="NOVT">#REF!</definedName>
    <definedName name="NPC">[19]Inputs!$N$18</definedName>
    <definedName name="NRG">[13]CLASSIFIERS!$A$5:$IV$5</definedName>
    <definedName name="NUM">#REF!</definedName>
    <definedName name="Number_of_Payments">MATCH(0.01,End_Bal,-1)+1</definedName>
    <definedName name="NvsASD" localSheetId="3">"V1999-02-28"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 localSheetId="3">"%,FPPL_SUPP_RES_CTR,TPPL_RPTD_SRC,NFOSSIL"</definedName>
    <definedName name="NvsInstSpec">"%"</definedName>
    <definedName name="NvsLayoutType">"M3"</definedName>
    <definedName name="NvsNplSpec" localSheetId="3">"%,X,RNF..,CZF.."</definedName>
    <definedName name="NvsNplSpec">"%,X,RZF..,CZF.."</definedName>
    <definedName name="NvsPanelEffdt" localSheetId="3">"V1900-01-01"</definedName>
    <definedName name="NvsPanelEffdt">"V2020-12-31"</definedName>
    <definedName name="NvsPanelSetid" localSheetId="3">"VSHARE"</definedName>
    <definedName name="NvsPanelSetid">"VCPSTD"</definedName>
    <definedName name="NvsReqBU" localSheetId="3">"V10000"</definedName>
    <definedName name="NvsReqBU">"VCPSTD"</definedName>
    <definedName name="NvsReqBUOnly">"VN"</definedName>
    <definedName name="NvsTransLed">"VN"</definedName>
    <definedName name="NvsTreeASD" localSheetId="3">"V1999-02-28"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O_M_Input">'[23]MiscItems(Input)'!$B$5:$AO$8,'[23]MiscItems(Input)'!$B$13:$AO$13,'[23]MiscItems(Input)'!$B$15:$B$17,'[23]MiscItems(Input)'!$B$17:$AO$17,'[23]MiscItems(Input)'!$B$15:$AO$15</definedName>
    <definedName name="O_M_Rate">'[32]Virtual 49 Back-Up'!$B$21</definedName>
    <definedName name="OBCLEASE">[44]Sheet1!$AF$4:$AI$23</definedName>
    <definedName name="OCT">[24]Backup!#REF!</definedName>
    <definedName name="Oct03AMA">[6]BS!$AH$7:$AH$3582</definedName>
    <definedName name="Oct04AMA">[7]BS!$AM$7:$AM$3582</definedName>
    <definedName name="OCTT">#REF!</definedName>
    <definedName name="OH">[13]CLASSIFIERS!$A$8:$IV$8</definedName>
    <definedName name="OH_NCP">[13]EXTERNAL!$A$79:$IV$81</definedName>
    <definedName name="OH_SVC">[13]EXTERNAL!$A$142:$IV$144</definedName>
    <definedName name="OH_TFMR">[13]EXTERNAL!$A$97:$IV$99</definedName>
    <definedName name="OH_TFMRC">[13]EXTERNAL!$A$94:$IV$96</definedName>
    <definedName name="ONE">[1]Jan!#REF!</definedName>
    <definedName name="option">'[52]Dist Misc'!$F$120</definedName>
    <definedName name="OthRCF">[29]INPUTS!$F$41</definedName>
    <definedName name="OthUnc">[13]INPUTS!$F$36</definedName>
    <definedName name="outlookdata">'[53]pivoted data'!$D$3:$Q$90</definedName>
    <definedName name="p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age1">#REF!</definedName>
    <definedName name="Page110">#REF!</definedName>
    <definedName name="Page120">#REF!</definedName>
    <definedName name="Page2">#REF!</definedName>
    <definedName name="PAGE3">#REF!</definedName>
    <definedName name="Page4">#REF!</definedName>
    <definedName name="Page5">#REF!</definedName>
    <definedName name="Page6">#REF!</definedName>
    <definedName name="Page62">[54]TransInvest!#REF!</definedName>
    <definedName name="page65">#REF!</definedName>
    <definedName name="page66">#REF!</definedName>
    <definedName name="page67">#REF!</definedName>
    <definedName name="page68">#REF!</definedName>
    <definedName name="page69">#REF!</definedName>
    <definedName name="Page7">#REF!</definedName>
    <definedName name="page8">#REF!</definedName>
    <definedName name="PALL">#REF!</definedName>
    <definedName name="PBLOCK">#REF!</definedName>
    <definedName name="PBLOCKWZ">#REF!</definedName>
    <definedName name="PCOMP">#REF!</definedName>
    <definedName name="PCOMPOSITES">#REF!</definedName>
    <definedName name="PCOMPWZ">#REF!</definedName>
    <definedName name="PeakMethod">[16]Inputs!$T$5</definedName>
    <definedName name="Percent_debt">[41]Inputs!$E$129</definedName>
    <definedName name="Plant_Input">'[23]Plant(Input)'!$B$7:$AP$9,'[23]Plant(Input)'!$B$11,'[23]Plant(Input)'!$B$15:$AP$15,'[23]Plant(Input)'!$B$18,'[23]Plant(Input)'!$B$20:$AP$20</definedName>
    <definedName name="PMAC">[24]Backup!#REF!</definedName>
    <definedName name="POWER.T">[13]INTERNAL!$A$58:$IV$60</definedName>
    <definedName name="PP.T">[13]INTERNAL!$A$61:$IV$63</definedName>
    <definedName name="PRESENT">#REF!</definedName>
    <definedName name="PreTaxDebtCost">[21]Assumptions!$I$56</definedName>
    <definedName name="PreTaxWACC">[21]Assumptions!$I$62</definedName>
    <definedName name="PRICCHNG">#REF!</definedName>
    <definedName name="Prices_Aurora">'[40]Monthly Price Summary'!$C$4:$H$63</definedName>
    <definedName name="_xlnm.Print_Area" localSheetId="1">'Exh BDJ-6 p 2-6 (Lighting)'!$A$1:$N$171</definedName>
    <definedName name="_xlnm.Print_Area" localSheetId="0">'Exh BDJ-6 p1 (Rate Spread)'!$A$1:$N$32</definedName>
    <definedName name="_xlnm.Print_Area" localSheetId="5">'UE-190529 Load Research '!$A$1:$H$42</definedName>
    <definedName name="_xlnm.Print_Area" localSheetId="7">'UE-190529 LR - Dem 4CP'!$A$1:$R$18</definedName>
    <definedName name="_xlnm.Print_Area" localSheetId="6">'UE-190529 LR - Energy'!$A$1:$J$47</definedName>
    <definedName name="_xlnm.Print_Area" localSheetId="4">'UE-200893 Sch 95 Eff 12-01-2020'!$A$1:$N$35</definedName>
    <definedName name="Print_Area_Reset">OFFSET(Full_Print,0,0,Last_Row)</definedName>
    <definedName name="_xlnm.Print_Titles" localSheetId="1">'Exh BDJ-6 p 2-6 (Lighting)'!$1:$7</definedName>
    <definedName name="Prior_Month">[25]Sch_120!$I$21</definedName>
    <definedName name="PROFORMA">[13]EXTERNAL!$A$67:$IV$69</definedName>
    <definedName name="PROFORMA_RETAIL">[13]EXTERNAL!$A$91:$IV$93</definedName>
    <definedName name="PROFORMA_RETAIL_TAX">[13]EXTERNAL!$A$169:$IV$171</definedName>
    <definedName name="Prov_Cap_Tax">[41]Inputs!$E$111</definedName>
    <definedName name="PTABLES">#REF!</definedName>
    <definedName name="PTDGP.T">[13]INTERNAL!$A$64:$IV$66</definedName>
    <definedName name="PTDMOD">#REF!</definedName>
    <definedName name="PTDP.T">[13]INTERNAL!$A$67:$IV$69</definedName>
    <definedName name="PTDROLL">#REF!</definedName>
    <definedName name="PTMOD">#REF!</definedName>
    <definedName name="PTROLL">#REF!</definedName>
    <definedName name="PWORKBACK">#REF!</definedName>
    <definedName name="q" localSheetId="3" hidden="1">{#N/A,#N/A,FALSE,"Coversheet";#N/A,#N/A,FALSE,"QA"}</definedName>
    <definedName name="q" hidden="1">{#N/A,#N/A,FALSE,"Coversheet";#N/A,#N/A,FALSE,"QA"}</definedName>
    <definedName name="qqq" localSheetId="3" hidden="1">{#N/A,#N/A,FALSE,"schA"}</definedName>
    <definedName name="qqq" hidden="1">{#N/A,#N/A,FALSE,"schA"}</definedName>
    <definedName name="QTD_Format">[55]QTD!$B$11:$D$11,[55]QTD!$B$35:$D$35</definedName>
    <definedName name="Query1">#REF!</definedName>
    <definedName name="RATE2">'[31]Transp Data'!$A$8:$I$112</definedName>
    <definedName name="Rates">[56]Codes!$A$1:$C$500</definedName>
    <definedName name="RB.T">[13]INTERNAL!$A$70:$IV$72</definedName>
    <definedName name="RC_ADJ">#REF!</definedName>
    <definedName name="Requlated_scenario">'[23]Assumptions (Input)'!$B$12</definedName>
    <definedName name="RESADJ">#REF!</definedName>
    <definedName name="ResExchCrRate">[25]Sch_194!$M$31</definedName>
    <definedName name="RESID">[13]EXTERNAL!$A$88:$IV$90</definedName>
    <definedName name="resource_lookup">'[57]#REF'!$B$3:$C$112</definedName>
    <definedName name="ResourceSupplier">[22]Variables!$D$28</definedName>
    <definedName name="ResRCF">[29]INPUTS!$F$39</definedName>
    <definedName name="ResUnc">[13]INPUTS!$F$34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V_SCHD">#REF!</definedName>
    <definedName name="RevClass">[56]Codes!$F$2:$G$10</definedName>
    <definedName name="Revenue_by_month_take_2">#REF!</definedName>
    <definedName name="revenue_flag">'[23]Assumptions (Input)'!$C$12</definedName>
    <definedName name="Revenue_Taxes">'[23]Assumptions (Input)'!$B$8</definedName>
    <definedName name="RevenueCheck">#REF!</definedName>
    <definedName name="REVFAC1.T">[13]INTERNAL!$A$73:$IV$75</definedName>
    <definedName name="RevReqSettle">#REF!</definedName>
    <definedName name="REVVSTRS">#REF!</definedName>
    <definedName name="RISFORM">#REF!</definedName>
    <definedName name="ROD">[13]INPUTS!$F$25</definedName>
    <definedName name="ROR">[29]INPUTS!$F$24</definedName>
    <definedName name="RY">'[58]Name Ranges'!$B$4</definedName>
    <definedName name="SAPBEXhrIndnt">"Wide"</definedName>
    <definedName name="SAPsysID">"708C5W7SBKP804JT78WJ0JNKI"</definedName>
    <definedName name="SAPwbID">"ARS"</definedName>
    <definedName name="SBRCF">[29]INPUTS!$F$40</definedName>
    <definedName name="SbUnc">[13]INPUTS!$F$35</definedName>
    <definedName name="SCH33CUSTS">#REF!</definedName>
    <definedName name="SCH48ADJ">#REF!</definedName>
    <definedName name="SCH98NOR">#REF!</definedName>
    <definedName name="SCHED47">#REF!</definedName>
    <definedName name="Schedule">[19]Inputs!$N$14</definedName>
    <definedName name="sdlfhsdlhfkl" localSheetId="3" hidden="1">{#N/A,#N/A,FALSE,"Summ";#N/A,#N/A,FALSE,"General"}</definedName>
    <definedName name="sdlfhsdlhfkl" hidden="1">{#N/A,#N/A,FALSE,"Summ";#N/A,#N/A,FALSE,"General"}</definedName>
    <definedName name="se">#REF!</definedName>
    <definedName name="SECOND">[1]Jan!#REF!</definedName>
    <definedName name="SEP">[24]Backup!#REF!</definedName>
    <definedName name="Sep03AMA">[14]BS!$AN$7:$AN$3420</definedName>
    <definedName name="Sep04AMA">[7]BS!$AL$7:$AL$3582</definedName>
    <definedName name="SEPT">#REF!</definedName>
    <definedName name="SERVICES_3">#REF!</definedName>
    <definedName name="seven" localSheetId="3" hidden="1">{#N/A,#N/A,FALSE,"CRPT";#N/A,#N/A,FALSE,"TREND";#N/A,#N/A,FALSE,"%Curve"}</definedName>
    <definedName name="seven" hidden="1">{#N/A,#N/A,FALSE,"CRPT";#N/A,#N/A,FALSE,"TREND";#N/A,#N/A,FALSE,"%Curve"}</definedName>
    <definedName name="sg">#REF!</definedName>
    <definedName name="six" localSheetId="3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START">[1]Jan!#REF!</definedName>
    <definedName name="StartDate">[21]Assumptions!$C$9</definedName>
    <definedName name="STAX">[13]INPUTS!$F$29</definedName>
    <definedName name="SUM_TAB1">#REF!</definedName>
    <definedName name="SUM_TAB2">#REF!</definedName>
    <definedName name="SUM_TAB3">#REF!</definedName>
    <definedName name="SW.T">[13]INTERNAL!$A$76:$IV$78</definedName>
    <definedName name="SWPTD.T">[13]INTERNAL!$A$79:$IV$81</definedName>
    <definedName name="t" localSheetId="3" hidden="1">{#N/A,#N/A,FALSE,"CESTSUM";#N/A,#N/A,FALSE,"est sum A";#N/A,#N/A,FALSE,"est detail A"}</definedName>
    <definedName name="t" hidden="1">{#N/A,#N/A,FALSE,"CESTSUM";#N/A,#N/A,FALSE,"est sum A";#N/A,#N/A,FALSE,"est detail A"}</definedName>
    <definedName name="TABLE_1">#REF!</definedName>
    <definedName name="TABLE_2">#REF!</definedName>
    <definedName name="TABLE_3">#REF!</definedName>
    <definedName name="TABLE_4">#REF!</definedName>
    <definedName name="TABLE_4_A">#REF!</definedName>
    <definedName name="TABLE_5">#REF!</definedName>
    <definedName name="TABLE_6">#REF!</definedName>
    <definedName name="TABLE_7">#REF!</definedName>
    <definedName name="TABLE1">#REF!</definedName>
    <definedName name="TABLE2">#REF!</definedName>
    <definedName name="TABLEA">#REF!</definedName>
    <definedName name="TableName">"Dummy"</definedName>
    <definedName name="TABLEONE">#REF!</definedName>
    <definedName name="TargetROR">[16]Inputs!$G$29</definedName>
    <definedName name="TDMOD">#REF!</definedName>
    <definedName name="TDP.T">[13]INTERNAL!$A$82:$IV$84</definedName>
    <definedName name="TDROLL">#REF!</definedName>
    <definedName name="tem" localSheetId="3" hidden="1">{#N/A,#N/A,FALSE,"Summ";#N/A,#N/A,FALSE,"General"}</definedName>
    <definedName name="tem" hidden="1">{#N/A,#N/A,FALSE,"Summ";#N/A,#N/A,FALSE,"General"}</definedName>
    <definedName name="TEMP" localSheetId="3" hidden="1">{#N/A,#N/A,FALSE,"Summ";#N/A,#N/A,FALSE,"General"}</definedName>
    <definedName name="TEMP" hidden="1">{#N/A,#N/A,FALSE,"Summ";#N/A,#N/A,FALSE,"General"}</definedName>
    <definedName name="Temp1" localSheetId="3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3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MPADJ">[44]Sheet1!$A$4:$E$40</definedName>
    <definedName name="Test">#REF!</definedName>
    <definedName name="Test1">#REF!</definedName>
    <definedName name="Test2">#REF!</definedName>
    <definedName name="Test3">#REF!</definedName>
    <definedName name="Test4">#REF!</definedName>
    <definedName name="Test5">#REF!</definedName>
    <definedName name="TestPeriod">[17]Inputs!$C$5</definedName>
    <definedName name="TESTYEAR">'[59]JHS-6'!$A$7</definedName>
    <definedName name="TFR">[13]CLASSIFIERS!$A$11:$IV$11</definedName>
    <definedName name="ThermalBookLife">[21]Assumptions!$C$25</definedName>
    <definedName name="Title">[21]Assumptions!$A$1</definedName>
    <definedName name="Total_Payment">Scheduled_Payment+Extra_Payment</definedName>
    <definedName name="TotalRateBase">'[17]G+T+D+R+M'!$H$58</definedName>
    <definedName name="TP.T">[13]INTERNAL!$A$91:$IV$93</definedName>
    <definedName name="tr" localSheetId="3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db">'[60]Transp Unbilled'!$A$8:$E$174</definedName>
    <definedName name="Transfer" localSheetId="3" hidden="1">#REF!</definedName>
    <definedName name="Transfer" hidden="1">#REF!</definedName>
    <definedName name="Transfers" localSheetId="3" hidden="1">#REF!</definedName>
    <definedName name="Transfers" hidden="1">#REF!</definedName>
    <definedName name="TRANSM_2">[61]Transm2!$A$1:$M$461:'[61]10 Yr FC'!$M$47</definedName>
    <definedName name="TY">'[58]Name Ranges'!$B$3</definedName>
    <definedName name="u" localSheetId="3" hidden="1">{#N/A,#N/A,FALSE,"Coversheet";#N/A,#N/A,FALSE,"QA"}</definedName>
    <definedName name="u" hidden="1">{#N/A,#N/A,FALSE,"Summ";#N/A,#N/A,FALSE,"General"}</definedName>
    <definedName name="UAACT115S">'[19]Functional Study'!#REF!</definedName>
    <definedName name="UAcct103">'[17]Func Study'!$AB$1613</definedName>
    <definedName name="UAcct105Dnpg">'[17]Func Study'!$AB$2010</definedName>
    <definedName name="UAcct105S">'[17]Func Study'!$AB$2005</definedName>
    <definedName name="UAcct105Seu">'[17]Func Study'!$AB$2009</definedName>
    <definedName name="UAcct105Snppo">'[17]Func Study'!$AB$2008</definedName>
    <definedName name="UAcct105Snpps">'[17]Func Study'!$AB$2006</definedName>
    <definedName name="UAcct105Snpt">'[17]Func Study'!$AB$2007</definedName>
    <definedName name="UAcct1081390">'[17]Func Study'!$AB$2451</definedName>
    <definedName name="UAcct1081390Rcl">'[17]Func Study'!$AB$2450</definedName>
    <definedName name="UAcct1081399">'[17]Func Study'!$AB$2459</definedName>
    <definedName name="UAcct1081399Rcl">'[17]Func Study'!$AB$2458</definedName>
    <definedName name="UAcct108360">'[17]Func Study'!$AB$2355</definedName>
    <definedName name="UAcct108361">'[17]Func Study'!$AB$2359</definedName>
    <definedName name="UAcct108362">'[17]Func Study'!$AB$2363</definedName>
    <definedName name="UAcct108364">'[17]Func Study'!$AB$2367</definedName>
    <definedName name="UAcct108365">'[17]Func Study'!$AB$2371</definedName>
    <definedName name="UAcct108366">'[17]Func Study'!$AB$2375</definedName>
    <definedName name="UAcct108367">'[17]Func Study'!$AB$2379</definedName>
    <definedName name="UAcct108368">'[17]Func Study'!$AB$2383</definedName>
    <definedName name="UAcct108369">'[17]Func Study'!$AB$2387</definedName>
    <definedName name="UAcct108370">'[17]Func Study'!$AB$2391</definedName>
    <definedName name="UAcct108371">'[17]Func Study'!$AB$2395</definedName>
    <definedName name="UAcct108372">'[17]Func Study'!$AB$2399</definedName>
    <definedName name="UAcct108373">'[17]Func Study'!$AB$2403</definedName>
    <definedName name="UAcct108D">'[17]Func Study'!$AB$2415</definedName>
    <definedName name="UAcct108D00">'[17]Func Study'!$AB$2407</definedName>
    <definedName name="UAcct108Ds">'[17]Func Study'!$AB$2411</definedName>
    <definedName name="UAcct108Ep">'[17]Func Study'!$AB$2327</definedName>
    <definedName name="UAcct108Gpcn">'[17]Func Study'!$AB$2429</definedName>
    <definedName name="UAcct108Gps">'[17]Func Study'!$AB$2425</definedName>
    <definedName name="UAcct108Gpse">'[17]Func Study'!$AB$2431</definedName>
    <definedName name="UAcct108Gpsg">'[17]Func Study'!$AB$2428</definedName>
    <definedName name="UAcct108Gpsgp">'[17]Func Study'!$AB$2426</definedName>
    <definedName name="UAcct108Gpsgu">'[17]Func Study'!$AB$2427</definedName>
    <definedName name="UAcct108Gpso">'[17]Func Study'!$AB$2430</definedName>
    <definedName name="UACCT108GPSSGCH">'[17]Func Study'!$AB$2434</definedName>
    <definedName name="UACCT108GPSSGCT">'[17]Func Study'!$AB$2433</definedName>
    <definedName name="UAcct108Hp">'[17]Func Study'!$AB$2313</definedName>
    <definedName name="UAcct108Mp">'[17]Func Study'!$AB$2444</definedName>
    <definedName name="UAcct108Np">'[17]Func Study'!$AB$2305</definedName>
    <definedName name="UAcct108Op">'[17]Func Study'!$AB$2322</definedName>
    <definedName name="UACCT108OPSSCCT">'[17]Func Study'!$AB$2321</definedName>
    <definedName name="UAcct108Sp">'[17]Func Study'!$AB$2299</definedName>
    <definedName name="UACCT108SPSSGCH">'[17]Func Study'!$AB$2298</definedName>
    <definedName name="UAcct108Tp">'[17]Func Study'!$AB$2346</definedName>
    <definedName name="UAcct111Clg">'[17]Func Study'!$AB$2487</definedName>
    <definedName name="UAcct111Clgsou">'[17]Func Study'!$AB$2485</definedName>
    <definedName name="UAcct111Clh">'[17]Func Study'!$AB$2493</definedName>
    <definedName name="UAcct111Cls">'[17]Func Study'!$AB$2478</definedName>
    <definedName name="UAcct111Ipcn">'[17]Func Study'!$AB$2502</definedName>
    <definedName name="UAcct111Ips">'[17]Func Study'!$AB$2497</definedName>
    <definedName name="UAcct111Ipse">'[17]Func Study'!$AB$2500</definedName>
    <definedName name="UAcct111Ipsg">'[17]Func Study'!$AB$2501</definedName>
    <definedName name="UAcct111Ipsgp">'[17]Func Study'!$AB$2498</definedName>
    <definedName name="UAcct111Ipsgu">'[17]Func Study'!$AB$2499</definedName>
    <definedName name="UAcct111Ipso">'[17]Func Study'!$AB$2506</definedName>
    <definedName name="UACCT111IPSSGCH">'[17]Func Study'!$AB$2505</definedName>
    <definedName name="UACCT111IPSSGCT">'[17]Func Study'!$AB$2504</definedName>
    <definedName name="UAcct114">'[17]Func Study'!$AB$2017</definedName>
    <definedName name="UACCT115">'[19]Functional Study'!#REF!</definedName>
    <definedName name="UACCT115DGP">'[19]Functional Study'!#REF!</definedName>
    <definedName name="UACCT115SG">'[19]Functional Study'!#REF!</definedName>
    <definedName name="UAcct120">'[17]Func Study'!$AB$2021</definedName>
    <definedName name="UAcct124">'[17]Func Study'!$AB$2026</definedName>
    <definedName name="UAcct141">'[17]Func Study'!$AB$2173</definedName>
    <definedName name="UAcct151">'[17]Func Study'!$AB$2049</definedName>
    <definedName name="Uacct151SSECT">'[17]Func Study'!$AB$2047</definedName>
    <definedName name="UAcct154">'[17]Func Study'!$AB$2083</definedName>
    <definedName name="Uacct154SSGCT">'[17]Func Study'!$AB$2080</definedName>
    <definedName name="UAcct163">'[17]Func Study'!$AB$2093</definedName>
    <definedName name="UAcct165">'[17]Func Study'!$AB$2108</definedName>
    <definedName name="UAcct165Gps">'[17]Func Study'!$AB$2104</definedName>
    <definedName name="UAcct182">'[17]Func Study'!$AB$2033</definedName>
    <definedName name="UAcct18222">'[17]Func Study'!$AB$2163</definedName>
    <definedName name="UAcct182M">'[17]Func Study'!$AB$2118</definedName>
    <definedName name="UAcct182MSSGCH">'[17]Func Study'!$AB$2113</definedName>
    <definedName name="UAcct186">'[17]Func Study'!$AB$2041</definedName>
    <definedName name="UAcct1869">'[17]Func Study'!$AB$2168</definedName>
    <definedName name="UAcct186M">'[17]Func Study'!$AB$2129</definedName>
    <definedName name="UAcct190">'[17]Func Study'!$AB$2243</definedName>
    <definedName name="UAcct190Baddebt">'[17]Func Study'!$AB$2237</definedName>
    <definedName name="UAcct190Dop">'[17]Func Study'!$AB$2235</definedName>
    <definedName name="UAcct2281">'[17]Func Study'!$AB$2191</definedName>
    <definedName name="UAcct2282">'[17]Func Study'!$AB$2195</definedName>
    <definedName name="UAcct2283">'[17]Func Study'!$AB$2200</definedName>
    <definedName name="UACCT22841SG">'[17]Func Study'!$AB$2205</definedName>
    <definedName name="UAcct22842">'[17]Func Study'!$AB$2211</definedName>
    <definedName name="UAcct22842Trojd">'[16]Func Study'!#REF!</definedName>
    <definedName name="UAcct235">'[17]Func Study'!$AB$2187</definedName>
    <definedName name="UACCT235CN">'[17]Func Study'!$AB$2186</definedName>
    <definedName name="UAcct252">'[17]Func Study'!$AB$2219</definedName>
    <definedName name="UAcct25316">'[17]Func Study'!$AB$2057</definedName>
    <definedName name="UAcct25317">'[17]Func Study'!$AB$2061</definedName>
    <definedName name="UAcct25318">'[17]Func Study'!$AB$2098</definedName>
    <definedName name="UAcct25319">'[17]Func Study'!$AB$2065</definedName>
    <definedName name="uacct25398">'[17]Func Study'!$AB$2222</definedName>
    <definedName name="UAcct25399">'[17]Func Study'!$AB$2230</definedName>
    <definedName name="UACCT254SO">'[17]Func Study'!$AB$2202</definedName>
    <definedName name="UAcct255">'[17]Func Study'!$AB$2284</definedName>
    <definedName name="UAcct281">'[17]Func Study'!$AB$2249</definedName>
    <definedName name="UAcct282">'[17]Func Study'!$AB$2259</definedName>
    <definedName name="UAcct282Cn">'[17]Func Study'!$AB$2256</definedName>
    <definedName name="UAcct282So">'[17]Func Study'!$AB$2255</definedName>
    <definedName name="UAcct283">'[17]Func Study'!$AB$2271</definedName>
    <definedName name="UAcct283So">'[17]Func Study'!$AB$2265</definedName>
    <definedName name="UAcct301S">'[17]Func Study'!$AB$1964</definedName>
    <definedName name="UAcct301Sg">'[17]Func Study'!$AB$1966</definedName>
    <definedName name="UAcct301So">'[17]Func Study'!$AB$1965</definedName>
    <definedName name="UAcct302S">'[17]Func Study'!$AB$1969</definedName>
    <definedName name="UAcct302Sg">'[17]Func Study'!$AB$1970</definedName>
    <definedName name="UAcct302Sgp">'[17]Func Study'!$AB$1971</definedName>
    <definedName name="UAcct302Sgu">'[17]Func Study'!$AB$1972</definedName>
    <definedName name="UAcct303Cn">'[17]Func Study'!$AB$1980</definedName>
    <definedName name="UAcct303S">'[17]Func Study'!$AB$1976</definedName>
    <definedName name="UAcct303Se">'[17]Func Study'!$AB$1979</definedName>
    <definedName name="UAcct303Sg">'[17]Func Study'!$AB$1977</definedName>
    <definedName name="UAcct303Sgu">'[17]Func Study'!$AB$1981</definedName>
    <definedName name="UAcct303So">'[17]Func Study'!$AB$1978</definedName>
    <definedName name="UACCT303SSGCH">'[17]Func Study'!$AB$1983</definedName>
    <definedName name="UAcct310">'[17]Func Study'!$AB$1414</definedName>
    <definedName name="UAcct310JBG">'[17]Func Study'!$AB$1413</definedName>
    <definedName name="UAcct311">'[17]Func Study'!$AB$1421</definedName>
    <definedName name="UAcct311JBG">'[17]Func Study'!$AB$1420</definedName>
    <definedName name="UAcct312">'[17]Func Study'!$AB$1428</definedName>
    <definedName name="UAcct312JBG">'[17]Func Study'!$AB$1427</definedName>
    <definedName name="UAcct314">'[17]Func Study'!$AB$1435</definedName>
    <definedName name="UAcct314JBG">'[17]Func Study'!$AB$1434</definedName>
    <definedName name="UAcct315">'[17]Func Study'!$AB$1442</definedName>
    <definedName name="UAcct315JBG">'[17]Func Study'!$AB$1441</definedName>
    <definedName name="UAcct316">'[17]Func Study'!$AB$1450</definedName>
    <definedName name="UAcct316JBG">'[17]Func Study'!$AB$1449</definedName>
    <definedName name="UAcct320">'[17]Func Study'!$AB$1466</definedName>
    <definedName name="UAcct321">'[17]Func Study'!$AB$1471</definedName>
    <definedName name="UAcct322">'[17]Func Study'!$AB$1476</definedName>
    <definedName name="UAcct323">'[17]Func Study'!$AB$1481</definedName>
    <definedName name="UAcct324">'[17]Func Study'!$AB$1486</definedName>
    <definedName name="UAcct325">'[17]Func Study'!$AB$1491</definedName>
    <definedName name="UAcct33">'[17]Func Study'!$AB$295</definedName>
    <definedName name="UAcct330">'[17]Func Study'!$AB$1508</definedName>
    <definedName name="UAcct331">'[17]Func Study'!$AB$1513</definedName>
    <definedName name="UAcct332">'[17]Func Study'!$AB$1518</definedName>
    <definedName name="UAcct333">'[17]Func Study'!$AB$1523</definedName>
    <definedName name="UAcct334">'[17]Func Study'!$AB$1528</definedName>
    <definedName name="UAcct335">'[17]Func Study'!$AB$1533</definedName>
    <definedName name="UAcct336">'[17]Func Study'!$AB$1539</definedName>
    <definedName name="UAcct340Dgu">'[17]Func Study'!$AB$1564</definedName>
    <definedName name="UAcct340Sgu">'[17]Func Study'!$AB$1565</definedName>
    <definedName name="UAcct341Dgu">'[17]Func Study'!$AB$1569</definedName>
    <definedName name="UAcct341Sgu">'[17]Func Study'!$AB$1570</definedName>
    <definedName name="UAcct342Dgu">'[17]Func Study'!$AB$1574</definedName>
    <definedName name="UAcct342Sgu">'[17]Func Study'!$AB$1575</definedName>
    <definedName name="UAcct343">'[17]Func Study'!$AB$1584</definedName>
    <definedName name="UAcct344S">'[17]Func Study'!$AB$1587</definedName>
    <definedName name="UAcct344Sgp">'[17]Func Study'!$AB$1588</definedName>
    <definedName name="UAcct345Dgu">'[17]Func Study'!$AB$1594</definedName>
    <definedName name="UAcct345Sgu">'[17]Func Study'!$AB$1595</definedName>
    <definedName name="UAcct346">'[17]Func Study'!$AB$1601</definedName>
    <definedName name="UAcct350">'[17]Func Study'!$AB$1628</definedName>
    <definedName name="UAcct352">'[17]Func Study'!$AB$1635</definedName>
    <definedName name="UAcct353">'[17]Func Study'!$AB$1641</definedName>
    <definedName name="UAcct354">'[17]Func Study'!$AB$1647</definedName>
    <definedName name="UAcct355">'[17]Func Study'!$AB$1654</definedName>
    <definedName name="UAcct356">'[17]Func Study'!$AB$1660</definedName>
    <definedName name="UAcct357">'[17]Func Study'!$AB$1666</definedName>
    <definedName name="UAcct358">'[17]Func Study'!$AB$1672</definedName>
    <definedName name="UAcct359">'[17]Func Study'!$AB$1678</definedName>
    <definedName name="UAcct360">'[17]Func Study'!$AB$1698</definedName>
    <definedName name="UAcct361">'[17]Func Study'!$AB$1704</definedName>
    <definedName name="UAcct362">'[17]Func Study'!$AB$1710</definedName>
    <definedName name="UAcct368">'[17]Func Study'!$AB$1744</definedName>
    <definedName name="UAcct369">'[17]Func Study'!$AB$1751</definedName>
    <definedName name="UAcct370">'[17]Func Study'!$AB$1762</definedName>
    <definedName name="UAcct372A">'[17]Func Study'!$AB$1775</definedName>
    <definedName name="UAcct372Dp">'[17]Func Study'!$AB$1773</definedName>
    <definedName name="UAcct372Ds">'[17]Func Study'!$AB$1774</definedName>
    <definedName name="UAcct373">'[17]Func Study'!$AB$1782</definedName>
    <definedName name="UAcct389Cn">'[17]Func Study'!$AB$1800</definedName>
    <definedName name="UAcct389S">'[17]Func Study'!$AB$1799</definedName>
    <definedName name="UAcct389Sg">'[17]Func Study'!$AB$1802</definedName>
    <definedName name="UAcct389Sgu">'[17]Func Study'!$AB$1801</definedName>
    <definedName name="UAcct389So">'[17]Func Study'!$AB$1803</definedName>
    <definedName name="UAcct390Cn">'[17]Func Study'!$AB$1810</definedName>
    <definedName name="UAcct390JBG">'[17]Func Study'!$AB$1812</definedName>
    <definedName name="UAcct390L">'[17]Func Study'!$AB$1927</definedName>
    <definedName name="UACCT390LRCL">'[17]Func Study'!$AB$1929</definedName>
    <definedName name="UAcct390S">'[17]Func Study'!$AB$1807</definedName>
    <definedName name="UAcct390Sgp">'[17]Func Study'!$AB$1808</definedName>
    <definedName name="UAcct390Sgu">'[17]Func Study'!$AB$1809</definedName>
    <definedName name="UAcct390Sop">'[17]Func Study'!$AB$1811</definedName>
    <definedName name="UAcct390Sou">'[17]Func Study'!$AB$1813</definedName>
    <definedName name="UAcct391Cn">'[17]Func Study'!$AB$1820</definedName>
    <definedName name="UACCT391JBE">'[17]Func Study'!$AB$1825</definedName>
    <definedName name="UAcct391S">'[17]Func Study'!$AB$1817</definedName>
    <definedName name="UAcct391Sg">'[17]Func Study'!$AB$1821</definedName>
    <definedName name="UAcct391Sgp">'[17]Func Study'!$AB$1818</definedName>
    <definedName name="UAcct391Sgu">'[17]Func Study'!$AB$1819</definedName>
    <definedName name="UAcct391So">'[17]Func Study'!$AB$1823</definedName>
    <definedName name="UACCT391SSGCH">'[17]Func Study'!$AB$1824</definedName>
    <definedName name="UAcct392Cn">'[17]Func Study'!$AB$1832</definedName>
    <definedName name="UAcct392L">'[17]Func Study'!$AB$1935</definedName>
    <definedName name="UAcct392Lrcl">'[17]Func Study'!$AB$1937</definedName>
    <definedName name="UAcct392S">'[17]Func Study'!$AB$1829</definedName>
    <definedName name="UAcct392Se">'[17]Func Study'!$AB$1834</definedName>
    <definedName name="UAcct392Sg">'[17]Func Study'!$AB$1831</definedName>
    <definedName name="UAcct392Sgp">'[17]Func Study'!$AB$1835</definedName>
    <definedName name="UAcct392Sgu">'[17]Func Study'!$AB$1833</definedName>
    <definedName name="UAcct392So">'[17]Func Study'!$AB$1830</definedName>
    <definedName name="UACCT392SSGCH">'[17]Func Study'!$AB$1836</definedName>
    <definedName name="UAcct393S">'[17]Func Study'!$AB$1841</definedName>
    <definedName name="UAcct393Sg">'[17]Func Study'!$AB$1845</definedName>
    <definedName name="UAcct393Sgp">'[17]Func Study'!$AB$1842</definedName>
    <definedName name="UAcct393Sgu">'[17]Func Study'!$AB$1843</definedName>
    <definedName name="UAcct393So">'[17]Func Study'!$AB$1844</definedName>
    <definedName name="UACCT393SSGCT">'[17]Func Study'!$AB$1846</definedName>
    <definedName name="UAcct394S">'[17]Func Study'!$AB$1850</definedName>
    <definedName name="UAcct394Se">'[17]Func Study'!$AB$1854</definedName>
    <definedName name="UAcct394Sg">'[17]Func Study'!$AB$1855</definedName>
    <definedName name="UAcct394Sgp">'[17]Func Study'!$AB$1851</definedName>
    <definedName name="UAcct394Sgu">'[17]Func Study'!$AB$1852</definedName>
    <definedName name="UAcct394So">'[17]Func Study'!$AB$1853</definedName>
    <definedName name="UACCT394SSGCH">'[17]Func Study'!$AB$1856</definedName>
    <definedName name="UAcct395S">'[17]Func Study'!$AB$1861</definedName>
    <definedName name="UAcct395Se">'[17]Func Study'!$AB$1865</definedName>
    <definedName name="UAcct395Sg">'[17]Func Study'!$AB$1866</definedName>
    <definedName name="UAcct395Sgp">'[17]Func Study'!$AB$1862</definedName>
    <definedName name="UAcct395Sgu">'[17]Func Study'!$AB$1863</definedName>
    <definedName name="UAcct395So">'[17]Func Study'!$AB$1864</definedName>
    <definedName name="UACCT395SSGCH">'[17]Func Study'!$AB$1867</definedName>
    <definedName name="UAcct396S">'[17]Func Study'!$AB$1872</definedName>
    <definedName name="UAcct396Se">'[17]Func Study'!$AB$1877</definedName>
    <definedName name="UAcct396Sg">'[17]Func Study'!$AB$1874</definedName>
    <definedName name="UAcct396Sgp">'[17]Func Study'!$AB$1873</definedName>
    <definedName name="UAcct396Sgu">'[17]Func Study'!$AB$1876</definedName>
    <definedName name="UAcct396So">'[17]Func Study'!$AB$1875</definedName>
    <definedName name="UACCT396SSGCH">'[17]Func Study'!$AB$1879</definedName>
    <definedName name="UACCT396SSGCT">'[17]Func Study'!$AB$1878</definedName>
    <definedName name="UAcct397Cn">'[17]Func Study'!$AB$1890</definedName>
    <definedName name="UAcct397JBG">'[17]Func Study'!$AB$1893</definedName>
    <definedName name="UAcct397S">'[17]Func Study'!$AB$1886</definedName>
    <definedName name="UAcct397Se">'[17]Func Study'!$AB$1892</definedName>
    <definedName name="UAcct397Sg">'[17]Func Study'!$AB$1891</definedName>
    <definedName name="UAcct397Sgp">'[17]Func Study'!$AB$1887</definedName>
    <definedName name="UAcct397Sgu">'[17]Func Study'!$AB$1888</definedName>
    <definedName name="UAcct397So">'[17]Func Study'!$AB$1889</definedName>
    <definedName name="UAcct398Cn">'[17]Func Study'!$AB$1902</definedName>
    <definedName name="UAcct398S">'[17]Func Study'!$AB$1899</definedName>
    <definedName name="UAcct398Se">'[17]Func Study'!$AB$1904</definedName>
    <definedName name="UAcct398Sg">'[17]Func Study'!$AB$1905</definedName>
    <definedName name="UAcct398Sgp">'[17]Func Study'!$AB$1900</definedName>
    <definedName name="UAcct398Sgu">'[17]Func Study'!$AB$1901</definedName>
    <definedName name="UAcct398So">'[17]Func Study'!$AB$1903</definedName>
    <definedName name="UACCT398SSGCT">'[17]Func Study'!$AB$1906</definedName>
    <definedName name="UAcct399">'[17]Func Study'!$AB$1913</definedName>
    <definedName name="UAcct399G">'[17]Func Study'!$AB$1955</definedName>
    <definedName name="UAcct399L">'[17]Func Study'!$AB$1917</definedName>
    <definedName name="UAcct399Lrcl">'[17]Func Study'!$AB$1919</definedName>
    <definedName name="UAcct403360">'[17]Func Study'!$AB$1090</definedName>
    <definedName name="UAcct403361">'[17]Func Study'!$AB$1091</definedName>
    <definedName name="UAcct403362">'[17]Func Study'!$AB$1092</definedName>
    <definedName name="UAcct403364">'[17]Func Study'!$AB$1094</definedName>
    <definedName name="UAcct403365">'[17]Func Study'!$AB$1095</definedName>
    <definedName name="UAcct403366">'[17]Func Study'!$AB$1096</definedName>
    <definedName name="UAcct403367">'[17]Func Study'!$AB$1097</definedName>
    <definedName name="UAcct403368">'[17]Func Study'!$AB$1098</definedName>
    <definedName name="UAcct403369">'[17]Func Study'!$AB$1099</definedName>
    <definedName name="UAcct403370">'[17]Func Study'!$AB$1100</definedName>
    <definedName name="UAcct403371">'[17]Func Study'!$AB$1101</definedName>
    <definedName name="UAcct403372">'[17]Func Study'!$AB$1102</definedName>
    <definedName name="UAcct403373">'[17]Func Study'!$AB$1103</definedName>
    <definedName name="UAcct403Ep">'[17]Func Study'!$AB$1130</definedName>
    <definedName name="UAcct403Gpcn">'[17]Func Study'!$AB$1111</definedName>
    <definedName name="UAcct403GPDGP">'[17]Func Study'!$AB$1108</definedName>
    <definedName name="UAcct403GPDGU">'[17]Func Study'!$AB$1109</definedName>
    <definedName name="UAcct403GPJBG">'[17]Func Study'!$AB$1115</definedName>
    <definedName name="UAcct403Gps">'[17]Func Study'!$AB$1107</definedName>
    <definedName name="UAcct403Gpsg">'[17]Func Study'!$AB$1112</definedName>
    <definedName name="UAcct403Gpso">'[17]Func Study'!$AB$1113</definedName>
    <definedName name="UAcct403Gv0">'[17]Func Study'!$AB$1121</definedName>
    <definedName name="UAcct403Hp">'[17]Func Study'!$AB$1072</definedName>
    <definedName name="UACCT403JBE">'[17]Func Study'!$AB$1116</definedName>
    <definedName name="UAcct403Mp">'[17]Func Study'!$AB$1125</definedName>
    <definedName name="UAcct403Np">'[17]Func Study'!$AB$1065</definedName>
    <definedName name="UAcct403Op">'[17]Func Study'!$AB$1080</definedName>
    <definedName name="UAcct403OPCAGE">'[17]Func Study'!$AB$1078</definedName>
    <definedName name="UAcct403Sp">'[17]Func Study'!$AB$1061</definedName>
    <definedName name="UAcct403SPJBG">'[17]Func Study'!$AB$1058</definedName>
    <definedName name="UAcct403Tp">'[17]Func Study'!$AB$1087</definedName>
    <definedName name="UAcct404330">'[17]Func Study'!$AB$1177</definedName>
    <definedName name="UACCT404GP">'[17]Func Study'!$AB$1146</definedName>
    <definedName name="UACCT404GPCN">'[17]Func Study'!$AB$1143</definedName>
    <definedName name="UACCT404GPSO">'[17]Func Study'!$AB$1141</definedName>
    <definedName name="UAcct404Ipcn">'[17]Func Study'!$AB$1158</definedName>
    <definedName name="UAcct404IPJBG">'[17]Func Study'!$AB$1163</definedName>
    <definedName name="UAcct404Ips">'[17]Func Study'!$AB$1154</definedName>
    <definedName name="UAcct404Ipse">'[17]Func Study'!$AB$1155</definedName>
    <definedName name="UAcct404Ipsg">'[17]Func Study'!$AB$1156</definedName>
    <definedName name="UAcct404Ipsg1">'[17]Func Study'!$AB$1159</definedName>
    <definedName name="UAcct404Ipsg2">'[17]Func Study'!$AB$1160</definedName>
    <definedName name="UAcct404Ipso">'[17]Func Study'!$AB$1157</definedName>
    <definedName name="UAcct404M">'[17]Func Study'!$AB$1168</definedName>
    <definedName name="UACCT404OP">'[17]Func Study'!$AB$1172</definedName>
    <definedName name="UACCT404SP">'[17]Func Study'!$AB$1151</definedName>
    <definedName name="UAcct405">'[17]Func Study'!$AB$1185</definedName>
    <definedName name="UAcct406">'[17]Func Study'!$AB$1193</definedName>
    <definedName name="UAcct407">'[17]Func Study'!$AB$1202</definedName>
    <definedName name="UAcct408">'[17]Func Study'!$AB$1221</definedName>
    <definedName name="UAcct408S">'[17]Func Study'!$AB$1213</definedName>
    <definedName name="UAcct41010">'[17]Func Study'!$AB$1294</definedName>
    <definedName name="UAcct41011">'[17]Func Study'!$AB$1309</definedName>
    <definedName name="UACCT41020">'[18]Functional Study'!#REF!</definedName>
    <definedName name="UACCT41020BADDEBT">'[18]Functional Study'!#REF!</definedName>
    <definedName name="UACCT41020DITEXP">'[18]Functional Study'!#REF!</definedName>
    <definedName name="UACCT41020DNPU">'[18]Functional Study'!#REF!</definedName>
    <definedName name="UACCT41020S">'[18]Functional Study'!#REF!</definedName>
    <definedName name="UACCT41020SE">'[18]Functional Study'!#REF!</definedName>
    <definedName name="UACCT41020SG">'[18]Functional Study'!#REF!</definedName>
    <definedName name="UACCT41020SGCT">'[18]Functional Study'!#REF!</definedName>
    <definedName name="UACCT41020SGPP">'[18]Functional Study'!#REF!</definedName>
    <definedName name="UACCT41020SO">'[18]Functional Study'!#REF!</definedName>
    <definedName name="UACCT41020TROJP">'[18]Functional Study'!#REF!</definedName>
    <definedName name="UACCT4102SNPD">'[18]Functional Study'!#REF!</definedName>
    <definedName name="UAcct41110">'[17]Func Study'!$AB$1325</definedName>
    <definedName name="UAcct41111">'[18]Functional Study'!#REF!</definedName>
    <definedName name="UAcct41111Baddebt">'[18]Functional Study'!#REF!</definedName>
    <definedName name="UAcct41111Dgp">'[18]Functional Study'!#REF!</definedName>
    <definedName name="UAcct41111Dgu">'[18]Functional Study'!#REF!</definedName>
    <definedName name="UAcct41111Ditexp">'[18]Functional Study'!#REF!</definedName>
    <definedName name="UAcct41111Dnpp">'[18]Functional Study'!#REF!</definedName>
    <definedName name="UAcct41111Dnptp">'[18]Functional Study'!#REF!</definedName>
    <definedName name="UAcct41111S">'[18]Functional Study'!#REF!</definedName>
    <definedName name="UAcct41111Se">'[18]Functional Study'!#REF!</definedName>
    <definedName name="UAcct41111Sg">'[18]Functional Study'!#REF!</definedName>
    <definedName name="UAcct41111Sgpp">'[18]Functional Study'!#REF!</definedName>
    <definedName name="UAcct41111So">'[18]Functional Study'!#REF!</definedName>
    <definedName name="UAcct41111Trojp">'[18]Functional Study'!#REF!</definedName>
    <definedName name="UAcct41140">'[17]Func Study'!$AB$1232</definedName>
    <definedName name="UAcct41141">'[17]Func Study'!$AB$1237</definedName>
    <definedName name="UAcct41160">'[17]Func Study'!$AB$369</definedName>
    <definedName name="UAcct41170">'[17]Func Study'!$AB$374</definedName>
    <definedName name="UAcct4118">'[17]Func Study'!$AB$378</definedName>
    <definedName name="UAcct41181">'[17]Func Study'!$AB$381</definedName>
    <definedName name="UAcct4194">'[17]Func Study'!$AB$385</definedName>
    <definedName name="UAcct421">'[17]Func Study'!$AB$394</definedName>
    <definedName name="UAcct4311">'[17]Func Study'!$AB$401</definedName>
    <definedName name="UAcct442Se">'[17]Func Study'!$AB$259</definedName>
    <definedName name="UAcct442Sg">'[17]Func Study'!$AB$260</definedName>
    <definedName name="UAcct447">'[17]Func Study'!$AB$281</definedName>
    <definedName name="UAcct447CAEE">'[15]Func Study'!#REF!</definedName>
    <definedName name="UAcct447CAGE">'[15]Func Study'!#REF!</definedName>
    <definedName name="UAcct447Dgu">'[16]Func Study'!#REF!</definedName>
    <definedName name="UACCT447NPC">'[17]Func Study'!$AB$289</definedName>
    <definedName name="UACCT447NPCCAEW">'[17]Func Study'!$AB$286</definedName>
    <definedName name="UACCT447NPCCAGW">'[17]Func Study'!$AB$287</definedName>
    <definedName name="UACCT447NPCDGP">'[17]Func Study'!$AB$288</definedName>
    <definedName name="UAcct447S">'[17]Func Study'!$AB$280</definedName>
    <definedName name="UAcct448S">'[17]Func Study'!$AB$274</definedName>
    <definedName name="UAcct448So">'[17]Func Study'!$AB$275</definedName>
    <definedName name="UAcct449">'[17]Func Study'!$AB$294</definedName>
    <definedName name="UAcct450">'[17]Func Study'!$AB$304</definedName>
    <definedName name="UAcct450S">'[17]Func Study'!$AB$302</definedName>
    <definedName name="UAcct450So">'[17]Func Study'!$AB$303</definedName>
    <definedName name="UAcct451S">'[17]Func Study'!$AB$307</definedName>
    <definedName name="UAcct451Sg">'[17]Func Study'!$AB$308</definedName>
    <definedName name="UAcct451So">'[17]Func Study'!$AB$309</definedName>
    <definedName name="UAcct453">'[17]Func Study'!$AB$315</definedName>
    <definedName name="UAcct453CAGE">'[15]Func Study'!#REF!</definedName>
    <definedName name="UAcct453CAGW">'[15]Func Study'!#REF!</definedName>
    <definedName name="UAcct454">'[17]Func Study'!$AB$322</definedName>
    <definedName name="UAcct454JBG">'[17]Func Study'!$AB$319</definedName>
    <definedName name="UAcct454S">'[17]Func Study'!$AB$318</definedName>
    <definedName name="UAcct454Sg">'[17]Func Study'!$AB$320</definedName>
    <definedName name="UAcct454So">'[17]Func Study'!$AB$321</definedName>
    <definedName name="UAcct456">'[17]Func Study'!$AB$332</definedName>
    <definedName name="UAcct456CAEW">'[17]Func Study'!$AB$331</definedName>
    <definedName name="UAcct456S">'[17]Func Study'!$AB$325</definedName>
    <definedName name="UAcct456So">'[17]Func Study'!$AB$329</definedName>
    <definedName name="UAcct500">'[17]Func Study'!$AB$416</definedName>
    <definedName name="UAcct500JBG">'[17]Func Study'!$AB$414</definedName>
    <definedName name="UAcct501">'[17]Func Study'!$AB$423</definedName>
    <definedName name="UAcct501CAEW">'[17]Func Study'!$AB$420</definedName>
    <definedName name="UAcct501JBE">'[17]Func Study'!$AB$421</definedName>
    <definedName name="UACCT501NPCCAEW">'[17]Func Study'!$AB$426</definedName>
    <definedName name="UAcct502">'[17]Func Study'!$AB$433</definedName>
    <definedName name="UAcct502CAGE">'[17]Func Study'!$AB$431</definedName>
    <definedName name="UAcct502JBG">'[15]Func Study'!#REF!</definedName>
    <definedName name="UAcct503">'[17]Func Study'!$AB$437</definedName>
    <definedName name="UACCT503NPC">'[17]Func Study'!$AB$443</definedName>
    <definedName name="UAcct505">'[17]Func Study'!$AB$449</definedName>
    <definedName name="UAcct505CAGE">'[17]Func Study'!$AB$447</definedName>
    <definedName name="UAcct505JBG">'[15]Func Study'!#REF!</definedName>
    <definedName name="UAcct506">'[17]Func Study'!$AB$455</definedName>
    <definedName name="UAcct506CAGE">'[17]Func Study'!$AB$452</definedName>
    <definedName name="UAcct506JBG">'[15]Func Study'!#REF!</definedName>
    <definedName name="UAcct507">'[17]Func Study'!$AB$464</definedName>
    <definedName name="UAcct507CAGE">'[17]Func Study'!$AB$462</definedName>
    <definedName name="UAcct507JBG">'[15]Func Study'!#REF!</definedName>
    <definedName name="UAcct510">'[17]Func Study'!$AB$469</definedName>
    <definedName name="UAcct510CAGE">'[17]Func Study'!$AB$467</definedName>
    <definedName name="UAcct510JBG">'[15]Func Study'!#REF!</definedName>
    <definedName name="UAcct511">'[17]Func Study'!$AB$474</definedName>
    <definedName name="UAcct511CAGE">'[17]Func Study'!$AB$472</definedName>
    <definedName name="UAcct511JBG">'[15]Func Study'!#REF!</definedName>
    <definedName name="UAcct512">'[17]Func Study'!$AB$479</definedName>
    <definedName name="UAcct512CAGE">'[17]Func Study'!$AB$477</definedName>
    <definedName name="UAcct512JBG">'[15]Func Study'!#REF!</definedName>
    <definedName name="UAcct513">'[17]Func Study'!$AB$484</definedName>
    <definedName name="UAcct513CAGE">'[17]Func Study'!$AB$482</definedName>
    <definedName name="UAcct513JBG">'[15]Func Study'!#REF!</definedName>
    <definedName name="UAcct514">'[17]Func Study'!$AB$489</definedName>
    <definedName name="UAcct514CAGE">'[17]Func Study'!$AB$487</definedName>
    <definedName name="UAcct514JBG">'[15]Func Study'!#REF!</definedName>
    <definedName name="UAcct517">'[17]Func Study'!$AB$498</definedName>
    <definedName name="UAcct518">'[17]Func Study'!$AB$502</definedName>
    <definedName name="UAcct519">'[17]Func Study'!$AB$507</definedName>
    <definedName name="UAcct520">'[17]Func Study'!$AB$511</definedName>
    <definedName name="UAcct523">'[17]Func Study'!$AB$515</definedName>
    <definedName name="UAcct524">'[17]Func Study'!$AB$519</definedName>
    <definedName name="UAcct528">'[17]Func Study'!$AB$523</definedName>
    <definedName name="UAcct529">'[17]Func Study'!$AB$527</definedName>
    <definedName name="UAcct530">'[17]Func Study'!$AB$531</definedName>
    <definedName name="UAcct531">'[17]Func Study'!$AB$535</definedName>
    <definedName name="UAcct532">'[17]Func Study'!$AB$539</definedName>
    <definedName name="UAcct535">'[17]Func Study'!$AB$551</definedName>
    <definedName name="UAcct536">'[17]Func Study'!$AB$555</definedName>
    <definedName name="UAcct537">'[17]Func Study'!$AB$559</definedName>
    <definedName name="UAcct538">'[17]Func Study'!$AB$563</definedName>
    <definedName name="UAcct539">'[17]Func Study'!$AB$568</definedName>
    <definedName name="UAcct540">'[17]Func Study'!$AB$572</definedName>
    <definedName name="UAcct541">'[17]Func Study'!$AB$576</definedName>
    <definedName name="UAcct542">'[17]Func Study'!$AB$580</definedName>
    <definedName name="UAcct543">'[17]Func Study'!$AB$584</definedName>
    <definedName name="UAcct544">'[17]Func Study'!$AB$588</definedName>
    <definedName name="UAcct545">'[17]Func Study'!$AB$592</definedName>
    <definedName name="UAcct546">'[17]Func Study'!$AB$606</definedName>
    <definedName name="UAcct546CAGE">'[17]Func Study'!$AB$605</definedName>
    <definedName name="UAcct547CAEW">'[17]Func Study'!$AB$610</definedName>
    <definedName name="UACCT547NPCCAEW">'[17]Func Study'!$AB$613</definedName>
    <definedName name="UAcct547Se">'[17]Func Study'!$AB$609</definedName>
    <definedName name="UAcct548">'[17]Func Study'!$AB$621</definedName>
    <definedName name="UACCT548CAGE">'[17]Func Study'!$AB$620</definedName>
    <definedName name="UAcct549">'[17]Func Study'!$AB$626</definedName>
    <definedName name="Uacct549CAGE">'[17]Func Study'!$AB$625</definedName>
    <definedName name="UAcct5506SE">'[15]Func Study'!#REF!</definedName>
    <definedName name="UAcct551CAGE">'[17]Func Study'!$AB$634</definedName>
    <definedName name="UACCT551SG">'[17]Func Study'!$AB$635</definedName>
    <definedName name="UACCT552CAGE">'[17]Func Study'!$AB$640</definedName>
    <definedName name="UAcct552SG">'[17]Func Study'!$AB$639</definedName>
    <definedName name="UACCT553CAGE">'[17]Func Study'!$AB$646</definedName>
    <definedName name="UAcct553SG">'[17]Func Study'!$AB$645</definedName>
    <definedName name="UACCT554CAGE">'[17]Func Study'!$AB$651</definedName>
    <definedName name="UAcct554SG">'[17]Func Study'!$AB$650</definedName>
    <definedName name="UAcct555CAEE">'[15]Func Study'!#REF!</definedName>
    <definedName name="UAcct555CAEW">'[17]Func Study'!$AB$665</definedName>
    <definedName name="UAcct555CAGE">'[15]Func Study'!#REF!</definedName>
    <definedName name="UAcct555CAGW">'[17]Func Study'!$AB$664</definedName>
    <definedName name="UACCT555DGP">'[17]Func Study'!$AB$670</definedName>
    <definedName name="UACCT555NPCCAEW">'[17]Func Study'!$AB$669</definedName>
    <definedName name="UACCT555NPCCAGW">'[17]Func Study'!$AB$668</definedName>
    <definedName name="UAcct555S">'[17]Func Study'!$AB$663</definedName>
    <definedName name="UAcct555Se">'[17]Func Study'!$AB$665</definedName>
    <definedName name="UACCT555SG">'[17]Func Study'!$AB$664</definedName>
    <definedName name="UAcct556">'[17]Func Study'!$AB$676</definedName>
    <definedName name="UAcct557">'[17]Func Study'!$AB$685</definedName>
    <definedName name="UAcct560">'[17]Func Study'!$AB$715</definedName>
    <definedName name="UAcct561">'[17]Func Study'!$AB$720</definedName>
    <definedName name="UAcct562">'[17]Func Study'!$AB$726</definedName>
    <definedName name="UAcct563">'[17]Func Study'!$AB$731</definedName>
    <definedName name="UAcct564">'[17]Func Study'!$AB$735</definedName>
    <definedName name="UAcct565">'[17]Func Study'!$AB$739</definedName>
    <definedName name="UACCT565NPC">'[17]Func Study'!$AB$744</definedName>
    <definedName name="UACCT565NPCCAGW">'[17]Func Study'!$AB$742</definedName>
    <definedName name="UAcct566">'[17]Func Study'!$AB$748</definedName>
    <definedName name="UAcct567">'[17]Func Study'!$AB$752</definedName>
    <definedName name="UAcct568">'[17]Func Study'!$AB$756</definedName>
    <definedName name="UAcct569">'[17]Func Study'!$AB$760</definedName>
    <definedName name="UAcct570">'[17]Func Study'!$AB$765</definedName>
    <definedName name="UAcct571">'[17]Func Study'!$AB$770</definedName>
    <definedName name="UAcct572">'[17]Func Study'!$AB$774</definedName>
    <definedName name="UAcct573">'[17]Func Study'!$AB$778</definedName>
    <definedName name="UAcct580">'[17]Func Study'!$AB$791</definedName>
    <definedName name="UAcct581">'[17]Func Study'!$AB$796</definedName>
    <definedName name="UAcct582">'[17]Func Study'!$AB$801</definedName>
    <definedName name="UAcct583">'[17]Func Study'!$AB$806</definedName>
    <definedName name="UAcct584">'[17]Func Study'!$AB$811</definedName>
    <definedName name="UAcct585">'[17]Func Study'!$AB$816</definedName>
    <definedName name="UAcct586">'[17]Func Study'!$AB$821</definedName>
    <definedName name="UAcct587">'[17]Func Study'!$AB$826</definedName>
    <definedName name="UAcct588">'[17]Func Study'!$AB$831</definedName>
    <definedName name="UAcct589">'[17]Func Study'!$AB$836</definedName>
    <definedName name="UAcct590">'[17]Func Study'!$AB$841</definedName>
    <definedName name="UAcct591">'[17]Func Study'!$AB$846</definedName>
    <definedName name="UAcct592">'[17]Func Study'!$AB$851</definedName>
    <definedName name="UAcct593">'[17]Func Study'!$AB$856</definedName>
    <definedName name="UAcct594">'[17]Func Study'!$AB$861</definedName>
    <definedName name="UAcct595">'[17]Func Study'!$AB$866</definedName>
    <definedName name="UAcct596">'[17]Func Study'!$AB$876</definedName>
    <definedName name="UAcct597">'[17]Func Study'!$AB$881</definedName>
    <definedName name="UAcct598">'[17]Func Study'!$AB$886</definedName>
    <definedName name="UAcct901">'[17]Func Study'!$AB$898</definedName>
    <definedName name="UAcct902">'[17]Func Study'!$AB$903</definedName>
    <definedName name="UAcct903">'[17]Func Study'!$AB$908</definedName>
    <definedName name="UAcct904">'[17]Func Study'!$AB$914</definedName>
    <definedName name="Uacct904SG">'[19]Functional Study'!#REF!</definedName>
    <definedName name="UAcct905">'[17]Func Study'!$AB$919</definedName>
    <definedName name="UAcct907">'[17]Func Study'!$AB$933</definedName>
    <definedName name="UAcct908">'[17]Func Study'!$AB$938</definedName>
    <definedName name="UAcct909">'[17]Func Study'!$AB$943</definedName>
    <definedName name="UAcct910">'[17]Func Study'!$AB$948</definedName>
    <definedName name="UAcct911">'[17]Func Study'!$AB$959</definedName>
    <definedName name="UAcct912">'[17]Func Study'!$AB$964</definedName>
    <definedName name="UAcct913">'[17]Func Study'!$AB$969</definedName>
    <definedName name="UAcct916">'[17]Func Study'!$AB$974</definedName>
    <definedName name="UAcct920">'[17]Func Study'!$AB$985</definedName>
    <definedName name="UAcct920Cn">'[17]Func Study'!$AB$983</definedName>
    <definedName name="UAcct921">'[17]Func Study'!$AB$991</definedName>
    <definedName name="UAcct921Cn">'[17]Func Study'!$AB$989</definedName>
    <definedName name="UAcct923">'[17]Func Study'!$AB$997</definedName>
    <definedName name="UAcct923CAGW">'[17]Func Study'!$AB$995</definedName>
    <definedName name="UAcct924">'[17]Func Study'!$AB$1001</definedName>
    <definedName name="UAcct925">'[17]Func Study'!$AB$1005</definedName>
    <definedName name="UAcct926">'[17]Func Study'!$AB$1011</definedName>
    <definedName name="UAcct927">'[17]Func Study'!$AB$1016</definedName>
    <definedName name="UAcct928">'[17]Func Study'!$AB$1023</definedName>
    <definedName name="UAcct929">'[17]Func Study'!$AB$1028</definedName>
    <definedName name="UAcct930">'[17]Func Study'!$AB$1034</definedName>
    <definedName name="UAcct931">'[17]Func Study'!$AB$1039</definedName>
    <definedName name="UAcct935">'[17]Func Study'!$AB$1045</definedName>
    <definedName name="UAcctAGA">'[17]Func Study'!$AB$296</definedName>
    <definedName name="UAcctcwc">'[17]Func Study'!$AB$2136</definedName>
    <definedName name="UAcctd00">'[17]Func Study'!$AB$1786</definedName>
    <definedName name="UAcctdfa">'[17]Func Study'!#REF!</definedName>
    <definedName name="UAcctdfad">'[17]Func Study'!#REF!</definedName>
    <definedName name="UAcctdfap">'[17]Func Study'!#REF!</definedName>
    <definedName name="UAcctdfat">'[17]Func Study'!#REF!</definedName>
    <definedName name="UAcctds0">'[17]Func Study'!$AB$1790</definedName>
    <definedName name="UACCTECDDGP">'[17]Func Study'!$AB$687</definedName>
    <definedName name="UACCTECDMC">'[17]Func Study'!$AB$689</definedName>
    <definedName name="UACCTECDS">'[17]Func Study'!$AB$691</definedName>
    <definedName name="UACCTECDSG1">'[17]Func Study'!$AB$688</definedName>
    <definedName name="UACCTECDSG2">'[17]Func Study'!$AB$690</definedName>
    <definedName name="UACCTECDSG3">'[17]Func Study'!$AB$692</definedName>
    <definedName name="UAcctfit">'[17]Func Study'!$AB$1395</definedName>
    <definedName name="UAcctg00">'[17]Func Study'!$AB$1947</definedName>
    <definedName name="UAccth00">'[17]Func Study'!$AB$1545</definedName>
    <definedName name="UAccti00">'[17]Func Study'!$AB$1993</definedName>
    <definedName name="UAcctn00">'[17]Func Study'!$AB$1496</definedName>
    <definedName name="UAccto00">'[17]Func Study'!$AB$1606</definedName>
    <definedName name="UAcctowc">'[17]Func Study'!$AB$2149</definedName>
    <definedName name="UACCTOWCSSECH">'[17]Func Study'!$AB$2148</definedName>
    <definedName name="UAccts00">'[17]Func Study'!$AB$1455</definedName>
    <definedName name="UAcctsttax">'[17]Func Study'!$AB$1377</definedName>
    <definedName name="UAcctt00">'[17]Func Study'!$AB$1682</definedName>
    <definedName name="UG">[13]CLASSIFIERS!$A$9:$IV$9</definedName>
    <definedName name="UG_NCP">[13]EXTERNAL!$A$82:$IV$84</definedName>
    <definedName name="UG_TFMR">[13]EXTERNAL!$A$103:$IV$105</definedName>
    <definedName name="UG_TFMRC">[13]EXTERNAL!$A$100:$IV$102</definedName>
    <definedName name="UNBILLED">[13]EXTERNAL!$A$64:$IV$66</definedName>
    <definedName name="UNBILREV">#REF!</definedName>
    <definedName name="UncollectibleAccounts">[22]Variables!$D$25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UtGrossReceipts">[22]Variables!$D$29</definedName>
    <definedName name="v" localSheetId="3" hidden="1">{#N/A,#N/A,FALSE,"Coversheet";#N/A,#N/A,FALSE,"QA"}</definedName>
    <definedName name="v" hidden="1">{#N/A,#N/A,FALSE,"Coversheet";#N/A,#N/A,FALSE,"QA"}</definedName>
    <definedName name="ValidAccount">[20]Variables!$AK$43:$AK$369</definedName>
    <definedName name="Value" localSheetId="3" hidden="1">{#N/A,#N/A,FALSE,"Summ";#N/A,#N/A,FALSE,"General"}</definedName>
    <definedName name="Value" hidden="1">{#N/A,#N/A,FALSE,"Summ";#N/A,#N/A,FALSE,"General"}</definedName>
    <definedName name="Values_Entered">IF(Loan_Amount*Interest_Rate*Loan_Years*Loan_Start&gt;0,1,0)</definedName>
    <definedName name="VAR">[24]Backup!#REF!</definedName>
    <definedName name="VARIABLE">[43]Summary!#REF!</definedName>
    <definedName name="VOMEsc">[21]Assumptions!$C$21</definedName>
    <definedName name="VOUCHER">#REF!</definedName>
    <definedName name="w" localSheetId="3" hidden="1">{#N/A,#N/A,FALSE,"Schedule F";#N/A,#N/A,FALSE,"Schedule G"}</definedName>
    <definedName name="w" hidden="1">{#N/A,#N/A,FALSE,"Schedule F";#N/A,#N/A,FALSE,"Schedule G"}</definedName>
    <definedName name="WACC">[21]Assumptions!$I$61</definedName>
    <definedName name="WaRevenueTax">[22]Variables!$D$27</definedName>
    <definedName name="we" localSheetId="3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EATHER">#REF!</definedName>
    <definedName name="WEATHRNORM">#REF!</definedName>
    <definedName name="WH" localSheetId="3" hidden="1">{#N/A,#N/A,FALSE,"Coversheet";#N/A,#N/A,FALSE,"QA"}</definedName>
    <definedName name="WH" hidden="1">{#N/A,#N/A,FALSE,"Coversheet";#N/A,#N/A,FALSE,"QA"}</definedName>
    <definedName name="WIDTH">#REF!</definedName>
    <definedName name="Winter">'[62]Input Tab'!$B$11</definedName>
    <definedName name="WinterPeak">'[63]Load Data'!$D$9:$H$12,'[63]Load Data'!$D$20:$H$22</definedName>
    <definedName name="WORK1">#REF!</definedName>
    <definedName name="WORK2">#REF!</definedName>
    <definedName name="WORK3">#REF!</definedName>
    <definedName name="wrn.1._.Bi._.Monthly._.CR." localSheetId="3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3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3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3" hidden="1">{#N/A,#N/A,FALSE,"CRPT";#N/A,#N/A,FALSE,"TREND";#N/A,#N/A,FALSE,"% CURVE"}</definedName>
    <definedName name="wrn.AAI._.Report." hidden="1">{#N/A,#N/A,FALSE,"CRPT";#N/A,#N/A,FALSE,"TREND";#N/A,#N/A,FALSE,"% CURVE"}</definedName>
    <definedName name="wrn.Anvil." localSheetId="3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3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3" hidden="1">{#N/A,#N/A,FALSE,"schA"}</definedName>
    <definedName name="wrn.ECR." hidden="1">{#N/A,#N/A,FALSE,"schA"}</definedName>
    <definedName name="wrn.ESTIMATE." localSheetId="3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undamental." localSheetId="3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localSheetId="3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localSheetId="3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3" hidden="1">{#N/A,#N/A,FALSE,"Coversheet";#N/A,#N/A,FALSE,"QA"}</definedName>
    <definedName name="wrn.Incentive._.Overhead." hidden="1">{#N/A,#N/A,FALSE,"Coversheet";#N/A,#N/A,FALSE,"QA"}</definedName>
    <definedName name="wrn.limit_reports." localSheetId="3" hidden="1">{#N/A,#N/A,FALSE,"Schedule F";#N/A,#N/A,FALSE,"Schedule G"}</definedName>
    <definedName name="wrn.limit_reports." hidden="1">{#N/A,#N/A,FALSE,"Schedule F";#N/A,#N/A,FALSE,"Schedule G"}</definedName>
    <definedName name="wrn.MARGIN_WO_QTR." localSheetId="3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roject._.Services." localSheetId="3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3" hidden="1">{#N/A,#N/A,FALSE,"7617 Fab";#N/A,#N/A,FALSE,"7617 NSK"}</definedName>
    <definedName name="wrn.SCHEDULE." hidden="1">{#N/A,#N/A,FALSE,"7617 Fab";#N/A,#N/A,FALSE,"7617 NSK"}</definedName>
    <definedName name="wrn.SLB." localSheetId="3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3" hidden="1">{#N/A,#N/A,FALSE,"2002 Small Tool OH";#N/A,#N/A,FALSE,"QA"}</definedName>
    <definedName name="wrn.Small._.Tools._.Overhead." hidden="1">{#N/A,#N/A,FALSE,"2002 Small Tool OH";#N/A,#N/A,FALSE,"QA"}</definedName>
    <definedName name="wrn.Summary." localSheetId="3" hidden="1">{#N/A,#N/A,FALSE,"Summ";#N/A,#N/A,FALSE,"General"}</definedName>
    <definedName name="wrn.Summary." hidden="1">{#N/A,#N/A,FALSE,"Summ";#N/A,#N/A,FALSE,"General"}</definedName>
    <definedName name="wrn.USIM_Data." localSheetId="3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3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3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3" hidden="1">{#N/A,#N/A,FALSE,"schA"}</definedName>
    <definedName name="www" hidden="1">{#N/A,#N/A,FALSE,"schA"}</definedName>
    <definedName name="x" localSheetId="3" hidden="1">{#N/A,#N/A,FALSE,"Coversheet";#N/A,#N/A,FALSE,"QA"}</definedName>
    <definedName name="x" hidden="1">{#N/A,#N/A,FALSE,"Coversheet";#N/A,#N/A,FALSE,"QA"}</definedName>
    <definedName name="xx" localSheetId="3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ear">#REF!</definedName>
    <definedName name="Years_evaluated">'[64]Revison Inputs'!$B$6</definedName>
    <definedName name="YEFactors">[20]Factors!$S$3:$AG$99</definedName>
    <definedName name="YTD_Format">[50]YTD!$B$13:$D$13,[50]YTD!$B$32:$D$32</definedName>
    <definedName name="yuf" localSheetId="3" hidden="1">{#N/A,#N/A,FALSE,"Summ";#N/A,#N/A,FALSE,"General"}</definedName>
    <definedName name="yuf" hidden="1">{#N/A,#N/A,FALSE,"Summ";#N/A,#N/A,FALSE,"General"}</definedName>
    <definedName name="z" localSheetId="3" hidden="1">{#N/A,#N/A,FALSE,"Coversheet";#N/A,#N/A,FALSE,"QA"}</definedName>
    <definedName name="z" hidden="1">{#N/A,#N/A,FALSE,"Coversheet";#N/A,#N/A,FALSE,"QA"}</definedName>
    <definedName name="ZA">'[65] annual balance '!#REF!</definedName>
  </definedNames>
  <calcPr calcId="162913"/>
</workbook>
</file>

<file path=xl/calcChain.xml><?xml version="1.0" encoding="utf-8"?>
<calcChain xmlns="http://schemas.openxmlformats.org/spreadsheetml/2006/main">
  <c r="A3" i="37" l="1"/>
  <c r="A46" i="84" l="1"/>
  <c r="G46" i="84"/>
  <c r="A47" i="84"/>
  <c r="A48" i="84"/>
  <c r="A49" i="84"/>
  <c r="A50" i="84"/>
  <c r="F50" i="84"/>
  <c r="A45" i="84" l="1"/>
  <c r="A44" i="84"/>
  <c r="A43" i="84"/>
  <c r="A42" i="84"/>
  <c r="A41" i="84"/>
  <c r="A40" i="84"/>
  <c r="A39" i="84"/>
  <c r="A38" i="84"/>
  <c r="A37" i="84"/>
  <c r="A36" i="84"/>
  <c r="A35" i="84"/>
  <c r="F34" i="84"/>
  <c r="A34" i="84"/>
  <c r="A33" i="84"/>
  <c r="B36" i="84" s="1"/>
  <c r="A32" i="84"/>
  <c r="A31" i="84"/>
  <c r="F30" i="84"/>
  <c r="D30" i="84"/>
  <c r="A30" i="84"/>
  <c r="A29" i="84"/>
  <c r="A28" i="84"/>
  <c r="A27" i="84"/>
  <c r="A26" i="84"/>
  <c r="A25" i="84"/>
  <c r="A24" i="84"/>
  <c r="A23" i="84"/>
  <c r="A22" i="84"/>
  <c r="A21" i="84"/>
  <c r="F20" i="84"/>
  <c r="D20" i="84"/>
  <c r="G24" i="84" s="1"/>
  <c r="A20" i="84"/>
  <c r="A19" i="84"/>
  <c r="B22" i="84" s="1"/>
  <c r="A18" i="84"/>
  <c r="F17" i="84"/>
  <c r="F31" i="84" s="1"/>
  <c r="D17" i="84"/>
  <c r="D31" i="84" s="1"/>
  <c r="D33" i="84" s="1"/>
  <c r="A17" i="84"/>
  <c r="F16" i="84"/>
  <c r="D16" i="84"/>
  <c r="D19" i="84" s="1"/>
  <c r="D22" i="84" s="1"/>
  <c r="A16" i="84"/>
  <c r="A15" i="84"/>
  <c r="A14" i="84"/>
  <c r="F19" i="84" l="1"/>
  <c r="F22" i="84" s="1"/>
  <c r="F23" i="84" s="1"/>
  <c r="D23" i="84"/>
  <c r="F33" i="84"/>
  <c r="F36" i="84" s="1"/>
  <c r="D34" i="84"/>
  <c r="G38" i="84" s="1"/>
  <c r="G22" i="84" l="1"/>
  <c r="G26" i="84" s="1"/>
  <c r="D36" i="84"/>
  <c r="G36" i="84" s="1"/>
  <c r="G40" i="84" s="1"/>
  <c r="K25" i="67" l="1"/>
  <c r="K21" i="67"/>
  <c r="K19" i="67"/>
  <c r="K17" i="67"/>
  <c r="K16" i="67"/>
  <c r="K14" i="67"/>
  <c r="K13" i="67"/>
  <c r="K12" i="67"/>
  <c r="K11" i="67"/>
  <c r="K10" i="67"/>
  <c r="K9" i="67"/>
  <c r="K8" i="67"/>
  <c r="K7" i="67"/>
  <c r="K23" i="67" l="1"/>
  <c r="K27" i="67" l="1"/>
  <c r="N171" i="37"/>
  <c r="N170" i="37"/>
  <c r="N169" i="37"/>
  <c r="N168" i="37"/>
  <c r="N167" i="37"/>
  <c r="N166" i="37"/>
  <c r="N165" i="37"/>
  <c r="N164" i="37"/>
  <c r="N163" i="37"/>
  <c r="N162" i="37"/>
  <c r="N161" i="37"/>
  <c r="N160" i="37"/>
  <c r="N159" i="37"/>
  <c r="N158" i="37"/>
  <c r="N154" i="37"/>
  <c r="N153" i="37"/>
  <c r="N151" i="37"/>
  <c r="N150" i="37"/>
  <c r="N149" i="37"/>
  <c r="N148" i="37"/>
  <c r="N146" i="37"/>
  <c r="N145" i="37"/>
  <c r="N144" i="37"/>
  <c r="N143" i="37"/>
  <c r="N142" i="37"/>
  <c r="N140" i="37"/>
  <c r="N139" i="37"/>
  <c r="N138" i="37"/>
  <c r="N137" i="37"/>
  <c r="N136" i="37"/>
  <c r="N132" i="37"/>
  <c r="N129" i="37"/>
  <c r="N128" i="37"/>
  <c r="N127" i="37"/>
  <c r="N126" i="37"/>
  <c r="N125" i="37"/>
  <c r="N124" i="37"/>
  <c r="N123" i="37"/>
  <c r="N122" i="37"/>
  <c r="N121" i="37"/>
  <c r="N119" i="37"/>
  <c r="N114" i="37"/>
  <c r="N115" i="37"/>
  <c r="N116" i="37"/>
  <c r="N117" i="37"/>
  <c r="N113" i="37"/>
  <c r="N109" i="37"/>
  <c r="N108" i="37"/>
  <c r="N107" i="37"/>
  <c r="N106" i="37"/>
  <c r="N105" i="37"/>
  <c r="N104" i="37"/>
  <c r="N103" i="37"/>
  <c r="N102" i="37"/>
  <c r="N101" i="37"/>
  <c r="N84" i="37"/>
  <c r="N79" i="37"/>
  <c r="N87" i="37"/>
  <c r="N86" i="37"/>
  <c r="N85" i="37"/>
  <c r="N83" i="37"/>
  <c r="N82" i="37"/>
  <c r="N81" i="37"/>
  <c r="N80" i="37"/>
  <c r="N41" i="37"/>
  <c r="N40" i="37"/>
  <c r="N39" i="37"/>
  <c r="N37" i="37"/>
  <c r="N36" i="37"/>
  <c r="N35" i="37"/>
  <c r="N34" i="37"/>
  <c r="N98" i="37"/>
  <c r="N97" i="37"/>
  <c r="N96" i="37"/>
  <c r="N95" i="37"/>
  <c r="N94" i="37"/>
  <c r="N93" i="37"/>
  <c r="N92" i="37"/>
  <c r="N91" i="37"/>
  <c r="N90" i="37"/>
  <c r="N77" i="37"/>
  <c r="N76" i="37"/>
  <c r="N75" i="37"/>
  <c r="N74" i="37"/>
  <c r="N73" i="37"/>
  <c r="N70" i="37"/>
  <c r="N69" i="37"/>
  <c r="N68" i="37"/>
  <c r="N67" i="37"/>
  <c r="N66" i="37"/>
  <c r="N65" i="37"/>
  <c r="N64" i="37"/>
  <c r="N63" i="37"/>
  <c r="N62" i="37"/>
  <c r="N59" i="37"/>
  <c r="N58" i="37"/>
  <c r="N57" i="37"/>
  <c r="N56" i="37"/>
  <c r="N55" i="37"/>
  <c r="N54" i="37"/>
  <c r="N53" i="37"/>
  <c r="N51" i="37"/>
  <c r="N50" i="37"/>
  <c r="N49" i="37"/>
  <c r="N48" i="37"/>
  <c r="N47" i="37"/>
  <c r="N46" i="37"/>
  <c r="N45" i="37"/>
  <c r="N30" i="37"/>
  <c r="N29" i="37"/>
  <c r="N28" i="37"/>
  <c r="N27" i="37"/>
  <c r="N17" i="67"/>
  <c r="N9" i="67"/>
  <c r="N10" i="67"/>
  <c r="N11" i="67"/>
  <c r="N12" i="67"/>
  <c r="N13" i="67"/>
  <c r="N14" i="67"/>
  <c r="N8" i="67"/>
  <c r="G171" i="37" l="1"/>
  <c r="G170" i="37"/>
  <c r="I170" i="37" s="1"/>
  <c r="G169" i="37"/>
  <c r="G168" i="37"/>
  <c r="I168" i="37" s="1"/>
  <c r="G167" i="37"/>
  <c r="G166" i="37"/>
  <c r="I166" i="37" s="1"/>
  <c r="G165" i="37"/>
  <c r="G164" i="37"/>
  <c r="I164" i="37" s="1"/>
  <c r="G163" i="37"/>
  <c r="G162" i="37"/>
  <c r="I162" i="37" s="1"/>
  <c r="G161" i="37"/>
  <c r="G160" i="37"/>
  <c r="I160" i="37" s="1"/>
  <c r="G159" i="37"/>
  <c r="G158" i="37"/>
  <c r="I158" i="37" s="1"/>
  <c r="B158" i="37"/>
  <c r="B159" i="37" s="1"/>
  <c r="B160" i="37" s="1"/>
  <c r="B161" i="37" s="1"/>
  <c r="B162" i="37" s="1"/>
  <c r="B163" i="37" s="1"/>
  <c r="B164" i="37" s="1"/>
  <c r="B165" i="37" s="1"/>
  <c r="B166" i="37" s="1"/>
  <c r="B167" i="37" s="1"/>
  <c r="B168" i="37" s="1"/>
  <c r="B169" i="37" s="1"/>
  <c r="B170" i="37" s="1"/>
  <c r="B171" i="37" s="1"/>
  <c r="G157" i="37"/>
  <c r="G154" i="37"/>
  <c r="B154" i="37"/>
  <c r="I153" i="37"/>
  <c r="G153" i="37"/>
  <c r="B153" i="37"/>
  <c r="G151" i="37"/>
  <c r="G150" i="37"/>
  <c r="I150" i="37" s="1"/>
  <c r="G149" i="37"/>
  <c r="G148" i="37"/>
  <c r="I148" i="37" s="1"/>
  <c r="I146" i="37"/>
  <c r="G146" i="37"/>
  <c r="I145" i="37"/>
  <c r="G145" i="37"/>
  <c r="B145" i="37"/>
  <c r="B146" i="37" s="1"/>
  <c r="I144" i="37"/>
  <c r="G144" i="37"/>
  <c r="I143" i="37"/>
  <c r="G143" i="37"/>
  <c r="B143" i="37"/>
  <c r="B144" i="37" s="1"/>
  <c r="I142" i="37"/>
  <c r="G142" i="37"/>
  <c r="I140" i="37"/>
  <c r="G140" i="37"/>
  <c r="I139" i="37"/>
  <c r="G139" i="37"/>
  <c r="I138" i="37"/>
  <c r="G138" i="37"/>
  <c r="I137" i="37"/>
  <c r="G137" i="37"/>
  <c r="I136" i="37"/>
  <c r="G136" i="37"/>
  <c r="B136" i="37"/>
  <c r="I135" i="37"/>
  <c r="G135" i="37"/>
  <c r="G132" i="37"/>
  <c r="I129" i="37"/>
  <c r="G129" i="37"/>
  <c r="G128" i="37"/>
  <c r="I127" i="37"/>
  <c r="G127" i="37"/>
  <c r="G126" i="37"/>
  <c r="I126" i="37" s="1"/>
  <c r="I125" i="37"/>
  <c r="G125" i="37"/>
  <c r="G124" i="37"/>
  <c r="I123" i="37"/>
  <c r="G123" i="37"/>
  <c r="G122" i="37"/>
  <c r="I122" i="37" s="1"/>
  <c r="I121" i="37"/>
  <c r="G121" i="37"/>
  <c r="I119" i="37"/>
  <c r="G119" i="37"/>
  <c r="G117" i="37"/>
  <c r="G116" i="37"/>
  <c r="I116" i="37" s="1"/>
  <c r="G115" i="37"/>
  <c r="G114" i="37"/>
  <c r="I114" i="37" s="1"/>
  <c r="G113" i="37"/>
  <c r="B113" i="37"/>
  <c r="B114" i="37" s="1"/>
  <c r="B115" i="37" s="1"/>
  <c r="B116" i="37" s="1"/>
  <c r="B117" i="37" s="1"/>
  <c r="B119" i="37" s="1"/>
  <c r="G112" i="37"/>
  <c r="I112" i="37" s="1"/>
  <c r="I109" i="37"/>
  <c r="G109" i="37"/>
  <c r="I108" i="37"/>
  <c r="G108" i="37"/>
  <c r="I107" i="37"/>
  <c r="G107" i="37"/>
  <c r="I106" i="37"/>
  <c r="G106" i="37"/>
  <c r="I105" i="37"/>
  <c r="G105" i="37"/>
  <c r="I104" i="37"/>
  <c r="G104" i="37"/>
  <c r="I103" i="37"/>
  <c r="G103" i="37"/>
  <c r="I102" i="37"/>
  <c r="G102" i="37"/>
  <c r="I101" i="37"/>
  <c r="G101" i="37"/>
  <c r="I98" i="37"/>
  <c r="G98" i="37"/>
  <c r="I97" i="37"/>
  <c r="G97" i="37"/>
  <c r="I96" i="37"/>
  <c r="G96" i="37"/>
  <c r="I95" i="37"/>
  <c r="G95" i="37"/>
  <c r="I94" i="37"/>
  <c r="G94" i="37"/>
  <c r="I93" i="37"/>
  <c r="G93" i="37"/>
  <c r="I92" i="37"/>
  <c r="G92" i="37"/>
  <c r="I91" i="37"/>
  <c r="G91" i="37"/>
  <c r="B91" i="37"/>
  <c r="B92" i="37" s="1"/>
  <c r="B93" i="37" s="1"/>
  <c r="B94" i="37" s="1"/>
  <c r="B95" i="37" s="1"/>
  <c r="B96" i="37" s="1"/>
  <c r="B97" i="37" s="1"/>
  <c r="B98" i="37" s="1"/>
  <c r="B101" i="37" s="1"/>
  <c r="B102" i="37" s="1"/>
  <c r="B103" i="37" s="1"/>
  <c r="B104" i="37" s="1"/>
  <c r="B105" i="37" s="1"/>
  <c r="B106" i="37" s="1"/>
  <c r="B107" i="37" s="1"/>
  <c r="B108" i="37" s="1"/>
  <c r="B109" i="37" s="1"/>
  <c r="I90" i="37"/>
  <c r="G90" i="37"/>
  <c r="G87" i="37"/>
  <c r="I87" i="37" s="1"/>
  <c r="I86" i="37"/>
  <c r="G86" i="37"/>
  <c r="G85" i="37"/>
  <c r="I84" i="37"/>
  <c r="G84" i="37"/>
  <c r="G83" i="37"/>
  <c r="I82" i="37"/>
  <c r="G82" i="37"/>
  <c r="G81" i="37"/>
  <c r="I80" i="37"/>
  <c r="G80" i="37"/>
  <c r="G79" i="37"/>
  <c r="G77" i="37"/>
  <c r="I77" i="37" s="1"/>
  <c r="G76" i="37"/>
  <c r="G75" i="37"/>
  <c r="I75" i="37" s="1"/>
  <c r="G74" i="37"/>
  <c r="G73" i="37"/>
  <c r="I73" i="37" s="1"/>
  <c r="G72" i="37"/>
  <c r="G70" i="37"/>
  <c r="I69" i="37"/>
  <c r="G69" i="37"/>
  <c r="G68" i="37"/>
  <c r="I67" i="37"/>
  <c r="G67" i="37"/>
  <c r="G66" i="37"/>
  <c r="I65" i="37"/>
  <c r="G65" i="37"/>
  <c r="G64" i="37"/>
  <c r="B64" i="37"/>
  <c r="B65" i="37" s="1"/>
  <c r="B66" i="37" s="1"/>
  <c r="B67" i="37" s="1"/>
  <c r="B68" i="37" s="1"/>
  <c r="B69" i="37" s="1"/>
  <c r="B70" i="37" s="1"/>
  <c r="B72" i="37" s="1"/>
  <c r="B73" i="37" s="1"/>
  <c r="B74" i="37" s="1"/>
  <c r="B75" i="37" s="1"/>
  <c r="B76" i="37" s="1"/>
  <c r="B77" i="37" s="1"/>
  <c r="B79" i="37" s="1"/>
  <c r="B80" i="37" s="1"/>
  <c r="B81" i="37" s="1"/>
  <c r="B82" i="37" s="1"/>
  <c r="B83" i="37" s="1"/>
  <c r="B84" i="37" s="1"/>
  <c r="B85" i="37" s="1"/>
  <c r="B86" i="37" s="1"/>
  <c r="B87" i="37" s="1"/>
  <c r="I63" i="37"/>
  <c r="G63" i="37"/>
  <c r="B63" i="37"/>
  <c r="G62" i="37"/>
  <c r="G59" i="37"/>
  <c r="I59" i="37" s="1"/>
  <c r="C59" i="37"/>
  <c r="I58" i="37"/>
  <c r="G58" i="37"/>
  <c r="C58" i="37"/>
  <c r="G57" i="37"/>
  <c r="C57" i="37"/>
  <c r="G56" i="37"/>
  <c r="I55" i="37"/>
  <c r="G55" i="37"/>
  <c r="G54" i="37"/>
  <c r="I53" i="37"/>
  <c r="G53" i="37"/>
  <c r="G51" i="37"/>
  <c r="I51" i="37" s="1"/>
  <c r="G50" i="37"/>
  <c r="I50" i="37" s="1"/>
  <c r="I49" i="37"/>
  <c r="G49" i="37"/>
  <c r="G48" i="37"/>
  <c r="I48" i="37" s="1"/>
  <c r="G47" i="37"/>
  <c r="G46" i="37"/>
  <c r="I46" i="37" s="1"/>
  <c r="B46" i="37"/>
  <c r="B47" i="37" s="1"/>
  <c r="B48" i="37" s="1"/>
  <c r="I45" i="37"/>
  <c r="G45" i="37"/>
  <c r="B45" i="37"/>
  <c r="G44" i="37"/>
  <c r="I44" i="37" s="1"/>
  <c r="I41" i="37"/>
  <c r="G41" i="37"/>
  <c r="G40" i="37"/>
  <c r="I40" i="37" s="1"/>
  <c r="G39" i="37"/>
  <c r="I38" i="37"/>
  <c r="G38" i="37"/>
  <c r="I37" i="37"/>
  <c r="G37" i="37"/>
  <c r="G36" i="37"/>
  <c r="I36" i="37" s="1"/>
  <c r="G35" i="37"/>
  <c r="I34" i="37"/>
  <c r="G34" i="37"/>
  <c r="I33" i="37"/>
  <c r="G33" i="37"/>
  <c r="I30" i="37"/>
  <c r="G30" i="37"/>
  <c r="I29" i="37"/>
  <c r="G29" i="37"/>
  <c r="I28" i="37"/>
  <c r="G28" i="37"/>
  <c r="B28" i="37"/>
  <c r="B29" i="37" s="1"/>
  <c r="B30" i="37" s="1"/>
  <c r="I27" i="37"/>
  <c r="G27" i="37"/>
  <c r="I25" i="37"/>
  <c r="G25" i="37"/>
  <c r="H21" i="37"/>
  <c r="H20" i="37"/>
  <c r="H19" i="37"/>
  <c r="I18" i="37"/>
  <c r="H18" i="37"/>
  <c r="H17" i="37"/>
  <c r="H16" i="37"/>
  <c r="H15" i="37"/>
  <c r="I14" i="37"/>
  <c r="H14" i="37"/>
  <c r="H22" i="37" s="1"/>
  <c r="A11" i="37"/>
  <c r="A12" i="37" s="1"/>
  <c r="A13" i="37" s="1"/>
  <c r="A14" i="37" s="1"/>
  <c r="A15" i="37" s="1"/>
  <c r="A16" i="37" s="1"/>
  <c r="A17" i="37" s="1"/>
  <c r="A18" i="37" s="1"/>
  <c r="A19" i="37" s="1"/>
  <c r="A20" i="37" s="1"/>
  <c r="A21" i="37" s="1"/>
  <c r="A22" i="37" s="1"/>
  <c r="A23" i="37" s="1"/>
  <c r="A24" i="37" s="1"/>
  <c r="A25" i="37" s="1"/>
  <c r="A26" i="37" s="1"/>
  <c r="A27" i="37" s="1"/>
  <c r="A28" i="37" s="1"/>
  <c r="A29" i="37" s="1"/>
  <c r="A30" i="37" s="1"/>
  <c r="A31" i="37" s="1"/>
  <c r="A32" i="37" s="1"/>
  <c r="A33" i="37" s="1"/>
  <c r="A34" i="37" s="1"/>
  <c r="A35" i="37" s="1"/>
  <c r="A36" i="37" s="1"/>
  <c r="A37" i="37" s="1"/>
  <c r="A38" i="37" s="1"/>
  <c r="A39" i="37" s="1"/>
  <c r="A40" i="37" s="1"/>
  <c r="A41" i="37" s="1"/>
  <c r="A42" i="37" s="1"/>
  <c r="A43" i="37" s="1"/>
  <c r="A44" i="37" s="1"/>
  <c r="A45" i="37" s="1"/>
  <c r="A46" i="37" s="1"/>
  <c r="A47" i="37" s="1"/>
  <c r="A48" i="37" s="1"/>
  <c r="A49" i="37" s="1"/>
  <c r="A50" i="37" s="1"/>
  <c r="A51" i="37" s="1"/>
  <c r="A52" i="37" s="1"/>
  <c r="A53" i="37" s="1"/>
  <c r="A54" i="37" s="1"/>
  <c r="A55" i="37" s="1"/>
  <c r="A56" i="37" s="1"/>
  <c r="A57" i="37" s="1"/>
  <c r="A58" i="37" s="1"/>
  <c r="A59" i="37" s="1"/>
  <c r="A60" i="37" s="1"/>
  <c r="A61" i="37" s="1"/>
  <c r="A62" i="37" s="1"/>
  <c r="A63" i="37" s="1"/>
  <c r="A64" i="37" s="1"/>
  <c r="A65" i="37" s="1"/>
  <c r="A66" i="37" s="1"/>
  <c r="A67" i="37" s="1"/>
  <c r="A68" i="37" s="1"/>
  <c r="A69" i="37" s="1"/>
  <c r="A70" i="37" s="1"/>
  <c r="A71" i="37" s="1"/>
  <c r="A72" i="37" s="1"/>
  <c r="A73" i="37" s="1"/>
  <c r="A74" i="37" s="1"/>
  <c r="A75" i="37" s="1"/>
  <c r="A76" i="37" s="1"/>
  <c r="A77" i="37" s="1"/>
  <c r="A78" i="37" s="1"/>
  <c r="A79" i="37" s="1"/>
  <c r="A80" i="37" s="1"/>
  <c r="A81" i="37" s="1"/>
  <c r="A82" i="37" s="1"/>
  <c r="A83" i="37" s="1"/>
  <c r="A84" i="37" s="1"/>
  <c r="A85" i="37" s="1"/>
  <c r="A86" i="37" s="1"/>
  <c r="A87" i="37" s="1"/>
  <c r="A88" i="37" s="1"/>
  <c r="A89" i="37" s="1"/>
  <c r="A90" i="37" s="1"/>
  <c r="A91" i="37" s="1"/>
  <c r="A92" i="37" s="1"/>
  <c r="A93" i="37" s="1"/>
  <c r="A94" i="37" s="1"/>
  <c r="A95" i="37" s="1"/>
  <c r="A96" i="37" s="1"/>
  <c r="A97" i="37" s="1"/>
  <c r="A98" i="37" s="1"/>
  <c r="A99" i="37" s="1"/>
  <c r="A100" i="37" s="1"/>
  <c r="A101" i="37" s="1"/>
  <c r="A102" i="37" s="1"/>
  <c r="A103" i="37" s="1"/>
  <c r="A104" i="37" s="1"/>
  <c r="A105" i="37" s="1"/>
  <c r="A106" i="37" s="1"/>
  <c r="A107" i="37" s="1"/>
  <c r="A108" i="37" s="1"/>
  <c r="A109" i="37" s="1"/>
  <c r="A110" i="37" s="1"/>
  <c r="A111" i="37" s="1"/>
  <c r="A112" i="37" s="1"/>
  <c r="A113" i="37" s="1"/>
  <c r="A114" i="37" s="1"/>
  <c r="A115" i="37" s="1"/>
  <c r="A116" i="37" s="1"/>
  <c r="A117" i="37" s="1"/>
  <c r="A118" i="37" s="1"/>
  <c r="A119" i="37" s="1"/>
  <c r="A120" i="37" s="1"/>
  <c r="A121" i="37" s="1"/>
  <c r="A122" i="37" s="1"/>
  <c r="A123" i="37" s="1"/>
  <c r="A124" i="37" s="1"/>
  <c r="A125" i="37" s="1"/>
  <c r="A126" i="37" s="1"/>
  <c r="A127" i="37" s="1"/>
  <c r="A128" i="37" s="1"/>
  <c r="A129" i="37" s="1"/>
  <c r="A130" i="37" s="1"/>
  <c r="A131" i="37" s="1"/>
  <c r="A132" i="37" s="1"/>
  <c r="A133" i="37" s="1"/>
  <c r="A134" i="37" s="1"/>
  <c r="A135" i="37" s="1"/>
  <c r="A136" i="37" s="1"/>
  <c r="A137" i="37" s="1"/>
  <c r="A138" i="37" s="1"/>
  <c r="A139" i="37" s="1"/>
  <c r="A140" i="37" s="1"/>
  <c r="A141" i="37" s="1"/>
  <c r="A142" i="37" s="1"/>
  <c r="A143" i="37" s="1"/>
  <c r="A144" i="37" s="1"/>
  <c r="A145" i="37" s="1"/>
  <c r="A146" i="37" s="1"/>
  <c r="A147" i="37" s="1"/>
  <c r="A148" i="37" s="1"/>
  <c r="A149" i="37" s="1"/>
  <c r="A150" i="37" s="1"/>
  <c r="A151" i="37" s="1"/>
  <c r="A152" i="37" s="1"/>
  <c r="A153" i="37" s="1"/>
  <c r="A154" i="37" s="1"/>
  <c r="A155" i="37" s="1"/>
  <c r="A156" i="37" s="1"/>
  <c r="A157" i="37" s="1"/>
  <c r="A158" i="37" s="1"/>
  <c r="A159" i="37" s="1"/>
  <c r="A160" i="37" s="1"/>
  <c r="A161" i="37" s="1"/>
  <c r="A162" i="37" s="1"/>
  <c r="A163" i="37" s="1"/>
  <c r="A164" i="37" s="1"/>
  <c r="A165" i="37" s="1"/>
  <c r="A166" i="37" s="1"/>
  <c r="A167" i="37" s="1"/>
  <c r="A168" i="37" s="1"/>
  <c r="A169" i="37" s="1"/>
  <c r="A170" i="37" s="1"/>
  <c r="A171" i="37" s="1"/>
  <c r="B49" i="37" l="1"/>
  <c r="B53" i="37"/>
  <c r="I57" i="37"/>
  <c r="I128" i="37"/>
  <c r="I72" i="37"/>
  <c r="I74" i="37"/>
  <c r="I76" i="37"/>
  <c r="I47" i="37"/>
  <c r="I16" i="37" s="1"/>
  <c r="I35" i="37"/>
  <c r="I39" i="37"/>
  <c r="I54" i="37"/>
  <c r="I132" i="37"/>
  <c r="I20" i="37" s="1"/>
  <c r="B137" i="37"/>
  <c r="B138" i="37" s="1"/>
  <c r="B139" i="37" s="1"/>
  <c r="B140" i="37" s="1"/>
  <c r="B148" i="37"/>
  <c r="B149" i="37" s="1"/>
  <c r="B150" i="37" s="1"/>
  <c r="B151" i="37" s="1"/>
  <c r="I56" i="37"/>
  <c r="I62" i="37"/>
  <c r="I64" i="37"/>
  <c r="I66" i="37"/>
  <c r="I68" i="37"/>
  <c r="I70" i="37"/>
  <c r="I79" i="37"/>
  <c r="I81" i="37"/>
  <c r="I83" i="37"/>
  <c r="I85" i="37"/>
  <c r="I149" i="37"/>
  <c r="I151" i="37"/>
  <c r="I157" i="37"/>
  <c r="I113" i="37"/>
  <c r="I115" i="37"/>
  <c r="I117" i="37"/>
  <c r="I124" i="37"/>
  <c r="I159" i="37"/>
  <c r="I161" i="37"/>
  <c r="I163" i="37"/>
  <c r="I165" i="37"/>
  <c r="I167" i="37"/>
  <c r="I169" i="37"/>
  <c r="I171" i="37"/>
  <c r="I154" i="37"/>
  <c r="I17" i="37" l="1"/>
  <c r="I21" i="37"/>
  <c r="B50" i="37"/>
  <c r="B54" i="37"/>
  <c r="I19" i="37"/>
  <c r="I10" i="37"/>
  <c r="I15" i="37"/>
  <c r="I22" i="37" s="1"/>
  <c r="B51" i="37" l="1"/>
  <c r="B56" i="37" s="1"/>
  <c r="B57" i="37" s="1"/>
  <c r="B58" i="37" s="1"/>
  <c r="B59" i="37" s="1"/>
  <c r="B55" i="37"/>
  <c r="D10" i="67" l="1"/>
  <c r="D11" i="67"/>
  <c r="D9" i="67" l="1"/>
  <c r="F21" i="67" l="1"/>
  <c r="F19" i="67"/>
  <c r="F17" i="67"/>
  <c r="F14" i="67"/>
  <c r="F13" i="67"/>
  <c r="F12" i="67"/>
  <c r="F11" i="67"/>
  <c r="F8" i="67"/>
  <c r="F10" i="67"/>
  <c r="F7" i="67"/>
  <c r="D21" i="67"/>
  <c r="D19" i="67"/>
  <c r="D17" i="67"/>
  <c r="D14" i="67"/>
  <c r="D13" i="67"/>
  <c r="D12" i="67"/>
  <c r="D8" i="67"/>
  <c r="D7" i="67"/>
  <c r="R18" i="82"/>
  <c r="P18" i="82"/>
  <c r="O18" i="82"/>
  <c r="H18" i="80" s="1"/>
  <c r="E18" i="80" s="1"/>
  <c r="F18" i="80" s="1"/>
  <c r="N18" i="82"/>
  <c r="M18" i="82"/>
  <c r="L18" i="82"/>
  <c r="K18" i="82"/>
  <c r="H15" i="80" s="1"/>
  <c r="J18" i="82"/>
  <c r="I18" i="82"/>
  <c r="H18" i="82"/>
  <c r="G18" i="82"/>
  <c r="H12" i="80" s="1"/>
  <c r="E12" i="80" s="1"/>
  <c r="F12" i="80" s="1"/>
  <c r="F18" i="82"/>
  <c r="E18" i="82"/>
  <c r="D18" i="82"/>
  <c r="Q16" i="82"/>
  <c r="Q15" i="82"/>
  <c r="Q14" i="82"/>
  <c r="Q13" i="82"/>
  <c r="Q12" i="82"/>
  <c r="Q11" i="82"/>
  <c r="Q10" i="82"/>
  <c r="Q9" i="82"/>
  <c r="Q8" i="82"/>
  <c r="Q7" i="82"/>
  <c r="Q6" i="82"/>
  <c r="Q5" i="82"/>
  <c r="Q18" i="82" s="1"/>
  <c r="H23" i="80" s="1"/>
  <c r="G23" i="80"/>
  <c r="C23" i="80" s="1"/>
  <c r="D23" i="80"/>
  <c r="H20" i="80"/>
  <c r="E20" i="80" s="1"/>
  <c r="F20" i="80" s="1"/>
  <c r="G20" i="80"/>
  <c r="D20" i="80"/>
  <c r="C20" i="80"/>
  <c r="H19" i="80"/>
  <c r="G19" i="80"/>
  <c r="C19" i="80" s="1"/>
  <c r="E19" i="80"/>
  <c r="G18" i="80"/>
  <c r="D18" i="80"/>
  <c r="C18" i="80"/>
  <c r="H17" i="80"/>
  <c r="G17" i="80"/>
  <c r="F17" i="80"/>
  <c r="E17" i="80"/>
  <c r="D17" i="80"/>
  <c r="C17" i="80"/>
  <c r="H16" i="80"/>
  <c r="G16" i="80"/>
  <c r="C16" i="80" s="1"/>
  <c r="E16" i="80"/>
  <c r="G15" i="80"/>
  <c r="F15" i="80"/>
  <c r="C15" i="80"/>
  <c r="D15" i="80" s="1"/>
  <c r="H14" i="80"/>
  <c r="G14" i="80"/>
  <c r="C14" i="80" s="1"/>
  <c r="D14" i="80" s="1"/>
  <c r="E14" i="80"/>
  <c r="F14" i="80" s="1"/>
  <c r="H13" i="80"/>
  <c r="G13" i="80"/>
  <c r="E13" i="80"/>
  <c r="F13" i="80" s="1"/>
  <c r="C13" i="80"/>
  <c r="D13" i="80" s="1"/>
  <c r="G12" i="80"/>
  <c r="C12" i="80" s="1"/>
  <c r="D12" i="80" s="1"/>
  <c r="H11" i="80"/>
  <c r="G11" i="80"/>
  <c r="E11" i="80"/>
  <c r="F11" i="80" s="1"/>
  <c r="D11" i="80"/>
  <c r="C11" i="80"/>
  <c r="H10" i="80"/>
  <c r="G10" i="80"/>
  <c r="C10" i="80" s="1"/>
  <c r="D10" i="80" s="1"/>
  <c r="F10" i="80"/>
  <c r="E10" i="80"/>
  <c r="H9" i="80"/>
  <c r="H22" i="80" s="1"/>
  <c r="H24" i="80" s="1"/>
  <c r="G9" i="80"/>
  <c r="G22" i="80" s="1"/>
  <c r="G24" i="80" s="1"/>
  <c r="E9" i="80"/>
  <c r="D9" i="80"/>
  <c r="C9" i="80"/>
  <c r="C22" i="80" s="1"/>
  <c r="C24" i="80" s="1"/>
  <c r="F9" i="67" l="1"/>
  <c r="D16" i="67"/>
  <c r="D22" i="80"/>
  <c r="D24" i="80" s="1"/>
  <c r="E22" i="80"/>
  <c r="E24" i="80" s="1"/>
  <c r="F9" i="80"/>
  <c r="F22" i="80" s="1"/>
  <c r="F24" i="80" s="1"/>
  <c r="A8" i="67" l="1"/>
  <c r="A9" i="67" l="1"/>
  <c r="A10" i="67" l="1"/>
  <c r="A11" i="67" l="1"/>
  <c r="F23" i="67"/>
  <c r="A12" i="67" l="1"/>
  <c r="G16" i="67"/>
  <c r="G10" i="67"/>
  <c r="G14" i="67"/>
  <c r="G12" i="67"/>
  <c r="G17" i="67"/>
  <c r="G11" i="67"/>
  <c r="G21" i="67"/>
  <c r="G9" i="67"/>
  <c r="G8" i="67"/>
  <c r="G13" i="67"/>
  <c r="G19" i="67"/>
  <c r="G7" i="67"/>
  <c r="F27" i="67"/>
  <c r="D23" i="67"/>
  <c r="A13" i="67" l="1"/>
  <c r="E17" i="67"/>
  <c r="E8" i="67"/>
  <c r="E12" i="67"/>
  <c r="E9" i="67"/>
  <c r="E21" i="67"/>
  <c r="E10" i="67"/>
  <c r="E16" i="67"/>
  <c r="E13" i="67"/>
  <c r="E14" i="67"/>
  <c r="E19" i="67"/>
  <c r="E11" i="67"/>
  <c r="E7" i="67"/>
  <c r="D27" i="67"/>
  <c r="H14" i="67"/>
  <c r="G23" i="67"/>
  <c r="A14" i="67" l="1"/>
  <c r="H7" i="67"/>
  <c r="H9" i="67"/>
  <c r="H11" i="67"/>
  <c r="H16" i="67"/>
  <c r="H12" i="67"/>
  <c r="H19" i="67"/>
  <c r="H10" i="67"/>
  <c r="H8" i="67"/>
  <c r="H21" i="67"/>
  <c r="H17" i="67"/>
  <c r="E23" i="67"/>
  <c r="H13" i="67"/>
  <c r="A15" i="67" l="1"/>
  <c r="H23" i="67"/>
  <c r="A16" i="67" l="1"/>
  <c r="A17" i="67" l="1"/>
  <c r="A18" i="67" l="1"/>
  <c r="A19" i="67" l="1"/>
  <c r="A20" i="67" l="1"/>
  <c r="A21" i="67" l="1"/>
  <c r="A22" i="67" l="1"/>
  <c r="A23" i="67" l="1"/>
  <c r="A24" i="67" l="1"/>
  <c r="A25" i="67" l="1"/>
  <c r="A26" i="67" l="1"/>
  <c r="A27" i="67" l="1"/>
  <c r="A28" i="67" l="1"/>
  <c r="G42" i="84" l="1"/>
  <c r="G44" i="84" s="1"/>
  <c r="G48" i="84"/>
  <c r="F48" i="84" s="1"/>
  <c r="F44" i="84"/>
  <c r="I23" i="67"/>
  <c r="J12" i="67" l="1"/>
  <c r="L12" i="67" s="1"/>
  <c r="J11" i="67"/>
  <c r="L11" i="67" s="1"/>
  <c r="J19" i="67"/>
  <c r="J14" i="67"/>
  <c r="L14" i="67" s="1"/>
  <c r="J7" i="67"/>
  <c r="J10" i="67"/>
  <c r="L10" i="67" s="1"/>
  <c r="J13" i="67"/>
  <c r="L13" i="67" s="1"/>
  <c r="J21" i="67"/>
  <c r="L21" i="67" s="1"/>
  <c r="J8" i="67"/>
  <c r="L8" i="67" s="1"/>
  <c r="J9" i="67"/>
  <c r="L9" i="67" s="1"/>
  <c r="J17" i="67"/>
  <c r="L17" i="67" s="1"/>
  <c r="J16" i="67"/>
  <c r="L16" i="67" s="1"/>
  <c r="L19" i="67" l="1"/>
  <c r="K11" i="37"/>
  <c r="L11" i="37" s="1"/>
  <c r="L10" i="37" s="1"/>
  <c r="J23" i="67"/>
  <c r="L23" i="67" s="1"/>
  <c r="L7" i="67"/>
  <c r="J33" i="37" l="1"/>
  <c r="K33" i="37" s="1"/>
  <c r="J85" i="37"/>
  <c r="K85" i="37" s="1"/>
  <c r="J107" i="37"/>
  <c r="K107" i="37" s="1"/>
  <c r="J35" i="37"/>
  <c r="K35" i="37" s="1"/>
  <c r="J166" i="37"/>
  <c r="K166" i="37" s="1"/>
  <c r="J162" i="37"/>
  <c r="K162" i="37" s="1"/>
  <c r="J47" i="37"/>
  <c r="K47" i="37" s="1"/>
  <c r="J125" i="37"/>
  <c r="K125" i="37" s="1"/>
  <c r="J164" i="37"/>
  <c r="K164" i="37" s="1"/>
  <c r="J82" i="37"/>
  <c r="K82" i="37" s="1"/>
  <c r="J28" i="37"/>
  <c r="K28" i="37" s="1"/>
  <c r="J34" i="37"/>
  <c r="K34" i="37" s="1"/>
  <c r="J171" i="37"/>
  <c r="K171" i="37" s="1"/>
  <c r="J105" i="37"/>
  <c r="K105" i="37" s="1"/>
  <c r="J76" i="37"/>
  <c r="K76" i="37" s="1"/>
  <c r="J158" i="37"/>
  <c r="K158" i="37" s="1"/>
  <c r="J46" i="37"/>
  <c r="K46" i="37" s="1"/>
  <c r="J41" i="37"/>
  <c r="K41" i="37" s="1"/>
  <c r="J79" i="37"/>
  <c r="K79" i="37" s="1"/>
  <c r="J149" i="37"/>
  <c r="K149" i="37" s="1"/>
  <c r="J45" i="37"/>
  <c r="K45" i="37" s="1"/>
  <c r="J102" i="37"/>
  <c r="K102" i="37" s="1"/>
  <c r="J163" i="37"/>
  <c r="K163" i="37" s="1"/>
  <c r="J153" i="37"/>
  <c r="K153" i="37" s="1"/>
  <c r="J135" i="37"/>
  <c r="K135" i="37" s="1"/>
  <c r="J96" i="37"/>
  <c r="K96" i="37" s="1"/>
  <c r="J112" i="37"/>
  <c r="K112" i="37" s="1"/>
  <c r="J25" i="37"/>
  <c r="K25" i="37" s="1"/>
  <c r="J116" i="37"/>
  <c r="K116" i="37" s="1"/>
  <c r="J84" i="37"/>
  <c r="K84" i="37" s="1"/>
  <c r="J94" i="37"/>
  <c r="K94" i="37" s="1"/>
  <c r="J117" i="37"/>
  <c r="K117" i="37" s="1"/>
  <c r="J75" i="37"/>
  <c r="K75" i="37" s="1"/>
  <c r="J62" i="37"/>
  <c r="K62" i="37" s="1"/>
  <c r="J151" i="37"/>
  <c r="K151" i="37" s="1"/>
  <c r="J66" i="37"/>
  <c r="K66" i="37" s="1"/>
  <c r="J38" i="37"/>
  <c r="K38" i="37" s="1"/>
  <c r="J115" i="37"/>
  <c r="K115" i="37" s="1"/>
  <c r="J97" i="37"/>
  <c r="K97" i="37" s="1"/>
  <c r="J92" i="37"/>
  <c r="K92" i="37" s="1"/>
  <c r="J121" i="37"/>
  <c r="K121" i="37" s="1"/>
  <c r="J93" i="37"/>
  <c r="K93" i="37" s="1"/>
  <c r="J83" i="37"/>
  <c r="K83" i="37" s="1"/>
  <c r="J108" i="37"/>
  <c r="K108" i="37" s="1"/>
  <c r="J104" i="37"/>
  <c r="K104" i="37" s="1"/>
  <c r="J87" i="37"/>
  <c r="K87" i="37" s="1"/>
  <c r="J68" i="37"/>
  <c r="K68" i="37" s="1"/>
  <c r="J27" i="37"/>
  <c r="K27" i="37" s="1"/>
  <c r="J159" i="37"/>
  <c r="K159" i="37" s="1"/>
  <c r="J57" i="37"/>
  <c r="K57" i="37" s="1"/>
  <c r="J119" i="37"/>
  <c r="K119" i="37" s="1"/>
  <c r="J51" i="37"/>
  <c r="K51" i="37" s="1"/>
  <c r="J169" i="37"/>
  <c r="K169" i="37" s="1"/>
  <c r="J157" i="37"/>
  <c r="K157" i="37" s="1"/>
  <c r="J81" i="37"/>
  <c r="K81" i="37" s="1"/>
  <c r="J113" i="37"/>
  <c r="K113" i="37" s="1"/>
  <c r="J53" i="37"/>
  <c r="K53" i="37" s="1"/>
  <c r="J74" i="37"/>
  <c r="K74" i="37" s="1"/>
  <c r="J160" i="37"/>
  <c r="K160" i="37" s="1"/>
  <c r="J129" i="37"/>
  <c r="K129" i="37" s="1"/>
  <c r="J136" i="37"/>
  <c r="K136" i="37" s="1"/>
  <c r="J56" i="37"/>
  <c r="K56" i="37" s="1"/>
  <c r="J58" i="37"/>
  <c r="K58" i="37" s="1"/>
  <c r="J39" i="37"/>
  <c r="K39" i="37" s="1"/>
  <c r="J91" i="37"/>
  <c r="K91" i="37" s="1"/>
  <c r="J138" i="37"/>
  <c r="K138" i="37" s="1"/>
  <c r="J128" i="37"/>
  <c r="K128" i="37" s="1"/>
  <c r="J77" i="37"/>
  <c r="K77" i="37" s="1"/>
  <c r="J36" i="37"/>
  <c r="K36" i="37" s="1"/>
  <c r="J150" i="37"/>
  <c r="K150" i="37" s="1"/>
  <c r="J142" i="37"/>
  <c r="K142" i="37" s="1"/>
  <c r="J70" i="37"/>
  <c r="K70" i="37" s="1"/>
  <c r="J64" i="37"/>
  <c r="K64" i="37" s="1"/>
  <c r="J109" i="37"/>
  <c r="K109" i="37" s="1"/>
  <c r="J103" i="37"/>
  <c r="K103" i="37" s="1"/>
  <c r="J124" i="37"/>
  <c r="K124" i="37" s="1"/>
  <c r="J114" i="37"/>
  <c r="K114" i="37" s="1"/>
  <c r="J80" i="37"/>
  <c r="K80" i="37" s="1"/>
  <c r="J65" i="37"/>
  <c r="K65" i="37" s="1"/>
  <c r="J106" i="37"/>
  <c r="K106" i="37" s="1"/>
  <c r="J143" i="37"/>
  <c r="K143" i="37" s="1"/>
  <c r="J37" i="37"/>
  <c r="K37" i="37" s="1"/>
  <c r="J54" i="37"/>
  <c r="K54" i="37" s="1"/>
  <c r="J101" i="37"/>
  <c r="K101" i="37" s="1"/>
  <c r="J161" i="37"/>
  <c r="K161" i="37" s="1"/>
  <c r="J48" i="37"/>
  <c r="K48" i="37" s="1"/>
  <c r="J63" i="37"/>
  <c r="K63" i="37" s="1"/>
  <c r="J40" i="37"/>
  <c r="K40" i="37" s="1"/>
  <c r="J86" i="37"/>
  <c r="K86" i="37" s="1"/>
  <c r="J30" i="37"/>
  <c r="K30" i="37" s="1"/>
  <c r="J44" i="37"/>
  <c r="K44" i="37" s="1"/>
  <c r="J72" i="37"/>
  <c r="K72" i="37" s="1"/>
  <c r="J165" i="37"/>
  <c r="K165" i="37" s="1"/>
  <c r="J168" i="37"/>
  <c r="K168" i="37" s="1"/>
  <c r="J55" i="37"/>
  <c r="K55" i="37" s="1"/>
  <c r="J132" i="37"/>
  <c r="K132" i="37" s="1"/>
  <c r="K20" i="37" s="1"/>
  <c r="J167" i="37"/>
  <c r="K167" i="37" s="1"/>
  <c r="J69" i="37"/>
  <c r="K69" i="37" s="1"/>
  <c r="J154" i="37"/>
  <c r="K154" i="37" s="1"/>
  <c r="J140" i="37"/>
  <c r="K140" i="37" s="1"/>
  <c r="J145" i="37"/>
  <c r="K145" i="37" s="1"/>
  <c r="J90" i="37"/>
  <c r="K90" i="37" s="1"/>
  <c r="J73" i="37"/>
  <c r="K73" i="37" s="1"/>
  <c r="J139" i="37"/>
  <c r="K139" i="37" s="1"/>
  <c r="J170" i="37"/>
  <c r="K170" i="37" s="1"/>
  <c r="J126" i="37"/>
  <c r="K126" i="37" s="1"/>
  <c r="J98" i="37"/>
  <c r="K98" i="37" s="1"/>
  <c r="J59" i="37"/>
  <c r="K59" i="37" s="1"/>
  <c r="J67" i="37"/>
  <c r="K67" i="37" s="1"/>
  <c r="J127" i="37"/>
  <c r="K127" i="37" s="1"/>
  <c r="J148" i="37"/>
  <c r="K148" i="37" s="1"/>
  <c r="J137" i="37"/>
  <c r="K137" i="37" s="1"/>
  <c r="J122" i="37"/>
  <c r="K122" i="37" s="1"/>
  <c r="J49" i="37"/>
  <c r="K49" i="37" s="1"/>
  <c r="J95" i="37"/>
  <c r="K95" i="37" s="1"/>
  <c r="J29" i="37"/>
  <c r="K29" i="37" s="1"/>
  <c r="J123" i="37"/>
  <c r="K123" i="37" s="1"/>
  <c r="J146" i="37"/>
  <c r="K146" i="37" s="1"/>
  <c r="J144" i="37"/>
  <c r="K144" i="37" s="1"/>
  <c r="J50" i="37"/>
  <c r="K50" i="37" s="1"/>
  <c r="K19" i="37" l="1"/>
  <c r="K16" i="37"/>
  <c r="K18" i="37"/>
  <c r="K17" i="37"/>
  <c r="K14" i="37"/>
  <c r="K10" i="37"/>
  <c r="K12" i="37" s="1"/>
  <c r="K21" i="37"/>
  <c r="K15" i="37"/>
  <c r="K22" i="37" l="1"/>
</calcChain>
</file>

<file path=xl/comments1.xml><?xml version="1.0" encoding="utf-8"?>
<comments xmlns="http://schemas.openxmlformats.org/spreadsheetml/2006/main">
  <authors>
    <author>Chun Chang</author>
  </authors>
  <commentList>
    <comment ref="J14" authorId="0" shapeId="0">
      <text>
        <r>
          <rPr>
            <b/>
            <sz val="9"/>
            <color indexed="81"/>
            <rFont val="Tahoma"/>
            <family val="2"/>
          </rPr>
          <t>Chun Chang:</t>
        </r>
        <r>
          <rPr>
            <sz val="9"/>
            <color indexed="81"/>
            <rFont val="Tahoma"/>
            <family val="2"/>
          </rPr>
          <t xml:space="preserve">
This is to be used as the energy allocation factor in 2019 GRC.  04/29/19</t>
        </r>
      </text>
    </comment>
    <comment ref="B17" authorId="0" shapeId="0">
      <text>
        <r>
          <rPr>
            <b/>
            <sz val="9"/>
            <color indexed="81"/>
            <rFont val="Tahoma"/>
            <family val="2"/>
          </rPr>
          <t>Chun Chang:</t>
        </r>
        <r>
          <rPr>
            <sz val="9"/>
            <color indexed="81"/>
            <rFont val="Tahoma"/>
            <family val="2"/>
          </rPr>
          <t xml:space="preserve">
Reflects schedule 40 rate migrations anticipated after 2019 GRC.  04/29/19</t>
        </r>
      </text>
    </comment>
  </commentList>
</comments>
</file>

<file path=xl/sharedStrings.xml><?xml version="1.0" encoding="utf-8"?>
<sst xmlns="http://schemas.openxmlformats.org/spreadsheetml/2006/main" count="558" uniqueCount="310">
  <si>
    <t>Residential</t>
  </si>
  <si>
    <t>Sec Gen Svc - Small</t>
  </si>
  <si>
    <t>Sec Gen Svc - Medium</t>
  </si>
  <si>
    <t>Sec Gen Svc - Large</t>
  </si>
  <si>
    <t>Sec Irrigation Svc</t>
  </si>
  <si>
    <t>Pri Gen Svc</t>
  </si>
  <si>
    <t>Pri Irrigation Svc</t>
  </si>
  <si>
    <t>Pri Interruptible Svc</t>
  </si>
  <si>
    <t>Lights</t>
  </si>
  <si>
    <t>Subtotal</t>
  </si>
  <si>
    <t>Total</t>
  </si>
  <si>
    <t>Customer Class</t>
  </si>
  <si>
    <t>Weighted Allocation</t>
  </si>
  <si>
    <t>Firm Resale</t>
  </si>
  <si>
    <t>Tariff</t>
  </si>
  <si>
    <t>Puget Sound Energy</t>
  </si>
  <si>
    <t>Schedule</t>
  </si>
  <si>
    <t>Lamp Type</t>
  </si>
  <si>
    <t>Mercury Vapor</t>
  </si>
  <si>
    <t>Sodium Vapor</t>
  </si>
  <si>
    <t>a</t>
  </si>
  <si>
    <t>c</t>
  </si>
  <si>
    <t>h</t>
  </si>
  <si>
    <t>e = b + d</t>
  </si>
  <si>
    <t>Line No.</t>
  </si>
  <si>
    <t>kWh</t>
  </si>
  <si>
    <t xml:space="preserve"> </t>
  </si>
  <si>
    <t>Losses</t>
  </si>
  <si>
    <t>Class</t>
  </si>
  <si>
    <t>449 PV</t>
  </si>
  <si>
    <t>449 HV</t>
  </si>
  <si>
    <t>Check</t>
  </si>
  <si>
    <t>Load Research Allocation Factors</t>
  </si>
  <si>
    <t>Electric Cost of Service Allocation Factors</t>
  </si>
  <si>
    <t>Load Research Data</t>
  </si>
  <si>
    <t>ENERGY_1</t>
  </si>
  <si>
    <t>ENERGY_2</t>
  </si>
  <si>
    <t>DEM_2A</t>
  </si>
  <si>
    <t>DEM_2B</t>
  </si>
  <si>
    <t>Energy - All Rate Schedules</t>
  </si>
  <si>
    <t>Energy - Exclude Transportation</t>
  </si>
  <si>
    <t>Energy</t>
  </si>
  <si>
    <t>Special Contract</t>
  </si>
  <si>
    <t>NET GPI</t>
  </si>
  <si>
    <t>TEMP ADJ</t>
  </si>
  <si>
    <t>TEMP ADJUSTED</t>
  </si>
  <si>
    <t>TEMP ADJ GPI</t>
  </si>
  <si>
    <t>(1b)</t>
  </si>
  <si>
    <t>(2b)</t>
  </si>
  <si>
    <t>(3b)</t>
  </si>
  <si>
    <t>(4b)</t>
  </si>
  <si>
    <t>(5b)</t>
  </si>
  <si>
    <t>(6b)</t>
  </si>
  <si>
    <t>(7b)</t>
  </si>
  <si>
    <t>(8b)</t>
  </si>
  <si>
    <t>(9b)</t>
  </si>
  <si>
    <t>(10b)</t>
  </si>
  <si>
    <t>Annual kWh</t>
  </si>
  <si>
    <t>Temperature</t>
  </si>
  <si>
    <t>Annual</t>
  </si>
  <si>
    <t>Temp Adj</t>
  </si>
  <si>
    <t>Percent</t>
  </si>
  <si>
    <t>Billed kWh</t>
  </si>
  <si>
    <t>(incl. losses</t>
  </si>
  <si>
    <t>Adjusted</t>
  </si>
  <si>
    <t>actual kWh</t>
  </si>
  <si>
    <t>Difference</t>
  </si>
  <si>
    <t>GPI kWh</t>
  </si>
  <si>
    <t>&amp; misc. usage)</t>
  </si>
  <si>
    <t>on temp adj</t>
  </si>
  <si>
    <t>Incl Losses</t>
  </si>
  <si>
    <t>Allocation</t>
  </si>
  <si>
    <t>(not incl. Losses)</t>
  </si>
  <si>
    <t>(calendar view)</t>
  </si>
  <si>
    <t>============</t>
  </si>
  <si>
    <t>===============</t>
  </si>
  <si>
    <t>===================</t>
  </si>
  <si>
    <t>07</t>
  </si>
  <si>
    <t>Small Resale (05)</t>
  </si>
  <si>
    <t>50-54,57-58</t>
  </si>
  <si>
    <t>Transportation Schedules:</t>
  </si>
  <si>
    <t>Total Transp.</t>
  </si>
  <si>
    <t>System</t>
  </si>
  <si>
    <t>with losses</t>
  </si>
  <si>
    <t>High Voltage Interruptible</t>
  </si>
  <si>
    <t>High Voltage General Service</t>
  </si>
  <si>
    <t>50-59</t>
  </si>
  <si>
    <t>Rate Schedule</t>
  </si>
  <si>
    <t xml:space="preserve">f </t>
  </si>
  <si>
    <t>g = e * f</t>
  </si>
  <si>
    <t>8 &amp; 24</t>
  </si>
  <si>
    <t>11, 25 &amp; 7A</t>
  </si>
  <si>
    <t>12, 26 &amp; 26P</t>
  </si>
  <si>
    <t>10 &amp; 31</t>
  </si>
  <si>
    <t>i = g / h</t>
  </si>
  <si>
    <t>Twelve Months ended December 30, 2018</t>
  </si>
  <si>
    <t>2019 GRC - Docket UE-190529</t>
  </si>
  <si>
    <t>4 CP Demand - Exclude Interruptible</t>
  </si>
  <si>
    <t>4 CP Demand - Exclude Interruptible &amp; Transportation</t>
  </si>
  <si>
    <t>4 CP  Demand</t>
  </si>
  <si>
    <t>7A, 11, 25 &amp; 29</t>
  </si>
  <si>
    <t>12 &amp; 26</t>
  </si>
  <si>
    <t>46 &amp;49</t>
  </si>
  <si>
    <t>Lighting (50-59)</t>
  </si>
  <si>
    <t>Retail Wheeling (449-459)</t>
  </si>
  <si>
    <t>TEMPERATURE ADJUSTED ANNUAL ENERGY ALLOCATIONS BY RATE SCHEDULE</t>
  </si>
  <si>
    <t>12 MONTHS ENDED DECEMBER 31, 2018</t>
  </si>
  <si>
    <t>DELIVERED KWH (Cal View)</t>
  </si>
  <si>
    <t>TEMP ADJ DELIVERED KWH</t>
  </si>
  <si>
    <t>11a</t>
  </si>
  <si>
    <t>7b-4b</t>
  </si>
  <si>
    <t>4b/(1-5b)</t>
  </si>
  <si>
    <t>(7b/sum(7b) *B8</t>
  </si>
  <si>
    <t>10a</t>
  </si>
  <si>
    <t>8b+9b</t>
  </si>
  <si>
    <t>Monthly CP by Class</t>
  </si>
  <si>
    <t>YearMo</t>
  </si>
  <si>
    <t>Date</t>
  </si>
  <si>
    <t>Hour</t>
  </si>
  <si>
    <t>_7</t>
  </si>
  <si>
    <t>_24</t>
  </si>
  <si>
    <t>_25</t>
  </si>
  <si>
    <t>_26</t>
  </si>
  <si>
    <t>_29</t>
  </si>
  <si>
    <t>_31</t>
  </si>
  <si>
    <t>_35</t>
  </si>
  <si>
    <t>_43</t>
  </si>
  <si>
    <t>SC</t>
  </si>
  <si>
    <t>_46</t>
  </si>
  <si>
    <t>_49</t>
  </si>
  <si>
    <t>_5</t>
  </si>
  <si>
    <t>_449-459</t>
  </si>
  <si>
    <t>18:00</t>
  </si>
  <si>
    <t>08:00</t>
  </si>
  <si>
    <t>4 CP</t>
  </si>
  <si>
    <t>Docket No.
UE-190529
Energy
Allocator
(Note 1)</t>
  </si>
  <si>
    <t>Docket No.
UE-190529
Demand
Allocator
(Note 3)</t>
  </si>
  <si>
    <t>75%
Energy
(Note 2)</t>
  </si>
  <si>
    <t>25%
Demand
(Note 2)</t>
  </si>
  <si>
    <t>Note 1 Source:  Docket No. UE-190529 Compliance Cost of Service Workpapers, "Energy 2" Allocator</t>
  </si>
  <si>
    <t>Note 2 Source:  Docket No. UE-190529 Compliance Cost of Service Workpapers, "Fixed Peak Credit %"</t>
  </si>
  <si>
    <t>Note 3 Source:  Docket No. UE-190529 Compliance Cost of Service Workpapers, "DEM-2B" Allocator</t>
  </si>
  <si>
    <t>b = 75% * a / sum(a)</t>
  </si>
  <si>
    <t>d = 25% * c / sum(c)</t>
  </si>
  <si>
    <t xml:space="preserve">Transportation </t>
  </si>
  <si>
    <t>449 / 459 / SC</t>
  </si>
  <si>
    <t>Voltage Level</t>
  </si>
  <si>
    <t>Schedule 95
Effective
10-15-2020</t>
  </si>
  <si>
    <t>(a)</t>
  </si>
  <si>
    <t>(b)</t>
  </si>
  <si>
    <t>(c)</t>
  </si>
  <si>
    <t>Total Residential</t>
  </si>
  <si>
    <t>Secondary Voltage</t>
  </si>
  <si>
    <t>Demand &lt;= 50 kW</t>
  </si>
  <si>
    <t>8 / 24</t>
  </si>
  <si>
    <t>Demand &gt; 50 kW but &lt;= 350 kW</t>
  </si>
  <si>
    <t>7A / 11 / 25</t>
  </si>
  <si>
    <t>Demand &gt; 350 kW</t>
  </si>
  <si>
    <t>12 / 26</t>
  </si>
  <si>
    <t>Seasonal Irrigation &amp; Drainage Pumping</t>
  </si>
  <si>
    <t>Total Secondary Voltage</t>
  </si>
  <si>
    <t>Primary Voltage</t>
  </si>
  <si>
    <t>General Service</t>
  </si>
  <si>
    <t>10 / 31</t>
  </si>
  <si>
    <t>Interruptible Total Electric Schools</t>
  </si>
  <si>
    <t>Total Primary Voltage</t>
  </si>
  <si>
    <t>High Voltage</t>
  </si>
  <si>
    <t>Interruptible</t>
  </si>
  <si>
    <t>Total High Voltage</t>
  </si>
  <si>
    <t>Lighting</t>
  </si>
  <si>
    <t>Total Jurisdictional Retail Sales</t>
  </si>
  <si>
    <t>2020 PCORC Revenue Requirement</t>
  </si>
  <si>
    <t>Wattage (W)</t>
  </si>
  <si>
    <t>UE-190529
Cost of Service
Demand-Related
Base Rate
Effective 
10-15-2020</t>
  </si>
  <si>
    <t>UE-190529
Cost of Service
Energy-Related
Base Rate
Effective 
10-15-2020</t>
  </si>
  <si>
    <t>UE-190529
Cost of Service
Demand &amp; Energy-Related
Base Rate
Effective 
10-15-2020</t>
  </si>
  <si>
    <t>Annual Lamp Inventory @
9-30-2020</t>
  </si>
  <si>
    <t>Schedule 95 Revenue Requirement Ratio to Base Demand &amp; Energy Light Charge Cost</t>
  </si>
  <si>
    <t>(d)</t>
  </si>
  <si>
    <t>(e)</t>
  </si>
  <si>
    <t>(f)</t>
  </si>
  <si>
    <t>(g)</t>
  </si>
  <si>
    <t>(h)</t>
  </si>
  <si>
    <t xml:space="preserve"> = (a) + (b)</t>
  </si>
  <si>
    <t>= (c) * (d)</t>
  </si>
  <si>
    <t>= (c) * (AA)</t>
  </si>
  <si>
    <t>= (d) * (f)</t>
  </si>
  <si>
    <t xml:space="preserve"> = (g) / (f)</t>
  </si>
  <si>
    <t>AA</t>
  </si>
  <si>
    <t>Total Lamp Revenue Requirement Based on Inventory</t>
  </si>
  <si>
    <t>Rate Spread</t>
  </si>
  <si>
    <t>Difference due to rounding &amp; rounding adjustment</t>
  </si>
  <si>
    <t>Rounding Adjustment</t>
  </si>
  <si>
    <t>Schedule 50</t>
  </si>
  <si>
    <t>Schedule 51</t>
  </si>
  <si>
    <t>Schedule 52</t>
  </si>
  <si>
    <t>Schedule 53</t>
  </si>
  <si>
    <t>Schedule 54</t>
  </si>
  <si>
    <t>Schedule 55-56</t>
  </si>
  <si>
    <t>Schedule 57</t>
  </si>
  <si>
    <t>Schedule 58-59</t>
  </si>
  <si>
    <t>All Lighting</t>
  </si>
  <si>
    <t>Sch 50E</t>
  </si>
  <si>
    <t>003</t>
  </si>
  <si>
    <t>Compact Flourescent</t>
  </si>
  <si>
    <t>Sch 51E</t>
  </si>
  <si>
    <t>51E</t>
  </si>
  <si>
    <t>Light Emitting Diode</t>
  </si>
  <si>
    <t>30.01 - 60</t>
  </si>
  <si>
    <t>60.01 - 90</t>
  </si>
  <si>
    <t>90.01 - 120</t>
  </si>
  <si>
    <t>120.01 - 150</t>
  </si>
  <si>
    <t>150.01 - 180</t>
  </si>
  <si>
    <t>180.01 - 210</t>
  </si>
  <si>
    <t>210.01 - 240</t>
  </si>
  <si>
    <t>240.01 - 270</t>
  </si>
  <si>
    <t>270.01 - 300</t>
  </si>
  <si>
    <t>Sch 52E</t>
  </si>
  <si>
    <t xml:space="preserve">52E </t>
  </si>
  <si>
    <t>Metal Halide</t>
  </si>
  <si>
    <t>Sch 53E</t>
  </si>
  <si>
    <t xml:space="preserve">53E </t>
  </si>
  <si>
    <t>Sch 54E</t>
  </si>
  <si>
    <t>54E</t>
  </si>
  <si>
    <t>Sch 55 &amp; 56</t>
  </si>
  <si>
    <t>55E &amp; 56E</t>
  </si>
  <si>
    <t>Sch 57</t>
  </si>
  <si>
    <t>57E</t>
  </si>
  <si>
    <t>Per W charge</t>
  </si>
  <si>
    <t>Sch 58 &amp; 59</t>
  </si>
  <si>
    <t>58E &amp; 59E - Directional</t>
  </si>
  <si>
    <t>58E &amp; 59E - Horizontal</t>
  </si>
  <si>
    <t>58E &amp; 59E</t>
  </si>
  <si>
    <t>300.01 - 400</t>
  </si>
  <si>
    <t>400.01 - 500</t>
  </si>
  <si>
    <t>500.01 - 600</t>
  </si>
  <si>
    <t>600.01 - 700</t>
  </si>
  <si>
    <t>700.01 - 800</t>
  </si>
  <si>
    <t>800.01 - 900</t>
  </si>
  <si>
    <t>Current Base Lamp Demand &amp; Energy Cost @ 10-15-2021</t>
  </si>
  <si>
    <t>Schedule 95 Power Cost Only Rate Case (PCORC) Lighting Workpapers</t>
  </si>
  <si>
    <t>Proposed 2020 PCORC Schedule 95 Lamp Revenue @ June 2021</t>
  </si>
  <si>
    <t>2020 PCORC Variable Revenue Requirement</t>
  </si>
  <si>
    <t>Impacts of Rate Change Effective December 1, 2020</t>
  </si>
  <si>
    <t>F2020 kWh
Dec 2020
to Nov 2021</t>
  </si>
  <si>
    <t>Projected
Base Revenue Excluding
Sch 95 (Note 1)</t>
  </si>
  <si>
    <t>Proposed Schedule 95
Effective
12-01-2020</t>
  </si>
  <si>
    <t>Schedule 95 Rate Change</t>
  </si>
  <si>
    <t>Base Revenue
Including
Schedule 95
Effective
10-15-2020</t>
  </si>
  <si>
    <t>Base Revenue
Including
Proposed
Schedule 95
Effective
12-01-2020</t>
  </si>
  <si>
    <t>Revenue
Difference
Effective
12-01-2020</t>
  </si>
  <si>
    <t>%
Difference
Effective
12-01-2020</t>
  </si>
  <si>
    <t>(g) = 
(e) + (f)</t>
  </si>
  <si>
    <t>(i) =
(d) +[(c) * (e)]</t>
  </si>
  <si>
    <t>(j) =
(d) +[(c) * (f)]</t>
  </si>
  <si>
    <t>(k) =
(j) - (i)</t>
  </si>
  <si>
    <t>(l) =
(k) / (i)</t>
  </si>
  <si>
    <t>Firm sales</t>
  </si>
  <si>
    <t>Note 1:  Projected Base Revenue includes Base Tariffs plus Rider / Tracker Schedules 129, 140, 141, 141X, 141Y &amp; 142 Effective on 10/15/2020</t>
  </si>
  <si>
    <t>Tariff Sheet No.</t>
  </si>
  <si>
    <t>Sheet No. 95</t>
  </si>
  <si>
    <t>Sheet No. 95-A</t>
  </si>
  <si>
    <t>Sheet No. 95-B</t>
  </si>
  <si>
    <t>Sheet No. 95-C</t>
  </si>
  <si>
    <t>Sheet No. 95-C.1</t>
  </si>
  <si>
    <t>Sheet No. 95-C.2</t>
  </si>
  <si>
    <t>Sheet No. 95-D</t>
  </si>
  <si>
    <t>Sheet No. 95-E</t>
  </si>
  <si>
    <t>Sheet No. 95-E.1</t>
  </si>
  <si>
    <t>Schedule 95 Lighting Revenue Requirement</t>
  </si>
  <si>
    <t>Proforma Normalized &amp; Delivered kWh
Test Year Ending 
June 2020</t>
  </si>
  <si>
    <t>Updated</t>
  </si>
  <si>
    <t>Docket Number UE-200980</t>
  </si>
  <si>
    <t>Exh. SEF-14</t>
  </si>
  <si>
    <t>REVENUE (SURPLUS) / DEFICIENCY</t>
  </si>
  <si>
    <t>2020 PCORC compared to 2019 GRC</t>
  </si>
  <si>
    <t>48.5% Equity / 6.80% Net of tax rate of return</t>
  </si>
  <si>
    <t>2020 PCORC</t>
  </si>
  <si>
    <t>2019 GRC</t>
  </si>
  <si>
    <t xml:space="preserve">Revenue </t>
  </si>
  <si>
    <t>TY</t>
  </si>
  <si>
    <t>Jul '19 ~ Jun '20</t>
  </si>
  <si>
    <t xml:space="preserve">Jan '18 -Dec '18 </t>
  </si>
  <si>
    <t>Deficiency</t>
  </si>
  <si>
    <t>Row</t>
  </si>
  <si>
    <t>RY</t>
  </si>
  <si>
    <t>Jun '21 ~ May '22</t>
  </si>
  <si>
    <t>Oct '20 - Sep '21</t>
  </si>
  <si>
    <t>(Surplus)</t>
  </si>
  <si>
    <t>VARIABLE DEFICIENCY (SURPLUS)</t>
  </si>
  <si>
    <t>Total Variable Costs</t>
  </si>
  <si>
    <t>Conversion Factor for Revenue Sensitive Items ("RSI")</t>
  </si>
  <si>
    <t>Total Variable Costs Grossed-up RSI's</t>
  </si>
  <si>
    <t>Test Year DELIVERED Load (MWh's)</t>
  </si>
  <si>
    <t>check</t>
  </si>
  <si>
    <t>2020 PCORC Test Year Delivered Load</t>
  </si>
  <si>
    <t>PROFORMA PCORC INCREASE - VARIABLE:</t>
  </si>
  <si>
    <t>FIXED PRODUCTION DEFICIENCY (SURPLUS)</t>
  </si>
  <si>
    <t>Total Fixed Costs</t>
  </si>
  <si>
    <t>RSI Conversion Factor</t>
  </si>
  <si>
    <t>PROFORMA PCORC DECREASE - FIXED:</t>
  </si>
  <si>
    <t>GREEN DIRECT ENERGY CREDIT DEFICIENCY</t>
  </si>
  <si>
    <t>Operating Revenues from Exh. BDJ-8</t>
  </si>
  <si>
    <t>PCORC DEFICIENCY IN SCHEDULE 95</t>
  </si>
  <si>
    <t>IMPACT OF CHANGE TO SCHEDULE 139 CREDIT</t>
  </si>
  <si>
    <t>TOTAL RATE IMPACT OF PCORC FILING</t>
  </si>
  <si>
    <t>Calculation of Schedule 95 Rate, Compliance Filing  Docket UE-200980, Rates Effective 7-1-2021</t>
  </si>
  <si>
    <t>2020 PCORC $ per kWh Effective July 1, 2021</t>
  </si>
  <si>
    <t>Proposed 2020 PCORC Schedule 95 Charges Effective 
July 1, 2021</t>
  </si>
  <si>
    <t>Electric Schedule 95 PCA Imbalance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</si>
</sst>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000\ \¢"/>
    <numFmt numFmtId="167" formatCode="_(&quot;$&quot;* #,##0_);_(&quot;$&quot;* \(#,##0\);_(&quot;$&quot;* &quot;-&quot;??_);_(@_)"/>
    <numFmt numFmtId="168" formatCode="_(* #,##0.000000_);_(* \(#,##0.000000\);_(* &quot;-&quot;??_);_(@_)"/>
    <numFmt numFmtId="169" formatCode="_(&quot;$&quot;* #,##0.00000_);_(&quot;$&quot;* \(#,##0.00000\);_(&quot;$&quot;* &quot;-&quot;??_);_(@_)"/>
    <numFmt numFmtId="170" formatCode="_(&quot;$&quot;* #,##0.000000_);_(&quot;$&quot;* \(#,##0.000000\);_(&quot;$&quot;* &quot;-&quot;??_);_(@_)"/>
    <numFmt numFmtId="171" formatCode="_(* #,##0.0000000_);_(* \(#,##0.0000000\);_(* &quot;-&quot;??_);_(@_)"/>
    <numFmt numFmtId="172" formatCode="_(&quot;$&quot;* #,##0.000_);_(&quot;$&quot;* \(#,##0.000\);_(&quot;$&quot;* &quot;-&quot;??_);_(@_)"/>
    <numFmt numFmtId="173" formatCode="[$-409]mmm\-yy;@"/>
    <numFmt numFmtId="174" formatCode="_(* #,##0.0000_);_(* \(#,##0.0000\);_(* &quot;-&quot;??_);_(@_)"/>
    <numFmt numFmtId="175" formatCode="0.000"/>
    <numFmt numFmtId="176" formatCode="_(* #,##0.000_);_(* \(#,##0.000\);_(* &quot;-&quot;_);_(@_)"/>
    <numFmt numFmtId="177" formatCode="_(&quot;$&quot;* #,##0.0000000_);_(&quot;$&quot;* \(#,##0.0000000\);_(&quot;$&quot;* &quot;-&quot;??_);_(@_)"/>
    <numFmt numFmtId="178" formatCode="_(&quot;$&quot;* #,##0.00000000000_);_(&quot;$&quot;* \(#,##0.00000000000\);_(&quot;$&quot;* &quot;-&quot;??_);_(@_)"/>
  </numFmts>
  <fonts count="1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sz val="10"/>
      <color theme="1"/>
      <name val="Times New Roman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b/>
      <u/>
      <sz val="10"/>
      <name val="Arial"/>
      <family val="2"/>
    </font>
    <font>
      <sz val="6"/>
      <color rgb="FFFF0000"/>
      <name val="Arial"/>
      <family val="2"/>
    </font>
    <font>
      <u/>
      <sz val="10"/>
      <name val="Arial"/>
      <family val="2"/>
    </font>
    <font>
      <b/>
      <sz val="10"/>
      <color rgb="FF0000FF"/>
      <name val="Arial"/>
      <family val="2"/>
    </font>
    <font>
      <b/>
      <i/>
      <sz val="10"/>
      <color rgb="FF0000FF"/>
      <name val="Arial"/>
      <family val="2"/>
    </font>
    <font>
      <b/>
      <u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8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298">
    <xf numFmtId="0" fontId="0" fillId="0" borderId="0" xfId="0"/>
    <xf numFmtId="0" fontId="2" fillId="0" borderId="0" xfId="0" applyFont="1" applyBorder="1"/>
    <xf numFmtId="167" fontId="2" fillId="0" borderId="0" xfId="0" applyNumberFormat="1" applyFont="1" applyBorder="1"/>
    <xf numFmtId="166" fontId="2" fillId="0" borderId="0" xfId="0" applyNumberFormat="1" applyFont="1" applyBorder="1"/>
    <xf numFmtId="0" fontId="0" fillId="0" borderId="0" xfId="0" applyFill="1"/>
    <xf numFmtId="0" fontId="0" fillId="0" borderId="0" xfId="0" applyFill="1" applyAlignment="1">
      <alignment horizontal="center" wrapText="1"/>
    </xf>
    <xf numFmtId="164" fontId="2" fillId="0" borderId="0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168" fontId="2" fillId="0" borderId="0" xfId="0" applyNumberFormat="1" applyFont="1" applyFill="1" applyBorder="1"/>
    <xf numFmtId="0" fontId="2" fillId="0" borderId="0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0" borderId="7" xfId="0" quotePrefix="1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7" xfId="0" applyFont="1" applyBorder="1" applyAlignment="1">
      <alignment horizontal="right"/>
    </xf>
    <xf numFmtId="164" fontId="2" fillId="0" borderId="0" xfId="0" applyNumberFormat="1" applyFont="1" applyBorder="1"/>
    <xf numFmtId="0" fontId="2" fillId="0" borderId="0" xfId="0" applyFont="1" applyBorder="1" applyAlignment="1">
      <alignment horizontal="right"/>
    </xf>
    <xf numFmtId="0" fontId="2" fillId="0" borderId="0" xfId="0" quotePrefix="1" applyFont="1" applyBorder="1" applyAlignment="1">
      <alignment horizontal="right"/>
    </xf>
    <xf numFmtId="0" fontId="2" fillId="0" borderId="0" xfId="0" applyFont="1" applyBorder="1"/>
    <xf numFmtId="0" fontId="2" fillId="0" borderId="11" xfId="0" applyFont="1" applyBorder="1"/>
    <xf numFmtId="167" fontId="2" fillId="0" borderId="0" xfId="0" applyNumberFormat="1" applyFont="1" applyFill="1" applyBorder="1"/>
    <xf numFmtId="0" fontId="1" fillId="0" borderId="0" xfId="0" applyFont="1" applyFill="1" applyAlignment="1">
      <alignment horizontal="center" wrapText="1"/>
    </xf>
    <xf numFmtId="0" fontId="2" fillId="0" borderId="0" xfId="0" quotePrefix="1" applyFont="1" applyFill="1" applyBorder="1" applyAlignment="1">
      <alignment horizontal="center" wrapText="1"/>
    </xf>
    <xf numFmtId="164" fontId="2" fillId="0" borderId="0" xfId="0" applyNumberFormat="1" applyFont="1" applyFill="1" applyBorder="1"/>
    <xf numFmtId="0" fontId="2" fillId="0" borderId="0" xfId="0" applyFont="1"/>
    <xf numFmtId="0" fontId="2" fillId="0" borderId="9" xfId="0" applyFont="1" applyBorder="1" applyAlignment="1">
      <alignment horizontal="center"/>
    </xf>
    <xf numFmtId="0" fontId="2" fillId="0" borderId="15" xfId="0" applyFont="1" applyFill="1" applyBorder="1" applyAlignment="1">
      <alignment horizontal="center" wrapText="1"/>
    </xf>
    <xf numFmtId="0" fontId="2" fillId="0" borderId="1" xfId="0" quotePrefix="1" applyFont="1" applyFill="1" applyBorder="1" applyAlignment="1">
      <alignment horizontal="center" wrapText="1"/>
    </xf>
    <xf numFmtId="0" fontId="2" fillId="0" borderId="16" xfId="0" quotePrefix="1" applyFont="1" applyFill="1" applyBorder="1" applyAlignment="1">
      <alignment horizontal="center" wrapText="1"/>
    </xf>
    <xf numFmtId="164" fontId="2" fillId="0" borderId="9" xfId="0" applyNumberFormat="1" applyFont="1" applyFill="1" applyBorder="1"/>
    <xf numFmtId="164" fontId="2" fillId="0" borderId="10" xfId="0" applyNumberFormat="1" applyFont="1" applyFill="1" applyBorder="1"/>
    <xf numFmtId="0" fontId="2" fillId="0" borderId="24" xfId="0" applyFont="1" applyBorder="1"/>
    <xf numFmtId="0" fontId="2" fillId="0" borderId="11" xfId="0" applyFont="1" applyFill="1" applyBorder="1"/>
    <xf numFmtId="0" fontId="2" fillId="0" borderId="24" xfId="0" applyFont="1" applyFill="1" applyBorder="1"/>
    <xf numFmtId="0" fontId="2" fillId="0" borderId="12" xfId="0" applyFont="1" applyFill="1" applyBorder="1"/>
    <xf numFmtId="0" fontId="1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7" fillId="0" borderId="0" xfId="2" applyFont="1" applyAlignment="1">
      <alignment horizontal="centerContinuous"/>
    </xf>
    <xf numFmtId="0" fontId="7" fillId="0" borderId="0" xfId="2" applyFont="1" applyAlignment="1"/>
    <xf numFmtId="0" fontId="2" fillId="2" borderId="6" xfId="2" applyFont="1" applyFill="1" applyBorder="1" applyAlignment="1"/>
    <xf numFmtId="3" fontId="2" fillId="3" borderId="8" xfId="2" applyNumberFormat="1" applyFont="1" applyFill="1" applyBorder="1" applyAlignment="1"/>
    <xf numFmtId="0" fontId="2" fillId="2" borderId="6" xfId="2" applyFont="1" applyFill="1" applyBorder="1" applyAlignment="1">
      <alignment horizontal="left"/>
    </xf>
    <xf numFmtId="0" fontId="7" fillId="4" borderId="7" xfId="2" applyFont="1" applyFill="1" applyBorder="1" applyAlignment="1">
      <alignment horizontal="center"/>
    </xf>
    <xf numFmtId="3" fontId="2" fillId="0" borderId="8" xfId="2" applyNumberFormat="1" applyFont="1" applyBorder="1" applyAlignment="1">
      <alignment horizontal="right"/>
    </xf>
    <xf numFmtId="0" fontId="2" fillId="2" borderId="9" xfId="2" applyFont="1" applyFill="1" applyBorder="1" applyAlignment="1"/>
    <xf numFmtId="3" fontId="2" fillId="0" borderId="23" xfId="2" applyNumberFormat="1" applyFont="1" applyBorder="1" applyAlignment="1"/>
    <xf numFmtId="0" fontId="2" fillId="2" borderId="9" xfId="2" applyFont="1" applyFill="1" applyBorder="1" applyAlignment="1">
      <alignment horizontal="left"/>
    </xf>
    <xf numFmtId="0" fontId="7" fillId="4" borderId="0" xfId="2" applyFont="1" applyFill="1" applyBorder="1" applyAlignment="1">
      <alignment horizontal="center"/>
    </xf>
    <xf numFmtId="3" fontId="2" fillId="0" borderId="10" xfId="2" applyNumberFormat="1" applyFont="1" applyBorder="1" applyAlignment="1">
      <alignment horizontal="right"/>
    </xf>
    <xf numFmtId="0" fontId="2" fillId="2" borderId="11" xfId="2" applyFont="1" applyFill="1" applyBorder="1" applyAlignment="1"/>
    <xf numFmtId="3" fontId="2" fillId="3" borderId="12" xfId="2" applyNumberFormat="1" applyFont="1" applyFill="1" applyBorder="1" applyAlignment="1"/>
    <xf numFmtId="0" fontId="2" fillId="2" borderId="11" xfId="2" applyFont="1" applyFill="1" applyBorder="1" applyAlignment="1">
      <alignment horizontal="left"/>
    </xf>
    <xf numFmtId="0" fontId="7" fillId="4" borderId="24" xfId="2" applyFont="1" applyFill="1" applyBorder="1" applyAlignment="1">
      <alignment horizontal="center"/>
    </xf>
    <xf numFmtId="3" fontId="2" fillId="0" borderId="12" xfId="2" applyNumberFormat="1" applyFont="1" applyBorder="1" applyAlignment="1">
      <alignment horizontal="right"/>
    </xf>
    <xf numFmtId="0" fontId="2" fillId="0" borderId="0" xfId="2" applyFont="1"/>
    <xf numFmtId="0" fontId="2" fillId="0" borderId="0" xfId="2" applyFont="1" applyAlignment="1">
      <alignment horizontal="center" wrapText="1"/>
    </xf>
    <xf numFmtId="0" fontId="2" fillId="0" borderId="0" xfId="2" applyFont="1" applyFill="1" applyAlignment="1">
      <alignment horizontal="center"/>
    </xf>
    <xf numFmtId="0" fontId="2" fillId="2" borderId="6" xfId="2" quotePrefix="1" applyFont="1" applyFill="1" applyBorder="1" applyAlignment="1">
      <alignment horizontal="center"/>
    </xf>
    <xf numFmtId="0" fontId="2" fillId="2" borderId="7" xfId="2" quotePrefix="1" applyFont="1" applyFill="1" applyBorder="1" applyAlignment="1">
      <alignment horizontal="center"/>
    </xf>
    <xf numFmtId="0" fontId="2" fillId="0" borderId="8" xfId="2" quotePrefix="1" applyFont="1" applyFill="1" applyBorder="1" applyAlignment="1">
      <alignment horizontal="center"/>
    </xf>
    <xf numFmtId="0" fontId="1" fillId="2" borderId="9" xfId="2" applyFont="1" applyFill="1" applyBorder="1" applyAlignment="1">
      <alignment horizontal="center"/>
    </xf>
    <xf numFmtId="0" fontId="1" fillId="2" borderId="0" xfId="2" applyFont="1" applyFill="1" applyBorder="1" applyAlignment="1">
      <alignment horizontal="center"/>
    </xf>
    <xf numFmtId="0" fontId="1" fillId="0" borderId="10" xfId="2" applyFont="1" applyFill="1" applyBorder="1" applyAlignment="1">
      <alignment horizontal="center"/>
    </xf>
    <xf numFmtId="0" fontId="2" fillId="2" borderId="9" xfId="2" applyFont="1" applyFill="1" applyBorder="1"/>
    <xf numFmtId="0" fontId="2" fillId="2" borderId="0" xfId="2" applyFont="1" applyFill="1" applyBorder="1"/>
    <xf numFmtId="0" fontId="2" fillId="2" borderId="0" xfId="2" applyFont="1" applyFill="1" applyBorder="1" applyAlignment="1">
      <alignment horizontal="center"/>
    </xf>
    <xf numFmtId="0" fontId="3" fillId="2" borderId="9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 wrapText="1"/>
    </xf>
    <xf numFmtId="0" fontId="3" fillId="2" borderId="0" xfId="2" applyFont="1" applyFill="1" applyBorder="1" applyAlignment="1">
      <alignment horizontal="center"/>
    </xf>
    <xf numFmtId="0" fontId="3" fillId="2" borderId="0" xfId="2" quotePrefix="1" applyFont="1" applyFill="1" applyBorder="1" applyAlignment="1">
      <alignment horizontal="center"/>
    </xf>
    <xf numFmtId="0" fontId="3" fillId="0" borderId="10" xfId="2" quotePrefix="1" applyFont="1" applyFill="1" applyBorder="1" applyAlignment="1">
      <alignment horizontal="center"/>
    </xf>
    <xf numFmtId="0" fontId="4" fillId="0" borderId="9" xfId="2" quotePrefix="1" applyFont="1" applyBorder="1" applyAlignment="1">
      <alignment horizontal="center"/>
    </xf>
    <xf numFmtId="0" fontId="4" fillId="0" borderId="0" xfId="2" quotePrefix="1" applyFont="1" applyBorder="1" applyAlignment="1">
      <alignment horizontal="right"/>
    </xf>
    <xf numFmtId="0" fontId="4" fillId="0" borderId="10" xfId="2" quotePrefix="1" applyFont="1" applyFill="1" applyBorder="1" applyAlignment="1">
      <alignment horizontal="right"/>
    </xf>
    <xf numFmtId="0" fontId="3" fillId="0" borderId="18" xfId="2" quotePrefix="1" applyFont="1" applyBorder="1" applyAlignment="1">
      <alignment horizontal="center"/>
    </xf>
    <xf numFmtId="41" fontId="3" fillId="0" borderId="2" xfId="2" applyNumberFormat="1" applyFont="1" applyFill="1" applyBorder="1" applyAlignment="1">
      <alignment horizontal="right"/>
    </xf>
    <xf numFmtId="10" fontId="3" fillId="0" borderId="2" xfId="2" applyNumberFormat="1" applyFont="1" applyBorder="1" applyAlignment="1">
      <alignment horizontal="right"/>
    </xf>
    <xf numFmtId="37" fontId="3" fillId="0" borderId="2" xfId="2" applyNumberFormat="1" applyFont="1" applyBorder="1" applyAlignment="1">
      <alignment horizontal="right"/>
    </xf>
    <xf numFmtId="37" fontId="3" fillId="0" borderId="13" xfId="2" applyNumberFormat="1" applyFont="1" applyFill="1" applyBorder="1" applyAlignment="1">
      <alignment horizontal="right"/>
    </xf>
    <xf numFmtId="0" fontId="3" fillId="0" borderId="18" xfId="2" applyFont="1" applyBorder="1" applyAlignment="1">
      <alignment horizontal="center"/>
    </xf>
    <xf numFmtId="0" fontId="4" fillId="0" borderId="0" xfId="2" quotePrefix="1" applyFont="1" applyFill="1" applyBorder="1" applyAlignment="1">
      <alignment horizontal="right"/>
    </xf>
    <xf numFmtId="0" fontId="3" fillId="0" borderId="9" xfId="2" applyFont="1" applyBorder="1" applyAlignment="1">
      <alignment horizontal="center"/>
    </xf>
    <xf numFmtId="3" fontId="3" fillId="0" borderId="0" xfId="2" applyNumberFormat="1" applyFont="1" applyBorder="1" applyAlignment="1">
      <alignment horizontal="right"/>
    </xf>
    <xf numFmtId="3" fontId="3" fillId="0" borderId="0" xfId="2" applyNumberFormat="1" applyFont="1" applyFill="1" applyBorder="1" applyAlignment="1">
      <alignment horizontal="right"/>
    </xf>
    <xf numFmtId="3" fontId="3" fillId="0" borderId="0" xfId="2" quotePrefix="1" applyNumberFormat="1" applyFont="1" applyBorder="1" applyAlignment="1">
      <alignment horizontal="right"/>
    </xf>
    <xf numFmtId="3" fontId="3" fillId="0" borderId="10" xfId="2" applyNumberFormat="1" applyFont="1" applyFill="1" applyBorder="1" applyAlignment="1">
      <alignment horizontal="right"/>
    </xf>
    <xf numFmtId="0" fontId="3" fillId="0" borderId="11" xfId="2" applyFont="1" applyBorder="1" applyAlignment="1">
      <alignment horizontal="center"/>
    </xf>
    <xf numFmtId="0" fontId="3" fillId="0" borderId="24" xfId="2" applyFont="1" applyBorder="1" applyAlignment="1">
      <alignment horizontal="center"/>
    </xf>
    <xf numFmtId="0" fontId="3" fillId="0" borderId="24" xfId="2" applyFont="1" applyFill="1" applyBorder="1" applyAlignment="1">
      <alignment horizontal="center"/>
    </xf>
    <xf numFmtId="3" fontId="3" fillId="0" borderId="24" xfId="2" applyNumberFormat="1" applyFont="1" applyBorder="1" applyAlignment="1">
      <alignment horizontal="center"/>
    </xf>
    <xf numFmtId="0" fontId="3" fillId="0" borderId="12" xfId="2" applyFont="1" applyFill="1" applyBorder="1" applyAlignment="1">
      <alignment horizontal="center"/>
    </xf>
    <xf numFmtId="0" fontId="1" fillId="0" borderId="0" xfId="2" applyFont="1" applyAlignment="1">
      <alignment horizontal="left"/>
    </xf>
    <xf numFmtId="0" fontId="3" fillId="0" borderId="19" xfId="2" applyFont="1" applyBorder="1" applyAlignment="1">
      <alignment horizontal="center"/>
    </xf>
    <xf numFmtId="41" fontId="3" fillId="0" borderId="17" xfId="2" applyNumberFormat="1" applyFont="1" applyFill="1" applyBorder="1" applyAlignment="1">
      <alignment horizontal="right"/>
    </xf>
    <xf numFmtId="3" fontId="3" fillId="0" borderId="17" xfId="2" applyNumberFormat="1" applyFont="1" applyBorder="1" applyAlignment="1">
      <alignment horizontal="right"/>
    </xf>
    <xf numFmtId="10" fontId="3" fillId="0" borderId="17" xfId="2" applyNumberFormat="1" applyFont="1" applyBorder="1" applyAlignment="1">
      <alignment horizontal="right"/>
    </xf>
    <xf numFmtId="37" fontId="3" fillId="0" borderId="17" xfId="2" applyNumberFormat="1" applyFont="1" applyBorder="1" applyAlignment="1">
      <alignment horizontal="right"/>
    </xf>
    <xf numFmtId="37" fontId="3" fillId="0" borderId="20" xfId="2" applyNumberFormat="1" applyFont="1" applyFill="1" applyBorder="1" applyAlignment="1">
      <alignment horizontal="right"/>
    </xf>
    <xf numFmtId="3" fontId="3" fillId="0" borderId="2" xfId="2" applyNumberFormat="1" applyFont="1" applyBorder="1" applyAlignment="1">
      <alignment horizontal="right"/>
    </xf>
    <xf numFmtId="37" fontId="3" fillId="0" borderId="22" xfId="2" applyNumberFormat="1" applyFont="1" applyBorder="1" applyAlignment="1">
      <alignment horizontal="right"/>
    </xf>
    <xf numFmtId="41" fontId="3" fillId="0" borderId="0" xfId="2" applyNumberFormat="1" applyFont="1" applyFill="1" applyBorder="1" applyAlignment="1">
      <alignment horizontal="right"/>
    </xf>
    <xf numFmtId="10" fontId="3" fillId="0" borderId="0" xfId="2" applyNumberFormat="1" applyFont="1" applyBorder="1" applyAlignment="1">
      <alignment horizontal="right"/>
    </xf>
    <xf numFmtId="0" fontId="3" fillId="0" borderId="9" xfId="2" quotePrefix="1" applyFont="1" applyBorder="1" applyAlignment="1">
      <alignment horizontal="center"/>
    </xf>
    <xf numFmtId="0" fontId="3" fillId="0" borderId="0" xfId="2" quotePrefix="1" applyFont="1" applyBorder="1" applyAlignment="1">
      <alignment horizontal="center"/>
    </xf>
    <xf numFmtId="0" fontId="3" fillId="0" borderId="10" xfId="2" quotePrefix="1" applyFont="1" applyBorder="1" applyAlignment="1">
      <alignment horizontal="center"/>
    </xf>
    <xf numFmtId="37" fontId="3" fillId="0" borderId="0" xfId="2" applyNumberFormat="1" applyFont="1" applyBorder="1" applyAlignment="1">
      <alignment horizontal="right"/>
    </xf>
    <xf numFmtId="37" fontId="3" fillId="0" borderId="0" xfId="2" quotePrefix="1" applyNumberFormat="1" applyFont="1" applyBorder="1" applyAlignment="1">
      <alignment horizontal="right"/>
    </xf>
    <xf numFmtId="37" fontId="3" fillId="0" borderId="10" xfId="2" applyNumberFormat="1" applyFont="1" applyFill="1" applyBorder="1" applyAlignment="1">
      <alignment horizontal="right"/>
    </xf>
    <xf numFmtId="3" fontId="3" fillId="0" borderId="24" xfId="2" applyNumberFormat="1" applyFont="1" applyBorder="1" applyAlignment="1">
      <alignment horizontal="right"/>
    </xf>
    <xf numFmtId="3" fontId="3" fillId="0" borderId="24" xfId="2" quotePrefix="1" applyNumberFormat="1" applyFont="1" applyBorder="1" applyAlignment="1">
      <alignment horizontal="right"/>
    </xf>
    <xf numFmtId="3" fontId="3" fillId="0" borderId="12" xfId="2" applyNumberFormat="1" applyFont="1" applyFill="1" applyBorder="1" applyAlignment="1">
      <alignment horizontal="right"/>
    </xf>
    <xf numFmtId="173" fontId="0" fillId="0" borderId="0" xfId="0" applyNumberFormat="1" applyFill="1"/>
    <xf numFmtId="14" fontId="0" fillId="0" borderId="0" xfId="0" applyNumberFormat="1" applyFill="1"/>
    <xf numFmtId="164" fontId="0" fillId="0" borderId="0" xfId="3" applyNumberFormat="1" applyFont="1" applyFill="1"/>
    <xf numFmtId="164" fontId="0" fillId="0" borderId="0" xfId="0" applyNumberFormat="1" applyFill="1"/>
    <xf numFmtId="0" fontId="4" fillId="0" borderId="0" xfId="0" quotePrefix="1" applyFont="1" applyFill="1" applyAlignment="1">
      <alignment wrapText="1"/>
    </xf>
    <xf numFmtId="0" fontId="4" fillId="0" borderId="22" xfId="0" applyFont="1" applyFill="1" applyBorder="1" applyAlignment="1">
      <alignment horizontal="center" wrapText="1"/>
    </xf>
    <xf numFmtId="0" fontId="4" fillId="0" borderId="22" xfId="0" quotePrefix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quotePrefix="1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Border="1" applyAlignment="1">
      <alignment horizontal="left" wrapText="1"/>
    </xf>
    <xf numFmtId="170" fontId="3" fillId="0" borderId="0" xfId="0" applyNumberFormat="1" applyFont="1" applyFill="1"/>
    <xf numFmtId="0" fontId="3" fillId="0" borderId="0" xfId="0" applyFont="1" applyFill="1" applyAlignment="1">
      <alignment horizontal="left" indent="1"/>
    </xf>
    <xf numFmtId="170" fontId="3" fillId="0" borderId="0" xfId="5" applyNumberFormat="1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/>
    <xf numFmtId="170" fontId="3" fillId="0" borderId="2" xfId="0" applyNumberFormat="1" applyFont="1" applyFill="1" applyBorder="1"/>
    <xf numFmtId="0" fontId="3" fillId="0" borderId="0" xfId="0" quotePrefix="1" applyFont="1" applyFill="1" applyAlignment="1">
      <alignment horizontal="left" indent="1"/>
    </xf>
    <xf numFmtId="0" fontId="3" fillId="0" borderId="0" xfId="0" quotePrefix="1" applyFont="1" applyFill="1" applyAlignment="1">
      <alignment horizontal="left"/>
    </xf>
    <xf numFmtId="170" fontId="3" fillId="0" borderId="2" xfId="5" applyNumberFormat="1" applyFont="1" applyFill="1" applyBorder="1"/>
    <xf numFmtId="170" fontId="3" fillId="0" borderId="5" xfId="0" applyNumberFormat="1" applyFont="1" applyFill="1" applyBorder="1"/>
    <xf numFmtId="0" fontId="3" fillId="0" borderId="22" xfId="0" applyFont="1" applyFill="1" applyBorder="1" applyAlignment="1">
      <alignment horizontal="center" wrapText="1"/>
    </xf>
    <xf numFmtId="0" fontId="3" fillId="0" borderId="22" xfId="0" quotePrefix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3" fillId="0" borderId="0" xfId="0" quotePrefix="1" applyFont="1" applyFill="1" applyBorder="1" applyAlignment="1">
      <alignment horizontal="center"/>
    </xf>
    <xf numFmtId="0" fontId="3" fillId="0" borderId="14" xfId="0" quotePrefix="1" applyFont="1" applyFill="1" applyBorder="1" applyAlignment="1">
      <alignment horizontal="center"/>
    </xf>
    <xf numFmtId="0" fontId="3" fillId="0" borderId="0" xfId="0" quotePrefix="1" applyFont="1" applyFill="1" applyAlignment="1">
      <alignment horizontal="center" wrapText="1"/>
    </xf>
    <xf numFmtId="0" fontId="3" fillId="0" borderId="14" xfId="0" quotePrefix="1" applyFont="1" applyFill="1" applyBorder="1" applyAlignment="1">
      <alignment horizontal="center" wrapText="1"/>
    </xf>
    <xf numFmtId="0" fontId="3" fillId="0" borderId="0" xfId="0" applyFont="1" applyFill="1" applyBorder="1"/>
    <xf numFmtId="164" fontId="3" fillId="0" borderId="0" xfId="0" applyNumberFormat="1" applyFont="1" applyFill="1"/>
    <xf numFmtId="0" fontId="3" fillId="0" borderId="14" xfId="0" applyFont="1" applyFill="1" applyBorder="1"/>
    <xf numFmtId="41" fontId="3" fillId="0" borderId="0" xfId="0" applyNumberFormat="1" applyFont="1" applyFill="1"/>
    <xf numFmtId="167" fontId="3" fillId="0" borderId="0" xfId="0" applyNumberFormat="1" applyFont="1" applyFill="1"/>
    <xf numFmtId="168" fontId="3" fillId="0" borderId="1" xfId="0" applyNumberFormat="1" applyFont="1" applyFill="1" applyBorder="1"/>
    <xf numFmtId="0" fontId="3" fillId="0" borderId="0" xfId="0" quotePrefix="1" applyFont="1" applyFill="1" applyBorder="1" applyAlignment="1">
      <alignment horizontal="left"/>
    </xf>
    <xf numFmtId="167" fontId="3" fillId="0" borderId="15" xfId="5" applyNumberFormat="1" applyFont="1" applyFill="1" applyBorder="1"/>
    <xf numFmtId="164" fontId="3" fillId="0" borderId="14" xfId="0" applyNumberFormat="1" applyFont="1" applyFill="1" applyBorder="1"/>
    <xf numFmtId="0" fontId="3" fillId="0" borderId="0" xfId="0" quotePrefix="1" applyFont="1" applyFill="1" applyBorder="1" applyAlignment="1">
      <alignment horizontal="left" indent="1"/>
    </xf>
    <xf numFmtId="0" fontId="3" fillId="0" borderId="0" xfId="0" quotePrefix="1" applyFont="1" applyFill="1" applyBorder="1" applyAlignment="1">
      <alignment horizontal="right" wrapText="1"/>
    </xf>
    <xf numFmtId="44" fontId="3" fillId="0" borderId="0" xfId="0" applyNumberFormat="1" applyFont="1" applyFill="1"/>
    <xf numFmtId="44" fontId="3" fillId="0" borderId="14" xfId="5" applyFont="1" applyFill="1" applyBorder="1"/>
    <xf numFmtId="0" fontId="3" fillId="0" borderId="0" xfId="0" quotePrefix="1" applyFont="1" applyFill="1" applyBorder="1" applyAlignment="1">
      <alignment horizontal="center" wrapText="1"/>
    </xf>
    <xf numFmtId="164" fontId="3" fillId="0" borderId="0" xfId="0" applyNumberFormat="1" applyFont="1" applyFill="1" applyBorder="1" applyAlignment="1"/>
    <xf numFmtId="164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/>
    <xf numFmtId="0" fontId="3" fillId="0" borderId="0" xfId="0" applyFont="1" applyFill="1" applyBorder="1" applyAlignment="1"/>
    <xf numFmtId="164" fontId="3" fillId="0" borderId="0" xfId="0" applyNumberFormat="1" applyFont="1" applyFill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indent="1"/>
    </xf>
    <xf numFmtId="169" fontId="3" fillId="0" borderId="0" xfId="0" applyNumberFormat="1" applyFont="1" applyFill="1"/>
    <xf numFmtId="169" fontId="3" fillId="0" borderId="14" xfId="5" applyNumberFormat="1" applyFont="1" applyFill="1" applyBorder="1"/>
    <xf numFmtId="44" fontId="3" fillId="0" borderId="25" xfId="5" applyFont="1" applyFill="1" applyBorder="1"/>
    <xf numFmtId="0" fontId="1" fillId="0" borderId="0" xfId="0" quotePrefix="1" applyFont="1" applyFill="1" applyBorder="1" applyAlignment="1">
      <alignment horizontal="left"/>
    </xf>
    <xf numFmtId="0" fontId="2" fillId="0" borderId="6" xfId="0" applyFont="1" applyFill="1" applyBorder="1"/>
    <xf numFmtId="0" fontId="6" fillId="0" borderId="7" xfId="0" quotePrefix="1" applyFont="1" applyFill="1" applyBorder="1" applyAlignment="1">
      <alignment horizontal="left"/>
    </xf>
    <xf numFmtId="0" fontId="2" fillId="0" borderId="7" xfId="0" applyFont="1" applyFill="1" applyBorder="1"/>
    <xf numFmtId="0" fontId="2" fillId="0" borderId="8" xfId="0" applyFont="1" applyFill="1" applyBorder="1"/>
    <xf numFmtId="0" fontId="2" fillId="0" borderId="0" xfId="0" applyFont="1" applyFill="1"/>
    <xf numFmtId="0" fontId="6" fillId="0" borderId="9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centerContinuous"/>
    </xf>
    <xf numFmtId="0" fontId="6" fillId="0" borderId="10" xfId="0" applyFont="1" applyFill="1" applyBorder="1" applyAlignment="1">
      <alignment horizontal="centerContinuous"/>
    </xf>
    <xf numFmtId="0" fontId="6" fillId="0" borderId="0" xfId="0" quotePrefix="1" applyFont="1" applyFill="1" applyBorder="1" applyAlignment="1">
      <alignment horizontal="centerContinuous"/>
    </xf>
    <xf numFmtId="0" fontId="6" fillId="0" borderId="10" xfId="0" applyFont="1" applyFill="1" applyBorder="1" applyAlignment="1">
      <alignment horizontal="left"/>
    </xf>
    <xf numFmtId="0" fontId="2" fillId="0" borderId="9" xfId="0" applyFont="1" applyFill="1" applyBorder="1"/>
    <xf numFmtId="0" fontId="1" fillId="0" borderId="0" xfId="0" applyFont="1" applyFill="1" applyBorder="1"/>
    <xf numFmtId="0" fontId="2" fillId="0" borderId="0" xfId="0" applyFont="1" applyFill="1" applyBorder="1"/>
    <xf numFmtId="0" fontId="2" fillId="0" borderId="10" xfId="0" applyFont="1" applyFill="1" applyBorder="1"/>
    <xf numFmtId="0" fontId="6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5" fillId="0" borderId="9" xfId="0" applyFont="1" applyFill="1" applyBorder="1"/>
    <xf numFmtId="0" fontId="2" fillId="0" borderId="0" xfId="0" applyFont="1" applyFill="1" applyBorder="1" applyAlignment="1">
      <alignment horizontal="right"/>
    </xf>
    <xf numFmtId="16" fontId="2" fillId="0" borderId="0" xfId="0" applyNumberFormat="1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right"/>
    </xf>
    <xf numFmtId="0" fontId="2" fillId="0" borderId="22" xfId="0" applyFont="1" applyFill="1" applyBorder="1"/>
    <xf numFmtId="0" fontId="2" fillId="0" borderId="22" xfId="0" quotePrefix="1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2" fillId="0" borderId="23" xfId="0" applyFont="1" applyFill="1" applyBorder="1"/>
    <xf numFmtId="0" fontId="12" fillId="0" borderId="0" xfId="0" applyFont="1" applyFill="1" applyBorder="1"/>
    <xf numFmtId="171" fontId="2" fillId="0" borderId="22" xfId="0" applyNumberFormat="1" applyFont="1" applyFill="1" applyBorder="1"/>
    <xf numFmtId="171" fontId="2" fillId="0" borderId="0" xfId="0" applyNumberFormat="1" applyFont="1" applyFill="1" applyBorder="1"/>
    <xf numFmtId="0" fontId="2" fillId="0" borderId="0" xfId="0" applyFont="1" applyFill="1" applyBorder="1" applyAlignment="1"/>
    <xf numFmtId="41" fontId="2" fillId="0" borderId="0" xfId="0" applyNumberFormat="1" applyFont="1" applyFill="1" applyBorder="1"/>
    <xf numFmtId="43" fontId="2" fillId="0" borderId="0" xfId="0" applyNumberFormat="1" applyFont="1" applyFill="1" applyBorder="1"/>
    <xf numFmtId="0" fontId="0" fillId="0" borderId="0" xfId="0" applyFill="1" applyBorder="1"/>
    <xf numFmtId="172" fontId="2" fillId="0" borderId="0" xfId="0" applyNumberFormat="1" applyFont="1" applyFill="1" applyBorder="1"/>
    <xf numFmtId="0" fontId="13" fillId="0" borderId="0" xfId="0" applyFont="1" applyFill="1" applyBorder="1" applyAlignment="1">
      <alignment horizontal="right"/>
    </xf>
    <xf numFmtId="175" fontId="13" fillId="0" borderId="0" xfId="0" applyNumberFormat="1" applyFont="1"/>
    <xf numFmtId="0" fontId="2" fillId="0" borderId="0" xfId="0" quotePrefix="1" applyNumberFormat="1" applyFont="1" applyFill="1" applyBorder="1" applyAlignment="1">
      <alignment horizontal="left"/>
    </xf>
    <xf numFmtId="176" fontId="2" fillId="0" borderId="0" xfId="0" applyNumberFormat="1" applyFont="1" applyFill="1" applyBorder="1"/>
    <xf numFmtId="0" fontId="2" fillId="0" borderId="0" xfId="0" applyNumberFormat="1" applyFont="1" applyFill="1" applyBorder="1" applyAlignment="1">
      <alignment horizontal="left"/>
    </xf>
    <xf numFmtId="0" fontId="2" fillId="0" borderId="1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center"/>
    </xf>
    <xf numFmtId="177" fontId="0" fillId="0" borderId="0" xfId="5" applyNumberFormat="1" applyFont="1"/>
    <xf numFmtId="164" fontId="3" fillId="0" borderId="0" xfId="4" quotePrefix="1" applyNumberFormat="1" applyFont="1" applyFill="1" applyAlignment="1">
      <alignment horizontal="left"/>
    </xf>
    <xf numFmtId="167" fontId="3" fillId="0" borderId="0" xfId="0" quotePrefix="1" applyNumberFormat="1" applyFont="1" applyFill="1" applyAlignment="1">
      <alignment horizontal="left"/>
    </xf>
    <xf numFmtId="170" fontId="0" fillId="0" borderId="0" xfId="5" applyNumberFormat="1" applyFont="1"/>
    <xf numFmtId="10" fontId="3" fillId="0" borderId="0" xfId="6" quotePrefix="1" applyNumberFormat="1" applyFont="1" applyFill="1" applyAlignment="1">
      <alignment horizontal="center"/>
    </xf>
    <xf numFmtId="164" fontId="3" fillId="0" borderId="2" xfId="4" applyNumberFormat="1" applyFont="1" applyFill="1" applyBorder="1"/>
    <xf numFmtId="167" fontId="3" fillId="0" borderId="2" xfId="0" applyNumberFormat="1" applyFont="1" applyFill="1" applyBorder="1"/>
    <xf numFmtId="10" fontId="3" fillId="0" borderId="2" xfId="6" applyNumberFormat="1" applyFont="1" applyFill="1" applyBorder="1" applyAlignment="1">
      <alignment horizontal="center"/>
    </xf>
    <xf numFmtId="164" fontId="3" fillId="0" borderId="0" xfId="4" applyNumberFormat="1" applyFont="1" applyFill="1" applyBorder="1"/>
    <xf numFmtId="167" fontId="3" fillId="0" borderId="0" xfId="0" applyNumberFormat="1" applyFont="1" applyFill="1" applyBorder="1"/>
    <xf numFmtId="170" fontId="3" fillId="0" borderId="0" xfId="0" applyNumberFormat="1" applyFont="1" applyFill="1" applyBorder="1"/>
    <xf numFmtId="10" fontId="3" fillId="0" borderId="0" xfId="6" applyNumberFormat="1" applyFont="1" applyFill="1" applyBorder="1" applyAlignment="1">
      <alignment horizontal="center"/>
    </xf>
    <xf numFmtId="164" fontId="3" fillId="0" borderId="0" xfId="4" applyNumberFormat="1" applyFont="1" applyFill="1"/>
    <xf numFmtId="10" fontId="3" fillId="0" borderId="0" xfId="6" applyNumberFormat="1" applyFont="1" applyFill="1" applyAlignment="1">
      <alignment horizontal="center"/>
    </xf>
    <xf numFmtId="164" fontId="3" fillId="0" borderId="5" xfId="4" applyNumberFormat="1" applyFont="1" applyFill="1" applyBorder="1"/>
    <xf numFmtId="167" fontId="3" fillId="0" borderId="5" xfId="0" applyNumberFormat="1" applyFont="1" applyFill="1" applyBorder="1"/>
    <xf numFmtId="10" fontId="3" fillId="0" borderId="5" xfId="6" applyNumberFormat="1" applyFont="1" applyFill="1" applyBorder="1" applyAlignment="1">
      <alignment horizontal="center"/>
    </xf>
    <xf numFmtId="178" fontId="0" fillId="0" borderId="0" xfId="5" applyNumberFormat="1" applyFont="1"/>
    <xf numFmtId="167" fontId="0" fillId="0" borderId="0" xfId="5" applyNumberFormat="1" applyFont="1"/>
    <xf numFmtId="0" fontId="3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center"/>
    </xf>
    <xf numFmtId="0" fontId="2" fillId="0" borderId="10" xfId="0" applyFont="1" applyFill="1" applyBorder="1" applyAlignment="1">
      <alignment horizontal="center" wrapText="1"/>
    </xf>
    <xf numFmtId="170" fontId="2" fillId="0" borderId="10" xfId="0" applyNumberFormat="1" applyFont="1" applyFill="1" applyBorder="1" applyAlignment="1">
      <alignment horizontal="center"/>
    </xf>
    <xf numFmtId="166" fontId="2" fillId="0" borderId="1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quotePrefix="1" applyFont="1" applyFill="1" applyBorder="1" applyAlignment="1">
      <alignment horizontal="center"/>
    </xf>
    <xf numFmtId="44" fontId="3" fillId="0" borderId="0" xfId="5" applyFont="1" applyFill="1"/>
    <xf numFmtId="0" fontId="2" fillId="0" borderId="11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4" xfId="0" quotePrefix="1" applyFont="1" applyFill="1" applyBorder="1" applyAlignment="1">
      <alignment horizontal="center" wrapText="1"/>
    </xf>
    <xf numFmtId="164" fontId="2" fillId="0" borderId="4" xfId="0" quotePrefix="1" applyNumberFormat="1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 wrapText="1"/>
    </xf>
    <xf numFmtId="0" fontId="3" fillId="0" borderId="27" xfId="0" applyFont="1" applyFill="1" applyBorder="1" applyAlignment="1">
      <alignment horizontal="center"/>
    </xf>
    <xf numFmtId="168" fontId="3" fillId="0" borderId="14" xfId="0" applyNumberFormat="1" applyFont="1" applyFill="1" applyBorder="1" applyAlignment="1">
      <alignment horizontal="center"/>
    </xf>
    <xf numFmtId="41" fontId="3" fillId="0" borderId="15" xfId="0" applyNumberFormat="1" applyFont="1" applyFill="1" applyBorder="1"/>
    <xf numFmtId="0" fontId="3" fillId="0" borderId="16" xfId="0" applyFont="1" applyFill="1" applyBorder="1"/>
    <xf numFmtId="169" fontId="3" fillId="0" borderId="0" xfId="5" applyNumberFormat="1" applyFont="1" applyFill="1"/>
    <xf numFmtId="0" fontId="2" fillId="0" borderId="9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0" xfId="0" quotePrefix="1" applyFont="1" applyFill="1" applyBorder="1" applyAlignment="1">
      <alignment horizontal="left"/>
    </xf>
    <xf numFmtId="166" fontId="2" fillId="0" borderId="0" xfId="0" quotePrefix="1" applyNumberFormat="1" applyFont="1" applyBorder="1" applyAlignment="1">
      <alignment horizontal="left"/>
    </xf>
    <xf numFmtId="0" fontId="3" fillId="0" borderId="0" xfId="0" quotePrefix="1" applyFont="1" applyFill="1" applyBorder="1" applyAlignment="1">
      <alignment horizontal="left" wrapText="1"/>
    </xf>
    <xf numFmtId="0" fontId="14" fillId="0" borderId="0" xfId="0" quotePrefix="1" applyFont="1" applyBorder="1" applyAlignment="1">
      <alignment horizontal="center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164" fontId="2" fillId="0" borderId="7" xfId="0" applyNumberFormat="1" applyFont="1" applyFill="1" applyBorder="1" applyAlignment="1">
      <alignment horizontal="center" vertical="top" wrapText="1"/>
    </xf>
    <xf numFmtId="164" fontId="2" fillId="0" borderId="7" xfId="0" quotePrefix="1" applyNumberFormat="1" applyFont="1" applyFill="1" applyBorder="1" applyAlignment="1">
      <alignment horizontal="center" vertical="top" wrapText="1"/>
    </xf>
    <xf numFmtId="0" fontId="2" fillId="0" borderId="7" xfId="0" quotePrefix="1" applyFont="1" applyFill="1" applyBorder="1" applyAlignment="1">
      <alignment horizontal="center" vertical="top" wrapText="1"/>
    </xf>
    <xf numFmtId="0" fontId="2" fillId="0" borderId="8" xfId="0" quotePrefix="1" applyFont="1" applyFill="1" applyBorder="1" applyAlignment="1">
      <alignment horizontal="center" vertical="top" wrapText="1"/>
    </xf>
    <xf numFmtId="9" fontId="2" fillId="0" borderId="0" xfId="8" applyFont="1" applyFill="1" applyBorder="1" applyAlignment="1">
      <alignment horizontal="center" wrapText="1"/>
    </xf>
    <xf numFmtId="0" fontId="15" fillId="0" borderId="0" xfId="0" applyFont="1" applyFill="1" applyAlignment="1">
      <alignment horizontal="right"/>
    </xf>
    <xf numFmtId="174" fontId="2" fillId="0" borderId="0" xfId="0" applyNumberFormat="1" applyFont="1" applyFill="1" applyBorder="1"/>
    <xf numFmtId="2" fontId="16" fillId="0" borderId="0" xfId="0" applyNumberFormat="1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5" fillId="0" borderId="0" xfId="0" applyFont="1" applyFill="1"/>
    <xf numFmtId="44" fontId="2" fillId="0" borderId="0" xfId="0" applyNumberFormat="1" applyFont="1"/>
    <xf numFmtId="167" fontId="2" fillId="5" borderId="3" xfId="0" applyNumberFormat="1" applyFont="1" applyFill="1" applyBorder="1"/>
    <xf numFmtId="167" fontId="2" fillId="6" borderId="28" xfId="0" applyNumberFormat="1" applyFont="1" applyFill="1" applyBorder="1"/>
    <xf numFmtId="165" fontId="2" fillId="0" borderId="0" xfId="0" applyNumberFormat="1" applyFont="1" applyFill="1"/>
    <xf numFmtId="168" fontId="2" fillId="0" borderId="0" xfId="0" applyNumberFormat="1" applyFont="1" applyFill="1"/>
    <xf numFmtId="0" fontId="2" fillId="0" borderId="9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7" fontId="2" fillId="7" borderId="28" xfId="0" applyNumberFormat="1" applyFont="1" applyFill="1" applyBorder="1"/>
    <xf numFmtId="0" fontId="2" fillId="0" borderId="11" xfId="0" quotePrefix="1" applyFont="1" applyFill="1" applyBorder="1" applyAlignment="1">
      <alignment horizontal="left"/>
    </xf>
    <xf numFmtId="0" fontId="2" fillId="0" borderId="24" xfId="0" quotePrefix="1" applyFont="1" applyFill="1" applyBorder="1" applyAlignment="1">
      <alignment horizontal="left"/>
    </xf>
    <xf numFmtId="0" fontId="2" fillId="0" borderId="12" xfId="0" quotePrefix="1" applyFont="1" applyFill="1" applyBorder="1" applyAlignment="1">
      <alignment horizontal="left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7" xfId="0" quotePrefix="1" applyFont="1" applyFill="1" applyBorder="1" applyAlignment="1">
      <alignment horizontal="center"/>
    </xf>
    <xf numFmtId="0" fontId="2" fillId="0" borderId="8" xfId="0" quotePrefix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9" xfId="0" quotePrefix="1" applyFont="1" applyFill="1" applyBorder="1" applyAlignment="1">
      <alignment horizontal="left"/>
    </xf>
    <xf numFmtId="0" fontId="2" fillId="0" borderId="0" xfId="0" quotePrefix="1" applyFont="1" applyFill="1" applyBorder="1" applyAlignment="1">
      <alignment horizontal="left"/>
    </xf>
    <xf numFmtId="0" fontId="2" fillId="0" borderId="10" xfId="0" quotePrefix="1" applyFont="1" applyFill="1" applyBorder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center"/>
    </xf>
    <xf numFmtId="0" fontId="4" fillId="0" borderId="0" xfId="0" applyFont="1" applyFill="1" applyAlignment="1">
      <alignment horizontal="center" wrapText="1"/>
    </xf>
    <xf numFmtId="0" fontId="4" fillId="0" borderId="0" xfId="0" quotePrefix="1" applyFont="1" applyFill="1" applyAlignment="1">
      <alignment horizontal="center" wrapText="1"/>
    </xf>
    <xf numFmtId="0" fontId="2" fillId="0" borderId="15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9" xfId="0" quotePrefix="1" applyFont="1" applyFill="1" applyBorder="1" applyAlignment="1">
      <alignment horizontal="center"/>
    </xf>
    <xf numFmtId="0" fontId="12" fillId="0" borderId="12" xfId="0" quotePrefix="1" applyFont="1" applyFill="1" applyBorder="1" applyAlignment="1">
      <alignment horizontal="center" wrapText="1"/>
    </xf>
    <xf numFmtId="0" fontId="17" fillId="0" borderId="26" xfId="0" quotePrefix="1" applyFont="1" applyFill="1" applyBorder="1" applyAlignment="1">
      <alignment horizontal="center" wrapText="1"/>
    </xf>
    <xf numFmtId="164" fontId="2" fillId="0" borderId="0" xfId="7" applyNumberFormat="1" applyFont="1" applyFill="1" applyBorder="1"/>
  </cellXfs>
  <cellStyles count="9">
    <cellStyle name="Comma" xfId="7" builtinId="3"/>
    <cellStyle name="Comma 10" xfId="4"/>
    <cellStyle name="Comma 2" xfId="3"/>
    <cellStyle name="Currency 2 12" xfId="5"/>
    <cellStyle name="Normal" xfId="0" builtinId="0"/>
    <cellStyle name="Normal 2" xfId="1"/>
    <cellStyle name="Normal_Energy and Demand Allocations_TYE 09-30-2003_WEATHER ADJUSTEDV5" xfId="2"/>
    <cellStyle name="Percent" xfId="8" builtinId="5"/>
    <cellStyle name="Percent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18.xml"/><Relationship Id="rId21" Type="http://schemas.openxmlformats.org/officeDocument/2006/relationships/externalLink" Target="externalLinks/externalLink13.xml"/><Relationship Id="rId42" Type="http://schemas.openxmlformats.org/officeDocument/2006/relationships/externalLink" Target="externalLinks/externalLink34.xml"/><Relationship Id="rId47" Type="http://schemas.openxmlformats.org/officeDocument/2006/relationships/externalLink" Target="externalLinks/externalLink39.xml"/><Relationship Id="rId63" Type="http://schemas.openxmlformats.org/officeDocument/2006/relationships/externalLink" Target="externalLinks/externalLink55.xml"/><Relationship Id="rId68" Type="http://schemas.openxmlformats.org/officeDocument/2006/relationships/externalLink" Target="externalLinks/externalLink60.xml"/><Relationship Id="rId84" Type="http://schemas.openxmlformats.org/officeDocument/2006/relationships/customXml" Target="../customXml/item4.xml"/><Relationship Id="rId16" Type="http://schemas.openxmlformats.org/officeDocument/2006/relationships/externalLink" Target="externalLinks/externalLink8.xml"/><Relationship Id="rId11" Type="http://schemas.openxmlformats.org/officeDocument/2006/relationships/externalLink" Target="externalLinks/externalLink3.xml"/><Relationship Id="rId32" Type="http://schemas.openxmlformats.org/officeDocument/2006/relationships/externalLink" Target="externalLinks/externalLink24.xml"/><Relationship Id="rId37" Type="http://schemas.openxmlformats.org/officeDocument/2006/relationships/externalLink" Target="externalLinks/externalLink29.xml"/><Relationship Id="rId53" Type="http://schemas.openxmlformats.org/officeDocument/2006/relationships/externalLink" Target="externalLinks/externalLink45.xml"/><Relationship Id="rId58" Type="http://schemas.openxmlformats.org/officeDocument/2006/relationships/externalLink" Target="externalLinks/externalLink50.xml"/><Relationship Id="rId74" Type="http://schemas.openxmlformats.org/officeDocument/2006/relationships/externalLink" Target="externalLinks/externalLink66.xml"/><Relationship Id="rId79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3.xml"/><Relationship Id="rId82" Type="http://schemas.openxmlformats.org/officeDocument/2006/relationships/customXml" Target="../customXml/item2.xml"/><Relationship Id="rId19" Type="http://schemas.openxmlformats.org/officeDocument/2006/relationships/externalLink" Target="externalLinks/externalLink1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externalLink" Target="externalLinks/externalLink27.xml"/><Relationship Id="rId43" Type="http://schemas.openxmlformats.org/officeDocument/2006/relationships/externalLink" Target="externalLinks/externalLink35.xml"/><Relationship Id="rId48" Type="http://schemas.openxmlformats.org/officeDocument/2006/relationships/externalLink" Target="externalLinks/externalLink40.xml"/><Relationship Id="rId56" Type="http://schemas.openxmlformats.org/officeDocument/2006/relationships/externalLink" Target="externalLinks/externalLink48.xml"/><Relationship Id="rId64" Type="http://schemas.openxmlformats.org/officeDocument/2006/relationships/externalLink" Target="externalLinks/externalLink56.xml"/><Relationship Id="rId69" Type="http://schemas.openxmlformats.org/officeDocument/2006/relationships/externalLink" Target="externalLinks/externalLink61.xml"/><Relationship Id="rId77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3.xml"/><Relationship Id="rId72" Type="http://schemas.openxmlformats.org/officeDocument/2006/relationships/externalLink" Target="externalLinks/externalLink64.xml"/><Relationship Id="rId80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25.xml"/><Relationship Id="rId38" Type="http://schemas.openxmlformats.org/officeDocument/2006/relationships/externalLink" Target="externalLinks/externalLink30.xml"/><Relationship Id="rId46" Type="http://schemas.openxmlformats.org/officeDocument/2006/relationships/externalLink" Target="externalLinks/externalLink38.xml"/><Relationship Id="rId59" Type="http://schemas.openxmlformats.org/officeDocument/2006/relationships/externalLink" Target="externalLinks/externalLink51.xml"/><Relationship Id="rId67" Type="http://schemas.openxmlformats.org/officeDocument/2006/relationships/externalLink" Target="externalLinks/externalLink59.xml"/><Relationship Id="rId20" Type="http://schemas.openxmlformats.org/officeDocument/2006/relationships/externalLink" Target="externalLinks/externalLink12.xml"/><Relationship Id="rId41" Type="http://schemas.openxmlformats.org/officeDocument/2006/relationships/externalLink" Target="externalLinks/externalLink33.xml"/><Relationship Id="rId54" Type="http://schemas.openxmlformats.org/officeDocument/2006/relationships/externalLink" Target="externalLinks/externalLink46.xml"/><Relationship Id="rId62" Type="http://schemas.openxmlformats.org/officeDocument/2006/relationships/externalLink" Target="externalLinks/externalLink54.xml"/><Relationship Id="rId70" Type="http://schemas.openxmlformats.org/officeDocument/2006/relationships/externalLink" Target="externalLinks/externalLink62.xml"/><Relationship Id="rId75" Type="http://schemas.openxmlformats.org/officeDocument/2006/relationships/externalLink" Target="externalLinks/externalLink67.xml"/><Relationship Id="rId83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externalLink" Target="externalLinks/externalLink28.xml"/><Relationship Id="rId49" Type="http://schemas.openxmlformats.org/officeDocument/2006/relationships/externalLink" Target="externalLinks/externalLink41.xml"/><Relationship Id="rId57" Type="http://schemas.openxmlformats.org/officeDocument/2006/relationships/externalLink" Target="externalLinks/externalLink49.xml"/><Relationship Id="rId10" Type="http://schemas.openxmlformats.org/officeDocument/2006/relationships/externalLink" Target="externalLinks/externalLink2.xml"/><Relationship Id="rId31" Type="http://schemas.openxmlformats.org/officeDocument/2006/relationships/externalLink" Target="externalLinks/externalLink23.xml"/><Relationship Id="rId44" Type="http://schemas.openxmlformats.org/officeDocument/2006/relationships/externalLink" Target="externalLinks/externalLink36.xml"/><Relationship Id="rId52" Type="http://schemas.openxmlformats.org/officeDocument/2006/relationships/externalLink" Target="externalLinks/externalLink44.xml"/><Relationship Id="rId60" Type="http://schemas.openxmlformats.org/officeDocument/2006/relationships/externalLink" Target="externalLinks/externalLink52.xml"/><Relationship Id="rId65" Type="http://schemas.openxmlformats.org/officeDocument/2006/relationships/externalLink" Target="externalLinks/externalLink57.xml"/><Relationship Id="rId73" Type="http://schemas.openxmlformats.org/officeDocument/2006/relationships/externalLink" Target="externalLinks/externalLink65.xml"/><Relationship Id="rId78" Type="http://schemas.openxmlformats.org/officeDocument/2006/relationships/styles" Target="styles.xml"/><Relationship Id="rId8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39" Type="http://schemas.openxmlformats.org/officeDocument/2006/relationships/externalLink" Target="externalLinks/externalLink31.xml"/><Relationship Id="rId34" Type="http://schemas.openxmlformats.org/officeDocument/2006/relationships/externalLink" Target="externalLinks/externalLink26.xml"/><Relationship Id="rId50" Type="http://schemas.openxmlformats.org/officeDocument/2006/relationships/externalLink" Target="externalLinks/externalLink42.xml"/><Relationship Id="rId55" Type="http://schemas.openxmlformats.org/officeDocument/2006/relationships/externalLink" Target="externalLinks/externalLink47.xml"/><Relationship Id="rId76" Type="http://schemas.openxmlformats.org/officeDocument/2006/relationships/externalLink" Target="externalLinks/externalLink68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63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1.xml"/><Relationship Id="rId24" Type="http://schemas.openxmlformats.org/officeDocument/2006/relationships/externalLink" Target="externalLinks/externalLink16.xml"/><Relationship Id="rId40" Type="http://schemas.openxmlformats.org/officeDocument/2006/relationships/externalLink" Target="externalLinks/externalLink32.xml"/><Relationship Id="rId45" Type="http://schemas.openxmlformats.org/officeDocument/2006/relationships/externalLink" Target="externalLinks/externalLink37.xml"/><Relationship Id="rId66" Type="http://schemas.openxmlformats.org/officeDocument/2006/relationships/externalLink" Target="externalLinks/externalLink5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9525</xdr:rowOff>
    </xdr:from>
    <xdr:to>
      <xdr:col>7</xdr:col>
      <xdr:colOff>495300</xdr:colOff>
      <xdr:row>39</xdr:row>
      <xdr:rowOff>151334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400675"/>
          <a:ext cx="6905625" cy="208490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22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Temporary%20Internet%20Files\Content.Outlook\S5M2I7E6\1&amp;2%20Section%203%202011%20AOP\Section%203\Section%203%20SpreadSheet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ower%20Costs\Resources\Coal\WEC%20Pricing%20Analysis\2012\Colstrip%201&amp;2%202012%20AOP%20Final%20Version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AFOR%207-1-0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Startup" Target="%232005%20GRC/COS%20Inputs/COS%20Model/ECOS%20Model%20-%20FINAL%20COMPANY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93/WC-RB%20GRC%20TY0903%20RY02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A%20GRC%2007\COS\COS%20WA%20GRC%20June%20200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3-2006%20GRC\COS\Wash%20Mar%202006-09-7-200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2013%20GRC%20(Docket%20UE-xxxxxx)\COS\Direct\COS%20WA%20June%202012%20-%20NS.xlsm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22-05%2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09-05-JAM%20upda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Wyoming98\EAST97%20B.xlw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2F/Due%20Diligence/August%20New%20Model/Fred%20Value%209.16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B%201149\JAM%20OR%20Dec%202001%20-%20SB1149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2013%20Rate%20Design%20Collaborative/Peak%20Credit/Peak%20Credit%20(Levelized%20Fixed%20Charge%20Rate%20-%202013)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Large%20Qf's\Qf03\FALLS\Falls2003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02Inputs/General%20Accounting/Journal%20Entries/JE143-Electric_Unbilled_Revenue_Current_&amp;_Reverse_Prior_mo/2012%20JE143/02-2012/02-12%20Elec_Unb%20(93.1%25%207%20months)%20Final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ower%20Costs\Outlook\2011%20Outlook\Actuals\12%202011\Copy%20of%20Margin_2011_12_final_20120111_12000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93/FCR%20for%20PSE%20S40%20V0%20%20HM%20edit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ACA\PwrStat\Penny\LARGEQUALIFIED\Qf99\Hdiv99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Startup" Target="%232005%20GRC/Update%206-30-06/COS%20Update%207-7-06/ECOS%20Model%20-%20UPDATE%20(JAH-5)%207-7-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7%20GRC/Supplemental%20Filing%202017%20GRC/NO%20MS%20SUPP%202017%20GRC%20Workpapers/%23Electric%20Model%202017%20GRC%20CONT%20CALCULATION%20(SUPP)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cct\newgas\2000\Oct00\REVNEW001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oljh/Local%20Settings/MSN%20Rate%20v6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Processes\General%20Accounting\newgas\2012\4-2012\UBR-GAS%2004-201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4Home\JDyer\Unbilled%20Reasonableness\04-2013%20Gas%20Reasonableness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Idaho%2003\305FRevenue%20by%20Rate%20Schedule_ID200303_v4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189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A%202013%20GRC%20(Docket%20UE-xxxxxx)\Filed\Direct\Exhibit%20No_(CCP-5)\Tab%204%20&amp;%205\COS%20WA%20June%202012%20(TempAdj-chg%20to%20St%20Lgts%20only).xlsm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1%20GRC/RebuttalFiling2011%20GRC/Electric%20Model%202011%20GRC%20Rebuttal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%20LEASE%20OPTION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C0/Aurora%20Prices%20for%20RORC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cartwri/My%20Documents/Projects/PSE/Projects/BHP/Due%20Diligence/BHP%20IS.BS.CF%20Model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Testimony/Workpapers/ECOS%202011%20GRC%20Workpapers%20(JAP-4)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Wyoming98\East%20West%20Rate%20Migration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Jun_30_01/Proforma%20Adj_not%20used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12-05-JAM%20update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Decoupling\2016%20GRC%20Prep\PCA\%23Electric%20Model%202016%20GRC%20Original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oad%20&amp;%20Price%20Development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Load%20Research/GRC%202007%20(not%20filed)/Load%20Research%20Analyses/RLW/From%20RLW/Off%20System%20Results/M9_Statistics_All_R991_ADJ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W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02Inputs/General%20Accounting/Reports/SalesOfElectricity/2009%20SOE/04-2009/02-2009%20SOE%20prelim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ystemSegCosts\03\Washington\MC_Washington_2003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rate%20case\Combined\WYCombined%2098%20COS%20OCT20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d%20Office\aaa%20Jody%20Test\variance%20to%20budget%20dollars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9-2001%20Test%20Period\Embedded%20Study\COS_WyoComb%20Sep-2001-%20(facilities)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71\SOE%20Sept%202003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12\RECOV12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%20Accounting\Resource%20Costs\Forecast%20&amp;%20Variance\PCORC\RORC%20Filing\PC%20Summary%202004-2008%20Aurora%20+%20Not%20Aurora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15.00-PCORC-MODEL-SUPPLEMENTAL-20PCORC-2-2021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S/Revenue%20Requirement/Electric%20Model%202011%20GRC%20Orig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4\WC-RB%202004-12%20Monthly%20Report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xu\Downloads\UBR-GAS%2007-2011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9653\My%20Documents\Oregon%20Rate%20Case\SB%201149\Rebuttal\MC%20OR%202001%20Rebuttal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pbjprd.puget.com:50100/irj/go/km/docs/documents/Public%20Documents/Sales%20and%20Margin%20Reports%20(Final)/Unbilled%20Revenue/2013/09-2013%20ELECTRIC%20Unbilled%20Revenue%20Calculation.xlsx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Oregon%2099\Portfolio\TOU%20Tariff%20Rates%209-10-01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garratt%20backup%205_29_02\Excel\La%20Paloma\Proforma\O&amp;M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ACCTNG\GENERAL\JAN%20LEWIS\DSM\DSM%20-%20OR\SBC2001%20updated%20July%202003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BDJ-8.00-RATE-IMPACTS-20PCORC-12-2020.xlsx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BDJ-4.00-PROD-ADJ-20PCORC-12-2020.xlsx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BDJ-5.00-SCH139-20PCORC-12-202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4\WC-RB%202004-12%20Monthly%20Rp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\2011%20Bgt\Units\11%20AOP_A_m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 Budget Assumptions"/>
      <sheetName val="Area AB 2011"/>
      <sheetName val="Area AB 2012"/>
      <sheetName val="Area AB 2013 - 2020"/>
      <sheetName val="Area D 2011"/>
      <sheetName val="Area D 2012"/>
      <sheetName val="Area D 2013 - 2020"/>
      <sheetName val="Prod"/>
      <sheetName val="AB Equip. Hrs."/>
      <sheetName val="D Equip. Hrs."/>
      <sheetName val="Sales Vs. Inventor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1&amp;2 Staffing Summary"/>
      <sheetName val="2012 Budget Assumptions "/>
      <sheetName val="2012 Area AB BudgetSummary"/>
      <sheetName val="2013 Area AB Budget Summary"/>
      <sheetName val="2014-2021 Area AB Bdgt Summary"/>
      <sheetName val="2012 Area D Budget Summary"/>
      <sheetName val="2013 Area D Budget Summary"/>
      <sheetName val="2014 - 2021 Area D Bdgt Summary"/>
      <sheetName val="Area AB Productivity"/>
      <sheetName val="Area D Productivity"/>
      <sheetName val="Area AB Equipment Hrs. Summary"/>
      <sheetName val="Area D Equipment Hrs. Summary"/>
      <sheetName val="Area AB Sales Vs. Inventory"/>
      <sheetName val="Area D Sales Vs. Inventory"/>
      <sheetName val="2012 1&amp;2 Budget"/>
      <sheetName val="2013 1&amp;2 Budget"/>
      <sheetName val="2014 - 2021 1&amp;2 Budget"/>
      <sheetName val="SUM BY FUNC 2012"/>
      <sheetName val="2012 Variable AOP Budget"/>
      <sheetName val="SUM BY FUNC 2013"/>
      <sheetName val="SUM BY FUNC 2014-2021"/>
      <sheetName val="A&amp;G For 1&amp;2 AOP"/>
      <sheetName val="2012 1&amp;2 Capital Recap"/>
      <sheetName val="1&amp;2 2012 Capital Summary "/>
      <sheetName val="1&amp;2 2012 Cashflow"/>
      <sheetName val="1&amp;2 Capital Sched 2013 - 2021"/>
      <sheetName val="Environmental Charts"/>
      <sheetName val="2012 NFDL Summary"/>
      <sheetName val="2012 Reportable Incident Rate"/>
      <sheetName val="Outside Coal"/>
      <sheetName val="2012 Contract Basis"/>
      <sheetName val="Final Reclamtion"/>
      <sheetName val="Table of Content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Summary"/>
      <sheetName val="Combined"/>
      <sheetName val="BillSPRD"/>
      <sheetName val="Rate Design"/>
      <sheetName val="DSM-Combined"/>
      <sheetName val="DSM-191"/>
      <sheetName val="DSM-192"/>
      <sheetName val="Decoupling"/>
      <sheetName val="D-R"/>
      <sheetName val="D-C"/>
      <sheetName val="D-I"/>
      <sheetName val="D-T"/>
      <sheetName val="FullSPRD"/>
      <sheetName val="AllowSPD"/>
      <sheetName val="DSM2"/>
      <sheetName val="Decoupling S"/>
      <sheetName val="Table 1"/>
      <sheetName val="Sch 4"/>
      <sheetName val="Sch 25"/>
      <sheetName val="Sch 27"/>
      <sheetName val="Sch 48T"/>
      <sheetName val="Sch 41"/>
      <sheetName val="Sch 47T"/>
      <sheetName val="Sch 6"/>
      <sheetName val="Sch 15"/>
      <sheetName val="Sch 50"/>
      <sheetName val="Sch 51"/>
      <sheetName val="Sch 52"/>
      <sheetName val="Sch 53"/>
      <sheetName val="Sch 5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Sch 40 Feeder OH"/>
      <sheetName val="Sch 40 Substation O&amp;M"/>
      <sheetName val="Sch 40 Substation A&amp;G"/>
      <sheetName val="Account Summary"/>
      <sheetName val="BC detail"/>
    </sheetNames>
    <sheetDataSet>
      <sheetData sheetId="0" refreshError="1"/>
      <sheetData sheetId="1" refreshError="1">
        <row r="25">
          <cell r="F25">
            <v>3.408125E-2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</sheetData>
      <sheetData sheetId="2" refreshError="1">
        <row r="4">
          <cell r="A4" t="str">
            <v>DEM</v>
          </cell>
          <cell r="B4" t="str">
            <v>Demand</v>
          </cell>
          <cell r="C4">
            <v>1</v>
          </cell>
          <cell r="D4">
            <v>1</v>
          </cell>
        </row>
        <row r="5">
          <cell r="A5" t="str">
            <v>NRG</v>
          </cell>
          <cell r="B5" t="str">
            <v>Energy</v>
          </cell>
          <cell r="C5">
            <v>1</v>
          </cell>
          <cell r="E5">
            <v>1</v>
          </cell>
        </row>
        <row r="6">
          <cell r="A6" t="str">
            <v>CUS</v>
          </cell>
          <cell r="B6" t="str">
            <v>Customer</v>
          </cell>
          <cell r="C6">
            <v>1</v>
          </cell>
          <cell r="F6">
            <v>1</v>
          </cell>
        </row>
        <row r="7">
          <cell r="A7" t="str">
            <v>PC1</v>
          </cell>
          <cell r="B7" t="str">
            <v>Peak Credit - No Transportation Top 200</v>
          </cell>
          <cell r="C7">
            <v>1</v>
          </cell>
          <cell r="D7">
            <v>0.13</v>
          </cell>
          <cell r="E7">
            <v>0.87</v>
          </cell>
        </row>
        <row r="8">
          <cell r="A8" t="str">
            <v>OH</v>
          </cell>
          <cell r="B8" t="str">
            <v>Pri / Sec Voltage</v>
          </cell>
          <cell r="C8">
            <v>1</v>
          </cell>
          <cell r="G8">
            <v>0.92</v>
          </cell>
          <cell r="H8">
            <v>0.08</v>
          </cell>
        </row>
        <row r="9">
          <cell r="A9" t="str">
            <v>UG</v>
          </cell>
          <cell r="B9" t="str">
            <v>Pri / Sec Voltage</v>
          </cell>
          <cell r="C9">
            <v>1</v>
          </cell>
          <cell r="G9">
            <v>0.8</v>
          </cell>
          <cell r="H9">
            <v>0.2</v>
          </cell>
        </row>
        <row r="10">
          <cell r="A10" t="str">
            <v>PC2</v>
          </cell>
          <cell r="B10" t="str">
            <v>Peak Credit - All Customers Top 200</v>
          </cell>
          <cell r="C10">
            <v>1</v>
          </cell>
          <cell r="D10">
            <v>0.13</v>
          </cell>
          <cell r="E10">
            <v>0.87</v>
          </cell>
        </row>
        <row r="11">
          <cell r="A11" t="str">
            <v>TFR</v>
          </cell>
          <cell r="B11" t="str">
            <v>Transformers</v>
          </cell>
          <cell r="C11">
            <v>1</v>
          </cell>
          <cell r="D11">
            <v>0</v>
          </cell>
          <cell r="F11">
            <v>1</v>
          </cell>
        </row>
        <row r="12">
          <cell r="A12" t="str">
            <v>PC3</v>
          </cell>
          <cell r="B12" t="str">
            <v>Peak Credit - No Transportation Top 75</v>
          </cell>
          <cell r="C12">
            <v>1</v>
          </cell>
          <cell r="D12">
            <v>0.2</v>
          </cell>
          <cell r="E12">
            <v>0.8</v>
          </cell>
        </row>
        <row r="13">
          <cell r="A13" t="str">
            <v>PC4</v>
          </cell>
          <cell r="B13" t="str">
            <v>Peak Credit - All Customers Top 75</v>
          </cell>
          <cell r="C13">
            <v>1</v>
          </cell>
          <cell r="D13">
            <v>0.2</v>
          </cell>
          <cell r="E13">
            <v>0.8</v>
          </cell>
        </row>
      </sheetData>
      <sheetData sheetId="3" refreshError="1">
        <row r="4">
          <cell r="A4" t="str">
            <v>ENERGY_1</v>
          </cell>
          <cell r="B4" t="str">
            <v>Annual kWhs</v>
          </cell>
          <cell r="C4" t="str">
            <v>NRG</v>
          </cell>
          <cell r="E4">
            <v>0.46156404591758265</v>
          </cell>
          <cell r="F4">
            <v>0.11184030612701876</v>
          </cell>
          <cell r="G4">
            <v>0.1330117764232478</v>
          </cell>
          <cell r="H4">
            <v>8.5947576971571321E-2</v>
          </cell>
          <cell r="I4">
            <v>6.0326706292810998E-2</v>
          </cell>
          <cell r="J4">
            <v>2.4623579678621587E-4</v>
          </cell>
          <cell r="K4">
            <v>7.45924169993033E-3</v>
          </cell>
          <cell r="L4">
            <v>2.2066893850063527E-2</v>
          </cell>
          <cell r="M4">
            <v>2.0268871035032752E-2</v>
          </cell>
          <cell r="N4">
            <v>5.0185465531079488E-3</v>
          </cell>
          <cell r="O4">
            <v>8.1937900590374924E-2</v>
          </cell>
          <cell r="P4">
            <v>3.7871758568948769E-3</v>
          </cell>
          <cell r="Q4">
            <v>6.20252109705236E-3</v>
          </cell>
          <cell r="R4">
            <v>3.2220178852558027E-4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</row>
        <row r="5">
          <cell r="A5" t="str">
            <v/>
          </cell>
          <cell r="B5" t="str">
            <v>Historical Test Year Twelve Months ended September 2005</v>
          </cell>
          <cell r="D5">
            <v>23994289527</v>
          </cell>
          <cell r="E5">
            <v>11074901353</v>
          </cell>
          <cell r="F5">
            <v>2683528686</v>
          </cell>
          <cell r="G5">
            <v>3191523074</v>
          </cell>
          <cell r="H5">
            <v>2062251046</v>
          </cell>
          <cell r="I5">
            <v>1447496457</v>
          </cell>
          <cell r="J5">
            <v>5908253</v>
          </cell>
          <cell r="K5">
            <v>178979205</v>
          </cell>
          <cell r="L5">
            <v>529479440</v>
          </cell>
          <cell r="M5">
            <v>486337160</v>
          </cell>
          <cell r="N5">
            <v>120416459</v>
          </cell>
          <cell r="O5">
            <v>1966041710</v>
          </cell>
          <cell r="P5">
            <v>90870594</v>
          </cell>
          <cell r="Q5">
            <v>148825087</v>
          </cell>
          <cell r="R5">
            <v>7731003</v>
          </cell>
        </row>
        <row r="6">
          <cell r="A6" t="str">
            <v/>
          </cell>
        </row>
        <row r="7">
          <cell r="A7" t="str">
            <v>DEM_1</v>
          </cell>
          <cell r="B7" t="str">
            <v>Annual Kw</v>
          </cell>
          <cell r="C7" t="str">
            <v>DEM</v>
          </cell>
          <cell r="E7">
            <v>0.5484110078399288</v>
          </cell>
          <cell r="F7">
            <v>0.11094322378070802</v>
          </cell>
          <cell r="G7">
            <v>0.11823231839299886</v>
          </cell>
          <cell r="H7">
            <v>6.5240934698380174E-2</v>
          </cell>
          <cell r="I7">
            <v>4.642068306393559E-2</v>
          </cell>
          <cell r="J7">
            <v>7.3706632859891057E-7</v>
          </cell>
          <cell r="K7">
            <v>1.0441772988484567E-2</v>
          </cell>
          <cell r="L7">
            <v>1.5727521319643556E-2</v>
          </cell>
          <cell r="M7">
            <v>1.5063915935128335E-2</v>
          </cell>
          <cell r="N7">
            <v>3.4251472289991377E-3</v>
          </cell>
          <cell r="O7">
            <v>5.8168046209145029E-2</v>
          </cell>
          <cell r="P7">
            <v>3.4020524840363718E-3</v>
          </cell>
          <cell r="Q7">
            <v>4.1494377412356672E-3</v>
          </cell>
          <cell r="R7">
            <v>3.732012510472484E-4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</row>
        <row r="8">
          <cell r="A8" t="str">
            <v/>
          </cell>
          <cell r="B8" t="str">
            <v>Historical Test Year Twelve Months ended September 2005</v>
          </cell>
          <cell r="D8">
            <v>4070190</v>
          </cell>
          <cell r="E8">
            <v>2232137</v>
          </cell>
          <cell r="F8">
            <v>451560</v>
          </cell>
          <cell r="G8">
            <v>481228</v>
          </cell>
          <cell r="H8">
            <v>265543</v>
          </cell>
          <cell r="I8">
            <v>188941</v>
          </cell>
          <cell r="J8">
            <v>3</v>
          </cell>
          <cell r="K8">
            <v>42500</v>
          </cell>
          <cell r="L8">
            <v>64014</v>
          </cell>
          <cell r="M8">
            <v>61313</v>
          </cell>
          <cell r="N8">
            <v>13941</v>
          </cell>
          <cell r="O8">
            <v>236755</v>
          </cell>
          <cell r="P8">
            <v>13847</v>
          </cell>
          <cell r="Q8">
            <v>16889</v>
          </cell>
          <cell r="R8">
            <v>1519</v>
          </cell>
        </row>
        <row r="9">
          <cell r="A9" t="str">
            <v/>
          </cell>
        </row>
        <row r="10">
          <cell r="A10" t="str">
            <v>DIR450.01</v>
          </cell>
          <cell r="B10" t="str">
            <v>Late Payment Interest Rev</v>
          </cell>
          <cell r="C10" t="str">
            <v>CUS</v>
          </cell>
          <cell r="E10">
            <v>0.77637157085197672</v>
          </cell>
          <cell r="F10">
            <v>0.12330309745460201</v>
          </cell>
          <cell r="G10">
            <v>6.2249506966091987E-2</v>
          </cell>
          <cell r="H10">
            <v>1.4418149302683942E-2</v>
          </cell>
          <cell r="I10">
            <v>1.377004827844576E-2</v>
          </cell>
          <cell r="J10">
            <v>0</v>
          </cell>
          <cell r="K10">
            <v>7.2938976892790745E-4</v>
          </cell>
          <cell r="L10">
            <v>1.0611715475256412E-3</v>
          </cell>
          <cell r="M10">
            <v>2.4616352467996976E-3</v>
          </cell>
          <cell r="N10">
            <v>0</v>
          </cell>
          <cell r="O10">
            <v>4.0304196619801941E-3</v>
          </cell>
          <cell r="P10">
            <v>1.6050109209661343E-3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</row>
        <row r="11">
          <cell r="A11" t="str">
            <v/>
          </cell>
          <cell r="B11" t="str">
            <v>Historical Test Year Twelve Months ended September 2005</v>
          </cell>
          <cell r="D11">
            <v>2263536</v>
          </cell>
          <cell r="E11">
            <v>1757345</v>
          </cell>
          <cell r="F11">
            <v>279101</v>
          </cell>
          <cell r="G11">
            <v>140904</v>
          </cell>
          <cell r="H11">
            <v>32636</v>
          </cell>
          <cell r="I11">
            <v>31169</v>
          </cell>
          <cell r="J11">
            <v>0</v>
          </cell>
          <cell r="K11">
            <v>1651</v>
          </cell>
          <cell r="L11">
            <v>2402</v>
          </cell>
          <cell r="M11">
            <v>5572</v>
          </cell>
          <cell r="N11">
            <v>0</v>
          </cell>
          <cell r="O11">
            <v>9123</v>
          </cell>
          <cell r="P11">
            <v>3633</v>
          </cell>
          <cell r="Q11">
            <v>0</v>
          </cell>
          <cell r="R11">
            <v>0</v>
          </cell>
        </row>
        <row r="12">
          <cell r="A12" t="str">
            <v/>
          </cell>
        </row>
        <row r="13">
          <cell r="A13" t="str">
            <v>NCP_360</v>
          </cell>
          <cell r="B13" t="str">
            <v>Allocate Substation Land - 12 NCP</v>
          </cell>
          <cell r="C13" t="str">
            <v>DEM</v>
          </cell>
          <cell r="E13">
            <v>0.38233768229206183</v>
          </cell>
          <cell r="F13">
            <v>0.12994735154862891</v>
          </cell>
          <cell r="G13">
            <v>0.19344954689388996</v>
          </cell>
          <cell r="H13">
            <v>0.14995490120946325</v>
          </cell>
          <cell r="I13">
            <v>8.557293958753813E-2</v>
          </cell>
          <cell r="J13">
            <v>6.8288389456272672E-5</v>
          </cell>
          <cell r="K13">
            <v>7.5340904492364347E-3</v>
          </cell>
          <cell r="L13">
            <v>2.9520501692034538E-2</v>
          </cell>
          <cell r="M13">
            <v>0</v>
          </cell>
          <cell r="N13">
            <v>9.0693936496856198E-3</v>
          </cell>
          <cell r="O13">
            <v>0</v>
          </cell>
          <cell r="P13">
            <v>1.2513136030471796E-2</v>
          </cell>
          <cell r="Q13">
            <v>0</v>
          </cell>
          <cell r="R13">
            <v>3.2168257533221034E-5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/>
          </cell>
          <cell r="B14" t="str">
            <v>Historical Test Year Twelve Months ended September 2005</v>
          </cell>
          <cell r="D14">
            <v>12652224</v>
          </cell>
          <cell r="E14">
            <v>4837422</v>
          </cell>
          <cell r="F14">
            <v>1644123</v>
          </cell>
          <cell r="G14">
            <v>2447567</v>
          </cell>
          <cell r="H14">
            <v>1897263</v>
          </cell>
          <cell r="I14">
            <v>1082688</v>
          </cell>
          <cell r="J14">
            <v>864</v>
          </cell>
          <cell r="K14">
            <v>95323</v>
          </cell>
          <cell r="L14">
            <v>373500</v>
          </cell>
          <cell r="M14">
            <v>0</v>
          </cell>
          <cell r="N14">
            <v>114748</v>
          </cell>
          <cell r="O14">
            <v>0</v>
          </cell>
          <cell r="P14">
            <v>158319</v>
          </cell>
          <cell r="Q14">
            <v>0</v>
          </cell>
          <cell r="R14">
            <v>407</v>
          </cell>
        </row>
        <row r="15">
          <cell r="A15" t="str">
            <v/>
          </cell>
        </row>
        <row r="16">
          <cell r="A16" t="str">
            <v>NCP_361</v>
          </cell>
          <cell r="B16" t="str">
            <v>Allocate Substation Structures - 12 NCP</v>
          </cell>
          <cell r="C16" t="str">
            <v>DEM</v>
          </cell>
          <cell r="E16">
            <v>0.47217309764801435</v>
          </cell>
          <cell r="F16">
            <v>0.12725414213287409</v>
          </cell>
          <cell r="G16">
            <v>0.1534577411331384</v>
          </cell>
          <cell r="H16">
            <v>0.11657275539180251</v>
          </cell>
          <cell r="I16">
            <v>7.9647702985328597E-2</v>
          </cell>
          <cell r="J16">
            <v>0</v>
          </cell>
          <cell r="K16">
            <v>1.2815540073302687E-2</v>
          </cell>
          <cell r="L16">
            <v>1.5693581730566158E-2</v>
          </cell>
          <cell r="M16">
            <v>0</v>
          </cell>
          <cell r="N16">
            <v>6.2513652233414877E-3</v>
          </cell>
          <cell r="O16">
            <v>0</v>
          </cell>
          <cell r="P16">
            <v>1.6118384927210214E-2</v>
          </cell>
          <cell r="Q16">
            <v>0</v>
          </cell>
          <cell r="R16">
            <v>1.5688754421513385E-5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/>
          </cell>
          <cell r="B17" t="str">
            <v>Historical Test Year Twelve Months ended September 2005</v>
          </cell>
          <cell r="D17">
            <v>4143095</v>
          </cell>
          <cell r="E17">
            <v>1956258</v>
          </cell>
          <cell r="F17">
            <v>527226</v>
          </cell>
          <cell r="G17">
            <v>635790</v>
          </cell>
          <cell r="H17">
            <v>482972</v>
          </cell>
          <cell r="I17">
            <v>329988</v>
          </cell>
          <cell r="J17">
            <v>0</v>
          </cell>
          <cell r="K17">
            <v>53096</v>
          </cell>
          <cell r="L17">
            <v>65020</v>
          </cell>
          <cell r="M17">
            <v>0</v>
          </cell>
          <cell r="N17">
            <v>25900</v>
          </cell>
          <cell r="O17">
            <v>0</v>
          </cell>
          <cell r="P17">
            <v>66780</v>
          </cell>
          <cell r="Q17">
            <v>0</v>
          </cell>
          <cell r="R17">
            <v>65</v>
          </cell>
        </row>
        <row r="18">
          <cell r="A18" t="str">
            <v/>
          </cell>
        </row>
        <row r="19">
          <cell r="A19" t="str">
            <v>NCP_362</v>
          </cell>
          <cell r="B19" t="str">
            <v>Allocate Substation Equipment - 12 NCP</v>
          </cell>
          <cell r="C19" t="str">
            <v>DEM</v>
          </cell>
          <cell r="E19">
            <v>0.4976067940089749</v>
          </cell>
          <cell r="F19">
            <v>0.14212694401001752</v>
          </cell>
          <cell r="G19">
            <v>0.14548995691824093</v>
          </cell>
          <cell r="H19">
            <v>9.5623684213414453E-2</v>
          </cell>
          <cell r="I19">
            <v>7.4571975032741988E-2</v>
          </cell>
          <cell r="J19">
            <v>2.7105373593005176E-4</v>
          </cell>
          <cell r="K19">
            <v>1.1564620667195418E-2</v>
          </cell>
          <cell r="L19">
            <v>1.6406467349817228E-2</v>
          </cell>
          <cell r="M19">
            <v>0</v>
          </cell>
          <cell r="N19">
            <v>5.8784719701644788E-3</v>
          </cell>
          <cell r="O19">
            <v>0</v>
          </cell>
          <cell r="P19">
            <v>1.0289717399144581E-2</v>
          </cell>
          <cell r="Q19">
            <v>0</v>
          </cell>
          <cell r="R19">
            <v>1.7031469435844793E-4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</row>
        <row r="20">
          <cell r="A20" t="str">
            <v/>
          </cell>
          <cell r="B20" t="str">
            <v>Historical Test Year Twelve Months ended September 2005</v>
          </cell>
          <cell r="D20">
            <v>221413661</v>
          </cell>
          <cell r="E20">
            <v>110176942</v>
          </cell>
          <cell r="F20">
            <v>31468847</v>
          </cell>
          <cell r="G20">
            <v>32213464</v>
          </cell>
          <cell r="H20">
            <v>21172390</v>
          </cell>
          <cell r="I20">
            <v>16511254</v>
          </cell>
          <cell r="J20">
            <v>60015</v>
          </cell>
          <cell r="K20">
            <v>2560565</v>
          </cell>
          <cell r="L20">
            <v>3632616</v>
          </cell>
          <cell r="M20">
            <v>0</v>
          </cell>
          <cell r="N20">
            <v>1301574</v>
          </cell>
          <cell r="O20">
            <v>0</v>
          </cell>
          <cell r="P20">
            <v>2278284</v>
          </cell>
          <cell r="Q20">
            <v>0</v>
          </cell>
          <cell r="R20">
            <v>37710</v>
          </cell>
        </row>
        <row r="21">
          <cell r="A21" t="str">
            <v/>
          </cell>
        </row>
        <row r="22">
          <cell r="A22" t="str">
            <v>CUST_1</v>
          </cell>
          <cell r="B22" t="str">
            <v>Ave. No. Cust.</v>
          </cell>
          <cell r="C22" t="str">
            <v>CUS</v>
          </cell>
          <cell r="E22">
            <v>0.88327632852639681</v>
          </cell>
          <cell r="F22">
            <v>0.10452480826031919</v>
          </cell>
          <cell r="G22">
            <v>7.9019087095733333E-3</v>
          </cell>
          <cell r="H22">
            <v>7.0292139293603713E-4</v>
          </cell>
          <cell r="I22">
            <v>4.854923180024324E-4</v>
          </cell>
          <cell r="J22">
            <v>9.9282682618084339E-7</v>
          </cell>
          <cell r="K22">
            <v>1.8962992380054108E-4</v>
          </cell>
          <cell r="L22">
            <v>6.1555263223212286E-5</v>
          </cell>
          <cell r="M22">
            <v>1.7870882871255182E-5</v>
          </cell>
          <cell r="N22">
            <v>1.9856536523616868E-6</v>
          </cell>
          <cell r="O22">
            <v>1.489240239271265E-5</v>
          </cell>
          <cell r="P22">
            <v>2.8126783985703294E-3</v>
          </cell>
          <cell r="Q22">
            <v>9.9282682618084339E-7</v>
          </cell>
          <cell r="R22">
            <v>7.9426146094467471E-6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 t="str">
            <v/>
          </cell>
          <cell r="B23" t="str">
            <v>Historical Test Year Twelve Months ended September 2005</v>
          </cell>
          <cell r="D23">
            <v>1007225</v>
          </cell>
          <cell r="E23">
            <v>889658</v>
          </cell>
          <cell r="F23">
            <v>105280</v>
          </cell>
          <cell r="G23">
            <v>7959</v>
          </cell>
          <cell r="H23">
            <v>708</v>
          </cell>
          <cell r="I23">
            <v>489</v>
          </cell>
          <cell r="J23">
            <v>1</v>
          </cell>
          <cell r="K23">
            <v>191</v>
          </cell>
          <cell r="L23">
            <v>62</v>
          </cell>
          <cell r="M23">
            <v>18</v>
          </cell>
          <cell r="N23">
            <v>2</v>
          </cell>
          <cell r="O23">
            <v>15</v>
          </cell>
          <cell r="P23">
            <v>2833</v>
          </cell>
          <cell r="Q23">
            <v>1</v>
          </cell>
          <cell r="R23">
            <v>8</v>
          </cell>
        </row>
        <row r="24">
          <cell r="A24" t="str">
            <v/>
          </cell>
        </row>
        <row r="25">
          <cell r="A25" t="str">
            <v>CUST_4</v>
          </cell>
          <cell r="B25" t="str">
            <v>Ave. No. Cust Incl. RES &amp; SEC Only</v>
          </cell>
          <cell r="C25" t="str">
            <v>CUS</v>
          </cell>
          <cell r="E25">
            <v>0.88642167446652276</v>
          </cell>
          <cell r="F25">
            <v>0.10489702097641511</v>
          </cell>
          <cell r="G25">
            <v>7.9300473969537225E-3</v>
          </cell>
          <cell r="H25">
            <v>7.0542449516814115E-4</v>
          </cell>
          <cell r="I25">
            <v>0</v>
          </cell>
          <cell r="J25">
            <v>0</v>
          </cell>
          <cell r="K25">
            <v>0</v>
          </cell>
          <cell r="L25">
            <v>4.5832664940302951E-5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/>
          </cell>
          <cell r="B26" t="str">
            <v>Historical Test Year Twelve Months ended September 2005</v>
          </cell>
          <cell r="D26">
            <v>1003651</v>
          </cell>
          <cell r="E26">
            <v>889658</v>
          </cell>
          <cell r="F26">
            <v>105280</v>
          </cell>
          <cell r="G26">
            <v>7959</v>
          </cell>
          <cell r="H26">
            <v>708</v>
          </cell>
          <cell r="I26">
            <v>0</v>
          </cell>
          <cell r="J26">
            <v>0</v>
          </cell>
          <cell r="K26">
            <v>0</v>
          </cell>
          <cell r="L26">
            <v>46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A27" t="str">
            <v/>
          </cell>
        </row>
        <row r="28">
          <cell r="A28" t="str">
            <v>CUST_5</v>
          </cell>
          <cell r="B28" t="str">
            <v>Wtd. Ave. No. Cust. CAE - NO HV</v>
          </cell>
          <cell r="C28" t="str">
            <v>CUS</v>
          </cell>
          <cell r="E28">
            <v>0.81358028834032914</v>
          </cell>
          <cell r="F28">
            <v>0.12243587680922405</v>
          </cell>
          <cell r="G28">
            <v>1.3615952432809945E-2</v>
          </cell>
          <cell r="H28">
            <v>1.6734148926663091E-2</v>
          </cell>
          <cell r="I28">
            <v>1.5026255069782351E-2</v>
          </cell>
          <cell r="J28">
            <v>1.260921353165674E-5</v>
          </cell>
          <cell r="K28">
            <v>1.0531793925211653E-2</v>
          </cell>
          <cell r="L28">
            <v>1.6041951335739465E-3</v>
          </cell>
          <cell r="M28">
            <v>1.5368770919322601E-3</v>
          </cell>
          <cell r="N28">
            <v>1.6192159453220402E-4</v>
          </cell>
          <cell r="O28">
            <v>1.2145497646038981E-3</v>
          </cell>
          <cell r="P28">
            <v>3.2866638549728221E-3</v>
          </cell>
          <cell r="Q28">
            <v>8.0960797266102012E-5</v>
          </cell>
          <cell r="R28">
            <v>1.7790704556687269E-4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/>
          </cell>
          <cell r="B29" t="str">
            <v>Historical Test Year Twelve Months ended September 2005</v>
          </cell>
          <cell r="D29">
            <v>14513197</v>
          </cell>
          <cell r="E29">
            <v>11807651</v>
          </cell>
          <cell r="F29">
            <v>1776936</v>
          </cell>
          <cell r="G29">
            <v>197611</v>
          </cell>
          <cell r="H29">
            <v>242866</v>
          </cell>
          <cell r="I29">
            <v>218079</v>
          </cell>
          <cell r="J29">
            <v>183</v>
          </cell>
          <cell r="K29">
            <v>152850</v>
          </cell>
          <cell r="L29">
            <v>23282</v>
          </cell>
          <cell r="M29">
            <v>22305</v>
          </cell>
          <cell r="N29">
            <v>2350</v>
          </cell>
          <cell r="O29">
            <v>17627</v>
          </cell>
          <cell r="P29">
            <v>47700</v>
          </cell>
          <cell r="Q29">
            <v>1175</v>
          </cell>
          <cell r="R29">
            <v>2582</v>
          </cell>
        </row>
        <row r="30">
          <cell r="A30" t="str">
            <v/>
          </cell>
        </row>
        <row r="31">
          <cell r="A31" t="str">
            <v>CUST_6</v>
          </cell>
          <cell r="B31" t="str">
            <v>Wtd. Ave. No. Sch. Mtr Reading</v>
          </cell>
          <cell r="C31" t="str">
            <v>CUS</v>
          </cell>
          <cell r="E31">
            <v>0.82591092762824314</v>
          </cell>
          <cell r="F31">
            <v>0.12188538482962462</v>
          </cell>
          <cell r="G31">
            <v>2.9585399772528314E-2</v>
          </cell>
          <cell r="H31">
            <v>3.1372013221438069E-3</v>
          </cell>
          <cell r="I31">
            <v>2.0891769316599977E-3</v>
          </cell>
          <cell r="J31">
            <v>2.492729650803609E-6</v>
          </cell>
          <cell r="K31">
            <v>7.9006055716145736E-4</v>
          </cell>
          <cell r="L31">
            <v>3.0674048919213055E-4</v>
          </cell>
          <cell r="M31">
            <v>9.8620469514387969E-3</v>
          </cell>
          <cell r="N31">
            <v>7.113711454820353E-4</v>
          </cell>
          <cell r="O31">
            <v>5.3352499055794433E-3</v>
          </cell>
          <cell r="P31">
            <v>0</v>
          </cell>
          <cell r="Q31">
            <v>3.5565188720519599E-4</v>
          </cell>
          <cell r="R31">
            <v>2.8295850090203128E-5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</row>
        <row r="32">
          <cell r="A32" t="str">
            <v/>
          </cell>
          <cell r="B32" t="str">
            <v>Historical Test Year Twelve Months ended September 2005</v>
          </cell>
          <cell r="D32">
            <v>14843166</v>
          </cell>
          <cell r="E32">
            <v>12259133</v>
          </cell>
          <cell r="F32">
            <v>1809165</v>
          </cell>
          <cell r="G32">
            <v>439141</v>
          </cell>
          <cell r="H32">
            <v>46566</v>
          </cell>
          <cell r="I32">
            <v>31010</v>
          </cell>
          <cell r="J32">
            <v>37</v>
          </cell>
          <cell r="K32">
            <v>11727</v>
          </cell>
          <cell r="L32">
            <v>4553</v>
          </cell>
          <cell r="M32">
            <v>146384</v>
          </cell>
          <cell r="N32">
            <v>10559</v>
          </cell>
          <cell r="O32">
            <v>79192</v>
          </cell>
          <cell r="P32">
            <v>0</v>
          </cell>
          <cell r="Q32">
            <v>5279</v>
          </cell>
          <cell r="R32">
            <v>420</v>
          </cell>
        </row>
        <row r="33">
          <cell r="A33" t="str">
            <v/>
          </cell>
        </row>
        <row r="37">
          <cell r="A37" t="str">
            <v>DIR360.01</v>
          </cell>
          <cell r="B37" t="str">
            <v>Direct Assign Substation Land</v>
          </cell>
          <cell r="C37" t="str">
            <v>DEM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0.6133514300746491</v>
          </cell>
          <cell r="M37">
            <v>0.38579609140887705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8.5247851647388042E-4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/>
          </cell>
          <cell r="B38" t="str">
            <v>Historical Test Year Twelve Months ended September 2005</v>
          </cell>
          <cell r="D38">
            <v>655735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402196</v>
          </cell>
          <cell r="M38">
            <v>252980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559</v>
          </cell>
        </row>
        <row r="39">
          <cell r="A39" t="str">
            <v/>
          </cell>
        </row>
        <row r="40">
          <cell r="A40" t="str">
            <v>DIR361.01</v>
          </cell>
          <cell r="B40" t="str">
            <v>Direct Assign Substation Structures</v>
          </cell>
          <cell r="C40" t="str">
            <v>DEM</v>
          </cell>
          <cell r="E40">
            <v>3.2338492433164661E-8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0.23189286153973715</v>
          </cell>
          <cell r="M40">
            <v>0.46422552657656535</v>
          </cell>
          <cell r="N40">
            <v>0</v>
          </cell>
          <cell r="O40">
            <v>0.30359376696254986</v>
          </cell>
          <cell r="P40">
            <v>0</v>
          </cell>
          <cell r="Q40">
            <v>0</v>
          </cell>
          <cell r="R40">
            <v>2.8781258265516552E-4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 t="str">
            <v/>
          </cell>
          <cell r="B41" t="str">
            <v>Historical Test Year Twelve Months ended September 2005</v>
          </cell>
          <cell r="D41">
            <v>309229.01</v>
          </cell>
          <cell r="E41">
            <v>0.01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71708</v>
          </cell>
          <cell r="M41">
            <v>143552</v>
          </cell>
          <cell r="N41">
            <v>0</v>
          </cell>
          <cell r="O41">
            <v>93880</v>
          </cell>
          <cell r="P41">
            <v>0</v>
          </cell>
          <cell r="Q41">
            <v>0</v>
          </cell>
          <cell r="R41">
            <v>89</v>
          </cell>
        </row>
        <row r="42">
          <cell r="A42" t="str">
            <v/>
          </cell>
        </row>
        <row r="43">
          <cell r="A43" t="str">
            <v>DIR362.01</v>
          </cell>
          <cell r="B43" t="str">
            <v>Direct Assign Substation Equipment</v>
          </cell>
          <cell r="C43" t="str">
            <v>DEM</v>
          </cell>
          <cell r="E43">
            <v>4.4294995080024233E-10</v>
          </cell>
          <cell r="F43">
            <v>0</v>
          </cell>
          <cell r="G43">
            <v>0</v>
          </cell>
          <cell r="H43">
            <v>0</v>
          </cell>
          <cell r="I43">
            <v>2.0814705433049266E-2</v>
          </cell>
          <cell r="J43">
            <v>0</v>
          </cell>
          <cell r="K43">
            <v>0</v>
          </cell>
          <cell r="L43">
            <v>0.17673490420953283</v>
          </cell>
          <cell r="M43">
            <v>0.36022856024335115</v>
          </cell>
          <cell r="N43">
            <v>0</v>
          </cell>
          <cell r="O43">
            <v>0.43640288475744426</v>
          </cell>
          <cell r="P43">
            <v>0</v>
          </cell>
          <cell r="Q43">
            <v>3.9307821583964304E-3</v>
          </cell>
          <cell r="R43">
            <v>1.8881627552761928E-3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/>
          </cell>
          <cell r="B44" t="str">
            <v>Historical Test Year Twelve Months ended September 2005</v>
          </cell>
          <cell r="D44">
            <v>22575914.009999998</v>
          </cell>
          <cell r="E44">
            <v>0.01</v>
          </cell>
          <cell r="F44">
            <v>0</v>
          </cell>
          <cell r="G44">
            <v>0</v>
          </cell>
          <cell r="H44">
            <v>0</v>
          </cell>
          <cell r="I44">
            <v>469911</v>
          </cell>
          <cell r="J44">
            <v>0</v>
          </cell>
          <cell r="K44">
            <v>0</v>
          </cell>
          <cell r="L44">
            <v>3989952</v>
          </cell>
          <cell r="M44">
            <v>8132489</v>
          </cell>
          <cell r="N44">
            <v>0</v>
          </cell>
          <cell r="O44">
            <v>9852194</v>
          </cell>
          <cell r="P44">
            <v>0</v>
          </cell>
          <cell r="Q44">
            <v>88741</v>
          </cell>
          <cell r="R44">
            <v>42627</v>
          </cell>
        </row>
        <row r="45">
          <cell r="A45" t="str">
            <v/>
          </cell>
        </row>
        <row r="46">
          <cell r="A46" t="str">
            <v>DIR364.01</v>
          </cell>
          <cell r="B46" t="str">
            <v>Direct Assign OH Dist Lines</v>
          </cell>
          <cell r="C46" t="str">
            <v>DEM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0.85581237225384643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0.14418762774615362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A47" t="str">
            <v/>
          </cell>
          <cell r="B47" t="str">
            <v>Historical Test Year Twelve Months ended September 2005</v>
          </cell>
          <cell r="D47">
            <v>1206005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1032114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173891</v>
          </cell>
          <cell r="R47">
            <v>0</v>
          </cell>
        </row>
        <row r="48">
          <cell r="A48" t="str">
            <v/>
          </cell>
        </row>
        <row r="49">
          <cell r="A49" t="str">
            <v>DIR366.01</v>
          </cell>
          <cell r="B49" t="str">
            <v>Direct Assign OH Dist Lines</v>
          </cell>
          <cell r="C49" t="str">
            <v>DEM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0.83937789880606462</v>
          </cell>
          <cell r="M49">
            <v>0.11810879638070632</v>
          </cell>
          <cell r="N49">
            <v>0</v>
          </cell>
          <cell r="O49">
            <v>0</v>
          </cell>
          <cell r="P49">
            <v>0</v>
          </cell>
          <cell r="Q49">
            <v>4.2513304813229125E-2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 t="str">
            <v/>
          </cell>
          <cell r="B50" t="str">
            <v>Historical Test Year Twelve Months ended September 2005</v>
          </cell>
          <cell r="D50">
            <v>13108414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11002913</v>
          </cell>
          <cell r="M50">
            <v>1548219</v>
          </cell>
          <cell r="N50">
            <v>0</v>
          </cell>
          <cell r="O50">
            <v>0</v>
          </cell>
          <cell r="P50">
            <v>0</v>
          </cell>
          <cell r="Q50">
            <v>557282</v>
          </cell>
          <cell r="R50">
            <v>0</v>
          </cell>
        </row>
        <row r="51">
          <cell r="A51" t="str">
            <v/>
          </cell>
        </row>
        <row r="52">
          <cell r="A52" t="str">
            <v>DIR368.03C</v>
          </cell>
          <cell r="B52" t="str">
            <v>Line Transformers - Customer Related</v>
          </cell>
          <cell r="C52" t="str">
            <v>CUS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0.59684801613529559</v>
          </cell>
          <cell r="J52">
            <v>0</v>
          </cell>
          <cell r="K52">
            <v>4.557735497771543E-2</v>
          </cell>
          <cell r="L52">
            <v>0.34598822362781961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1.1586405259169373E-2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</row>
        <row r="53">
          <cell r="A53" t="str">
            <v/>
          </cell>
          <cell r="B53" t="str">
            <v>Historical Test Year Twelve Months ended September 2005</v>
          </cell>
          <cell r="D53">
            <v>1674133.57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999203.3</v>
          </cell>
          <cell r="J53">
            <v>0</v>
          </cell>
          <cell r="K53">
            <v>76302.58</v>
          </cell>
          <cell r="L53">
            <v>579230.5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19397.189999999999</v>
          </cell>
        </row>
        <row r="54">
          <cell r="A54" t="str">
            <v/>
          </cell>
        </row>
        <row r="55">
          <cell r="A55" t="str">
            <v>DIR368.03</v>
          </cell>
          <cell r="B55" t="str">
            <v>Line Transformers</v>
          </cell>
          <cell r="C55" t="str">
            <v>DEM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0.59684801613529559</v>
          </cell>
          <cell r="J55">
            <v>0</v>
          </cell>
          <cell r="K55">
            <v>4.557735497771543E-2</v>
          </cell>
          <cell r="L55">
            <v>0.34598822362781961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1.1586405259169373E-2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/>
          </cell>
          <cell r="B56" t="str">
            <v>Historical Test Year Twelve Months ended September 2005</v>
          </cell>
          <cell r="D56">
            <v>1674133.57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999203.3</v>
          </cell>
          <cell r="J56">
            <v>0</v>
          </cell>
          <cell r="K56">
            <v>76302.58</v>
          </cell>
          <cell r="L56">
            <v>579230.5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19397.189999999999</v>
          </cell>
        </row>
        <row r="57">
          <cell r="A57" t="str">
            <v/>
          </cell>
        </row>
        <row r="58">
          <cell r="A58" t="str">
            <v>DIR372.00</v>
          </cell>
          <cell r="B58" t="str">
            <v>Leased Wtr. Htrs.</v>
          </cell>
          <cell r="C58" t="str">
            <v>CUS</v>
          </cell>
          <cell r="E58">
            <v>0.97930401824490343</v>
          </cell>
          <cell r="F58">
            <v>1.8958814267068601E-2</v>
          </cell>
          <cell r="G58">
            <v>1.4320019694091309E-3</v>
          </cell>
          <cell r="H58">
            <v>0</v>
          </cell>
          <cell r="I58">
            <v>2.6661340591658807E-4</v>
          </cell>
          <cell r="J58">
            <v>0</v>
          </cell>
          <cell r="K58">
            <v>3.8552112702224411E-5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/>
          </cell>
          <cell r="B59" t="str">
            <v>Historical Test Year Twelve Months ended September 2005</v>
          </cell>
          <cell r="D59">
            <v>2152930</v>
          </cell>
          <cell r="E59">
            <v>2108373</v>
          </cell>
          <cell r="F59">
            <v>40817</v>
          </cell>
          <cell r="G59">
            <v>3083</v>
          </cell>
          <cell r="H59">
            <v>0</v>
          </cell>
          <cell r="I59">
            <v>574</v>
          </cell>
          <cell r="J59">
            <v>0</v>
          </cell>
          <cell r="K59">
            <v>83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A60" t="str">
            <v/>
          </cell>
        </row>
        <row r="61">
          <cell r="A61" t="str">
            <v>DIR373.00</v>
          </cell>
          <cell r="B61" t="str">
            <v>Str. &amp; Signal Systems</v>
          </cell>
          <cell r="C61" t="str">
            <v>CUS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1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</row>
        <row r="62">
          <cell r="A62" t="str">
            <v/>
          </cell>
          <cell r="B62" t="str">
            <v>Historical Test Year Twelve Months ended September 2005</v>
          </cell>
          <cell r="D62">
            <v>1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</v>
          </cell>
          <cell r="Q62">
            <v>0</v>
          </cell>
          <cell r="R62">
            <v>0</v>
          </cell>
        </row>
        <row r="63">
          <cell r="A63" t="str">
            <v/>
          </cell>
        </row>
        <row r="64">
          <cell r="A64" t="str">
            <v>UNBILLED</v>
          </cell>
          <cell r="B64" t="str">
            <v>Direct Assignment of Unbilled Revenue</v>
          </cell>
          <cell r="C64" t="str">
            <v>CUS</v>
          </cell>
          <cell r="E64">
            <v>0.1537510342389749</v>
          </cell>
          <cell r="F64">
            <v>4.3938485602228128E-2</v>
          </cell>
          <cell r="G64">
            <v>5.1366878715329523E-2</v>
          </cell>
          <cell r="H64">
            <v>3.093847394883123E-2</v>
          </cell>
          <cell r="I64">
            <v>1.9633384133511674E-2</v>
          </cell>
          <cell r="J64">
            <v>1.385459409276363E-4</v>
          </cell>
          <cell r="K64">
            <v>1.7247027412673976E-3</v>
          </cell>
          <cell r="L64">
            <v>7.9735131236671423E-3</v>
          </cell>
          <cell r="M64">
            <v>6.8198268305220593E-3</v>
          </cell>
          <cell r="N64">
            <v>3.9226628788810669E-2</v>
          </cell>
          <cell r="O64">
            <v>0.6402440998204082</v>
          </cell>
          <cell r="P64">
            <v>4.2444261155214179E-3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A65" t="str">
            <v/>
          </cell>
          <cell r="B65" t="str">
            <v>Historical Test Year Twelve Months ended September 2005</v>
          </cell>
          <cell r="D65">
            <v>-772307</v>
          </cell>
          <cell r="E65">
            <v>-118743</v>
          </cell>
          <cell r="F65">
            <v>-33934</v>
          </cell>
          <cell r="G65">
            <v>-39671</v>
          </cell>
          <cell r="H65">
            <v>-23894</v>
          </cell>
          <cell r="I65">
            <v>-15163</v>
          </cell>
          <cell r="J65">
            <v>-107</v>
          </cell>
          <cell r="K65">
            <v>-1332</v>
          </cell>
          <cell r="L65">
            <v>-6158</v>
          </cell>
          <cell r="M65">
            <v>-5267</v>
          </cell>
          <cell r="N65">
            <v>-30295</v>
          </cell>
          <cell r="O65">
            <v>-494465</v>
          </cell>
          <cell r="P65">
            <v>-3278</v>
          </cell>
          <cell r="Q65">
            <v>0</v>
          </cell>
          <cell r="R65">
            <v>0</v>
          </cell>
        </row>
        <row r="66">
          <cell r="A66" t="str">
            <v/>
          </cell>
        </row>
        <row r="67">
          <cell r="A67" t="str">
            <v>PROFORMA</v>
          </cell>
          <cell r="B67" t="str">
            <v>Proforma Revenue</v>
          </cell>
          <cell r="C67" t="str">
            <v>CUS</v>
          </cell>
          <cell r="E67">
            <v>0.54023264276228622</v>
          </cell>
          <cell r="F67">
            <v>0.1223348905308808</v>
          </cell>
          <cell r="G67">
            <v>0.14147065370057785</v>
          </cell>
          <cell r="H67">
            <v>8.3041137924974806E-2</v>
          </cell>
          <cell r="I67">
            <v>5.4191536612645766E-2</v>
          </cell>
          <cell r="J67">
            <v>1.6303854456289625E-4</v>
          </cell>
          <cell r="K67">
            <v>7.5165275419861559E-3</v>
          </cell>
          <cell r="L67">
            <v>1.9828441954852585E-2</v>
          </cell>
          <cell r="M67">
            <v>1.7563570344598475E-2</v>
          </cell>
          <cell r="N67">
            <v>5.4913096780014417E-4</v>
          </cell>
          <cell r="O67">
            <v>3.3542976835472037E-3</v>
          </cell>
          <cell r="P67">
            <v>8.48064221120454E-3</v>
          </cell>
          <cell r="Q67">
            <v>9.8670778235148446E-4</v>
          </cell>
          <cell r="R67">
            <v>2.8678143773105247E-4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/>
          </cell>
          <cell r="B68" t="str">
            <v>Historical Test Year Twelve Months ended September 2005</v>
          </cell>
          <cell r="D68">
            <v>1616820125</v>
          </cell>
          <cell r="E68">
            <v>873459009</v>
          </cell>
          <cell r="F68">
            <v>197793513</v>
          </cell>
          <cell r="G68">
            <v>228732600</v>
          </cell>
          <cell r="H68">
            <v>134262583</v>
          </cell>
          <cell r="I68">
            <v>87617967</v>
          </cell>
          <cell r="J68">
            <v>263604</v>
          </cell>
          <cell r="K68">
            <v>12152873</v>
          </cell>
          <cell r="L68">
            <v>32059024</v>
          </cell>
          <cell r="M68">
            <v>28397134</v>
          </cell>
          <cell r="N68">
            <v>887846</v>
          </cell>
          <cell r="O68">
            <v>5423296</v>
          </cell>
          <cell r="P68">
            <v>13711673</v>
          </cell>
          <cell r="Q68">
            <v>1595329</v>
          </cell>
          <cell r="R68">
            <v>463674</v>
          </cell>
        </row>
        <row r="69">
          <cell r="A69" t="str">
            <v/>
          </cell>
        </row>
        <row r="70">
          <cell r="A70" t="str">
            <v>DIR451.02</v>
          </cell>
          <cell r="B70" t="str">
            <v>Seasonal Svc. Chgs.</v>
          </cell>
          <cell r="C70" t="str">
            <v>CUS</v>
          </cell>
          <cell r="E70">
            <v>0.66666666666666663</v>
          </cell>
          <cell r="F70">
            <v>0</v>
          </cell>
          <cell r="G70">
            <v>0.33333333333333331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/>
          </cell>
          <cell r="B71" t="str">
            <v>Historical Test Year Twelve Months ended September 2005</v>
          </cell>
          <cell r="D71">
            <v>15</v>
          </cell>
          <cell r="E71">
            <v>10</v>
          </cell>
          <cell r="F71">
            <v>0</v>
          </cell>
          <cell r="G71">
            <v>5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</row>
        <row r="72">
          <cell r="A72" t="str">
            <v/>
          </cell>
        </row>
        <row r="73">
          <cell r="A73" t="str">
            <v>DIR454.04</v>
          </cell>
          <cell r="B73" t="str">
            <v>Equip. (Transf.) Rentals</v>
          </cell>
          <cell r="C73" t="str">
            <v>CUS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0.18608247472875239</v>
          </cell>
          <cell r="J73">
            <v>0</v>
          </cell>
          <cell r="K73">
            <v>7.379199687406481E-3</v>
          </cell>
          <cell r="L73">
            <v>2.9581580722156012E-2</v>
          </cell>
          <cell r="M73">
            <v>0.37268792038131571</v>
          </cell>
          <cell r="N73">
            <v>0</v>
          </cell>
          <cell r="O73">
            <v>0.40280687371579604</v>
          </cell>
          <cell r="P73">
            <v>0</v>
          </cell>
          <cell r="Q73">
            <v>0</v>
          </cell>
          <cell r="R73">
            <v>1.4619507645733426E-3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/>
          </cell>
          <cell r="B74" t="str">
            <v>Historical Test Year Twelve Months ended September 2005</v>
          </cell>
          <cell r="D74">
            <v>2341392.12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435692.04</v>
          </cell>
          <cell r="J74">
            <v>0</v>
          </cell>
          <cell r="K74">
            <v>17277.599999999999</v>
          </cell>
          <cell r="L74">
            <v>69262.080000000002</v>
          </cell>
          <cell r="M74">
            <v>872608.56</v>
          </cell>
          <cell r="N74">
            <v>0</v>
          </cell>
          <cell r="O74">
            <v>943128.84</v>
          </cell>
          <cell r="P74">
            <v>0</v>
          </cell>
          <cell r="Q74">
            <v>0</v>
          </cell>
          <cell r="R74">
            <v>3423</v>
          </cell>
        </row>
        <row r="75">
          <cell r="A75" t="str">
            <v/>
          </cell>
        </row>
        <row r="76">
          <cell r="A76" t="str">
            <v>DIR451.05</v>
          </cell>
          <cell r="B76" t="str">
            <v>Water Htr. Rentals</v>
          </cell>
          <cell r="C76" t="str">
            <v>CUS</v>
          </cell>
          <cell r="E76">
            <v>0.88884733624138956</v>
          </cell>
          <cell r="F76">
            <v>0.10182153912342941</v>
          </cell>
          <cell r="G76">
            <v>7.6917606525047219E-3</v>
          </cell>
          <cell r="H76">
            <v>0</v>
          </cell>
          <cell r="I76">
            <v>1.4329176928539154E-3</v>
          </cell>
          <cell r="J76">
            <v>0</v>
          </cell>
          <cell r="K76">
            <v>2.0644628982228634E-4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 t="str">
            <v/>
          </cell>
          <cell r="B77" t="str">
            <v>Historical Test Year Twelve Months ended September 2005</v>
          </cell>
          <cell r="D77">
            <v>56528.020000000004</v>
          </cell>
          <cell r="E77">
            <v>50244.78</v>
          </cell>
          <cell r="F77">
            <v>5755.77</v>
          </cell>
          <cell r="G77">
            <v>434.8</v>
          </cell>
          <cell r="H77">
            <v>0</v>
          </cell>
          <cell r="I77">
            <v>81</v>
          </cell>
          <cell r="J77">
            <v>0</v>
          </cell>
          <cell r="K77">
            <v>11.67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A78" t="str">
            <v/>
          </cell>
        </row>
        <row r="79">
          <cell r="A79" t="str">
            <v>OH_NCP</v>
          </cell>
          <cell r="B79" t="str">
            <v>Allocate Overhead Lines - 12 NCP</v>
          </cell>
          <cell r="C79" t="str">
            <v>DEM</v>
          </cell>
          <cell r="E79">
            <v>0.67850441517067683</v>
          </cell>
          <cell r="F79">
            <v>0.1193320644177162</v>
          </cell>
          <cell r="G79">
            <v>9.9606983278469105E-2</v>
          </cell>
          <cell r="H79">
            <v>3.8059754740595461E-2</v>
          </cell>
          <cell r="I79">
            <v>4.1890607131768585E-2</v>
          </cell>
          <cell r="J79">
            <v>1.4926150268150023E-3</v>
          </cell>
          <cell r="K79">
            <v>1.5026429313879196E-2</v>
          </cell>
          <cell r="L79">
            <v>1.0895704007112099E-3</v>
          </cell>
          <cell r="M79">
            <v>0</v>
          </cell>
          <cell r="N79">
            <v>8.6779943419476879E-6</v>
          </cell>
          <cell r="O79">
            <v>0</v>
          </cell>
          <cell r="P79">
            <v>4.398778909773928E-3</v>
          </cell>
          <cell r="Q79">
            <v>0</v>
          </cell>
          <cell r="R79">
            <v>5.9010361525244277E-4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A80" t="str">
            <v/>
          </cell>
          <cell r="B80" t="str">
            <v>Historical Test Year Twelve Months ended September 2005</v>
          </cell>
          <cell r="D80">
            <v>10371.060000000001</v>
          </cell>
          <cell r="E80">
            <v>7036.81</v>
          </cell>
          <cell r="F80">
            <v>1237.5999999999999</v>
          </cell>
          <cell r="G80">
            <v>1033.03</v>
          </cell>
          <cell r="H80">
            <v>394.72</v>
          </cell>
          <cell r="I80">
            <v>434.45</v>
          </cell>
          <cell r="J80">
            <v>15.48</v>
          </cell>
          <cell r="K80">
            <v>155.84</v>
          </cell>
          <cell r="L80">
            <v>11.3</v>
          </cell>
          <cell r="M80">
            <v>0</v>
          </cell>
          <cell r="N80">
            <v>0.09</v>
          </cell>
          <cell r="O80">
            <v>0</v>
          </cell>
          <cell r="P80">
            <v>45.62</v>
          </cell>
          <cell r="Q80">
            <v>0</v>
          </cell>
          <cell r="R80">
            <v>6.12</v>
          </cell>
        </row>
        <row r="81">
          <cell r="A81" t="str">
            <v/>
          </cell>
        </row>
        <row r="82">
          <cell r="A82" t="str">
            <v>UG_NCP</v>
          </cell>
          <cell r="B82" t="str">
            <v>Allocate Underground Lines - 12 NCP</v>
          </cell>
          <cell r="C82" t="str">
            <v>DEM</v>
          </cell>
          <cell r="E82">
            <v>0.66860465116279089</v>
          </cell>
          <cell r="F82">
            <v>0.11270310970228871</v>
          </cell>
          <cell r="G82">
            <v>0.10752795570990165</v>
          </cell>
          <cell r="H82">
            <v>5.0724192280843489E-2</v>
          </cell>
          <cell r="I82">
            <v>3.3557827818291183E-2</v>
          </cell>
          <cell r="J82">
            <v>4.2586633065666839E-4</v>
          </cell>
          <cell r="K82">
            <v>1.5545218662604108E-2</v>
          </cell>
          <cell r="L82">
            <v>5.3211339459369282E-3</v>
          </cell>
          <cell r="M82">
            <v>0</v>
          </cell>
          <cell r="N82">
            <v>1.1085695720701935E-4</v>
          </cell>
          <cell r="O82">
            <v>0</v>
          </cell>
          <cell r="P82">
            <v>5.2179601441799004E-3</v>
          </cell>
          <cell r="Q82">
            <v>0</v>
          </cell>
          <cell r="R82">
            <v>2.6122728529970893E-4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/>
          </cell>
          <cell r="B83" t="str">
            <v>Historical Test Year Twelve Months ended September 2005</v>
          </cell>
          <cell r="D83">
            <v>9110.8399999999983</v>
          </cell>
          <cell r="E83">
            <v>6091.55</v>
          </cell>
          <cell r="F83">
            <v>1026.82</v>
          </cell>
          <cell r="G83">
            <v>979.67000000000007</v>
          </cell>
          <cell r="H83">
            <v>462.14</v>
          </cell>
          <cell r="I83">
            <v>305.74</v>
          </cell>
          <cell r="J83">
            <v>3.88</v>
          </cell>
          <cell r="K83">
            <v>141.63</v>
          </cell>
          <cell r="L83">
            <v>48.48</v>
          </cell>
          <cell r="M83">
            <v>0</v>
          </cell>
          <cell r="N83">
            <v>1.01</v>
          </cell>
          <cell r="O83">
            <v>0</v>
          </cell>
          <cell r="P83">
            <v>47.54</v>
          </cell>
          <cell r="Q83">
            <v>0</v>
          </cell>
          <cell r="R83">
            <v>2.38</v>
          </cell>
        </row>
        <row r="84">
          <cell r="A84" t="str">
            <v/>
          </cell>
        </row>
        <row r="85">
          <cell r="A85" t="str">
            <v>DIR235.00</v>
          </cell>
          <cell r="B85" t="str">
            <v>Customer Deposits</v>
          </cell>
          <cell r="C85" t="str">
            <v>CUS</v>
          </cell>
          <cell r="E85">
            <v>0.80262092099597404</v>
          </cell>
          <cell r="F85">
            <v>0.12226930454285714</v>
          </cell>
          <cell r="G85">
            <v>5.1959679991550198E-2</v>
          </cell>
          <cell r="H85">
            <v>1.2335830518469927E-2</v>
          </cell>
          <cell r="I85">
            <v>1.0814263951148656E-2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/>
          </cell>
          <cell r="B86" t="str">
            <v>Historical Test Year Twelve Months ended September 2005</v>
          </cell>
          <cell r="D86">
            <v>8634522</v>
          </cell>
          <cell r="E86">
            <v>6930248</v>
          </cell>
          <cell r="F86">
            <v>1055737</v>
          </cell>
          <cell r="G86">
            <v>448647</v>
          </cell>
          <cell r="H86">
            <v>106514</v>
          </cell>
          <cell r="I86">
            <v>93376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</row>
        <row r="87">
          <cell r="A87" t="str">
            <v/>
          </cell>
        </row>
        <row r="88">
          <cell r="A88" t="str">
            <v>RESID</v>
          </cell>
          <cell r="B88" t="str">
            <v>Residential Allocation Only</v>
          </cell>
          <cell r="C88" t="str">
            <v>CUS</v>
          </cell>
          <cell r="E88">
            <v>1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/>
          </cell>
          <cell r="B89" t="str">
            <v>Historical Test Year Twelve Months ended September 2005</v>
          </cell>
          <cell r="D89">
            <v>1</v>
          </cell>
          <cell r="E89">
            <v>1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0">
          <cell r="A90" t="str">
            <v/>
          </cell>
        </row>
        <row r="91">
          <cell r="A91" t="str">
            <v>PROFORMA_RETAIL</v>
          </cell>
          <cell r="B91" t="str">
            <v>Proforma Retail Revenue - No Transportation</v>
          </cell>
          <cell r="C91" t="str">
            <v>CUS</v>
          </cell>
          <cell r="E91">
            <v>0.54304393662276029</v>
          </cell>
          <cell r="F91">
            <v>0.12297150390713425</v>
          </cell>
          <cell r="G91">
            <v>0.14220684686756624</v>
          </cell>
          <cell r="H91">
            <v>8.3473272199611703E-2</v>
          </cell>
          <cell r="I91">
            <v>5.4473541664006239E-2</v>
          </cell>
          <cell r="J91">
            <v>1.6388697396732226E-4</v>
          </cell>
          <cell r="K91">
            <v>7.5556424825843826E-3</v>
          </cell>
          <cell r="L91">
            <v>1.9931626347497608E-2</v>
          </cell>
          <cell r="M91">
            <v>1.7654968667412337E-2</v>
          </cell>
          <cell r="N91">
            <v>0</v>
          </cell>
          <cell r="O91">
            <v>0</v>
          </cell>
          <cell r="P91">
            <v>8.5247742674596574E-3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 t="str">
            <v/>
          </cell>
          <cell r="B92" t="str">
            <v>Historical Test Year Twelve Months ended September 2005</v>
          </cell>
          <cell r="D92">
            <v>1608449980</v>
          </cell>
          <cell r="E92">
            <v>873459009</v>
          </cell>
          <cell r="F92">
            <v>197793513</v>
          </cell>
          <cell r="G92">
            <v>228732600</v>
          </cell>
          <cell r="H92">
            <v>134262583</v>
          </cell>
          <cell r="I92">
            <v>87617967</v>
          </cell>
          <cell r="J92">
            <v>263604</v>
          </cell>
          <cell r="K92">
            <v>12152873</v>
          </cell>
          <cell r="L92">
            <v>32059024</v>
          </cell>
          <cell r="M92">
            <v>28397134</v>
          </cell>
          <cell r="N92">
            <v>0</v>
          </cell>
          <cell r="O92">
            <v>0</v>
          </cell>
          <cell r="P92">
            <v>13711673</v>
          </cell>
          <cell r="Q92">
            <v>0</v>
          </cell>
          <cell r="R92">
            <v>0</v>
          </cell>
        </row>
        <row r="93">
          <cell r="A93" t="str">
            <v/>
          </cell>
        </row>
        <row r="94">
          <cell r="A94" t="str">
            <v>OH_TFMRC</v>
          </cell>
          <cell r="B94" t="str">
            <v>Allocate Overhead Transformers</v>
          </cell>
          <cell r="C94" t="str">
            <v>CUS</v>
          </cell>
          <cell r="E94">
            <v>0.83789404821706592</v>
          </cell>
          <cell r="F94">
            <v>0.13766780913971724</v>
          </cell>
          <cell r="G94">
            <v>2.3098181861595655E-2</v>
          </cell>
          <cell r="H94">
            <v>2.7852109380830493E-4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1.061439687812837E-3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A95" t="str">
            <v/>
          </cell>
          <cell r="B95" t="str">
            <v>Historical Test Year Twelve Months ended September 2005</v>
          </cell>
          <cell r="D95">
            <v>235199421</v>
          </cell>
          <cell r="E95">
            <v>197072195</v>
          </cell>
          <cell r="F95">
            <v>32379389</v>
          </cell>
          <cell r="G95">
            <v>5432679</v>
          </cell>
          <cell r="H95">
            <v>65508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249650</v>
          </cell>
          <cell r="Q95">
            <v>0</v>
          </cell>
          <cell r="R95">
            <v>0</v>
          </cell>
        </row>
        <row r="96">
          <cell r="A96" t="str">
            <v/>
          </cell>
        </row>
        <row r="97">
          <cell r="A97" t="str">
            <v>OH_TFMR</v>
          </cell>
          <cell r="B97" t="str">
            <v>Allocate Overhead Transformers</v>
          </cell>
          <cell r="C97" t="str">
            <v>DEM</v>
          </cell>
          <cell r="E97">
            <v>0.83789404821706592</v>
          </cell>
          <cell r="F97">
            <v>0.13766780913971724</v>
          </cell>
          <cell r="G97">
            <v>2.3098181861595655E-2</v>
          </cell>
          <cell r="H97">
            <v>2.7852109380830493E-4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1.061439687812837E-3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A98" t="str">
            <v/>
          </cell>
          <cell r="B98" t="str">
            <v>Historical Test Year Twelve Months ended September 2005</v>
          </cell>
          <cell r="D98">
            <v>235199421</v>
          </cell>
          <cell r="E98">
            <v>197072195</v>
          </cell>
          <cell r="F98">
            <v>32379389</v>
          </cell>
          <cell r="G98">
            <v>5432679</v>
          </cell>
          <cell r="H98">
            <v>65508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249650</v>
          </cell>
          <cell r="Q98">
            <v>0</v>
          </cell>
          <cell r="R98">
            <v>0</v>
          </cell>
        </row>
        <row r="99">
          <cell r="A99" t="str">
            <v/>
          </cell>
        </row>
        <row r="100">
          <cell r="A100" t="str">
            <v>UG_TFMRC</v>
          </cell>
          <cell r="B100" t="str">
            <v>Allocate Underground Transformers</v>
          </cell>
          <cell r="C100" t="str">
            <v>CUS</v>
          </cell>
          <cell r="E100">
            <v>0.63241112403193611</v>
          </cell>
          <cell r="F100">
            <v>0.17588735914830722</v>
          </cell>
          <cell r="G100">
            <v>0.149112597009986</v>
          </cell>
          <cell r="H100">
            <v>3.9865203927957484E-2</v>
          </cell>
          <cell r="I100">
            <v>0</v>
          </cell>
          <cell r="J100">
            <v>0</v>
          </cell>
          <cell r="K100">
            <v>0</v>
          </cell>
          <cell r="L100">
            <v>2.3679182100649074E-3</v>
          </cell>
          <cell r="M100">
            <v>0</v>
          </cell>
          <cell r="N100">
            <v>0</v>
          </cell>
          <cell r="O100">
            <v>0</v>
          </cell>
          <cell r="P100">
            <v>2.3956549961804866E-4</v>
          </cell>
          <cell r="Q100">
            <v>0</v>
          </cell>
          <cell r="R100">
            <v>1.1623217213027623E-4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/>
          </cell>
          <cell r="B101" t="str">
            <v>Historical Test Year Twelve Months ended September 2005</v>
          </cell>
          <cell r="D101">
            <v>208135145</v>
          </cell>
          <cell r="E101">
            <v>131626981</v>
          </cell>
          <cell r="F101">
            <v>36608341</v>
          </cell>
          <cell r="G101">
            <v>31035572</v>
          </cell>
          <cell r="H101">
            <v>8297350</v>
          </cell>
          <cell r="I101">
            <v>0</v>
          </cell>
          <cell r="J101">
            <v>0</v>
          </cell>
          <cell r="K101">
            <v>0</v>
          </cell>
          <cell r="L101">
            <v>492847</v>
          </cell>
          <cell r="M101">
            <v>0</v>
          </cell>
          <cell r="N101">
            <v>0</v>
          </cell>
          <cell r="O101">
            <v>0</v>
          </cell>
          <cell r="P101">
            <v>49862</v>
          </cell>
          <cell r="Q101">
            <v>0</v>
          </cell>
          <cell r="R101">
            <v>24192</v>
          </cell>
        </row>
        <row r="102">
          <cell r="A102" t="str">
            <v/>
          </cell>
        </row>
        <row r="103">
          <cell r="A103" t="str">
            <v>UG_TFMR</v>
          </cell>
          <cell r="B103" t="str">
            <v>Allocate Underground Transformers</v>
          </cell>
          <cell r="C103" t="str">
            <v>DEM</v>
          </cell>
          <cell r="E103">
            <v>0.63241112403193611</v>
          </cell>
          <cell r="F103">
            <v>0.17588735914830722</v>
          </cell>
          <cell r="G103">
            <v>0.149112597009986</v>
          </cell>
          <cell r="H103">
            <v>3.9865203927957484E-2</v>
          </cell>
          <cell r="I103">
            <v>0</v>
          </cell>
          <cell r="J103">
            <v>0</v>
          </cell>
          <cell r="K103">
            <v>0</v>
          </cell>
          <cell r="L103">
            <v>2.3679182100649074E-3</v>
          </cell>
          <cell r="M103">
            <v>0</v>
          </cell>
          <cell r="N103">
            <v>0</v>
          </cell>
          <cell r="O103">
            <v>0</v>
          </cell>
          <cell r="P103">
            <v>2.3956549961804866E-4</v>
          </cell>
          <cell r="Q103">
            <v>0</v>
          </cell>
          <cell r="R103">
            <v>1.1623217213027623E-4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 t="str">
            <v/>
          </cell>
          <cell r="B104" t="str">
            <v>Historical Test Year Twelve Months ended September 2005</v>
          </cell>
          <cell r="D104">
            <v>208135145</v>
          </cell>
          <cell r="E104">
            <v>131626981</v>
          </cell>
          <cell r="F104">
            <v>36608341</v>
          </cell>
          <cell r="G104">
            <v>31035572</v>
          </cell>
          <cell r="H104">
            <v>8297350</v>
          </cell>
          <cell r="I104">
            <v>0</v>
          </cell>
          <cell r="J104">
            <v>0</v>
          </cell>
          <cell r="K104">
            <v>0</v>
          </cell>
          <cell r="L104">
            <v>492847</v>
          </cell>
          <cell r="M104">
            <v>0</v>
          </cell>
          <cell r="N104">
            <v>0</v>
          </cell>
          <cell r="O104">
            <v>0</v>
          </cell>
          <cell r="P104">
            <v>49862</v>
          </cell>
          <cell r="Q104">
            <v>0</v>
          </cell>
          <cell r="R104">
            <v>24192</v>
          </cell>
        </row>
        <row r="105">
          <cell r="A105" t="str">
            <v/>
          </cell>
        </row>
        <row r="106">
          <cell r="A106" t="str">
            <v>DIR108.09</v>
          </cell>
          <cell r="B106" t="str">
            <v>Dist Accum Depr - Subs &amp; Lines</v>
          </cell>
          <cell r="C106" t="str">
            <v>DEM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5.2637416600764637E-3</v>
          </cell>
          <cell r="J106">
            <v>0</v>
          </cell>
          <cell r="K106">
            <v>0</v>
          </cell>
          <cell r="L106">
            <v>0.44453099339040236</v>
          </cell>
          <cell r="M106">
            <v>0.23934085332917032</v>
          </cell>
          <cell r="N106">
            <v>0</v>
          </cell>
          <cell r="O106">
            <v>0.28983347232394158</v>
          </cell>
          <cell r="P106">
            <v>0</v>
          </cell>
          <cell r="Q106">
            <v>1.9024591142274214E-2</v>
          </cell>
          <cell r="R106">
            <v>2.0063481541350214E-3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/>
          </cell>
          <cell r="B107" t="str">
            <v>Historical Test Year Twelve Months ended September 2005</v>
          </cell>
          <cell r="D107">
            <v>-15399122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-81057</v>
          </cell>
          <cell r="J107">
            <v>0</v>
          </cell>
          <cell r="K107">
            <v>0</v>
          </cell>
          <cell r="L107">
            <v>-6845387</v>
          </cell>
          <cell r="M107">
            <v>-3685639</v>
          </cell>
          <cell r="N107">
            <v>0</v>
          </cell>
          <cell r="O107">
            <v>-4463181</v>
          </cell>
          <cell r="P107">
            <v>0</v>
          </cell>
          <cell r="Q107">
            <v>-292962</v>
          </cell>
          <cell r="R107">
            <v>-30896</v>
          </cell>
        </row>
        <row r="108">
          <cell r="A108" t="str">
            <v/>
          </cell>
        </row>
        <row r="109">
          <cell r="A109" t="str">
            <v>DIR451.06</v>
          </cell>
          <cell r="B109" t="str">
            <v>Acct. Svc. Chgs. Rev.</v>
          </cell>
          <cell r="C109" t="str">
            <v>CUS</v>
          </cell>
          <cell r="E109">
            <v>0.91815628370642788</v>
          </cell>
          <cell r="F109">
            <v>7.8816257864066236E-2</v>
          </cell>
          <cell r="G109">
            <v>2.8095285425570687E-3</v>
          </cell>
          <cell r="H109">
            <v>1.7817240757306358E-4</v>
          </cell>
          <cell r="I109">
            <v>3.9021229757737065E-5</v>
          </cell>
          <cell r="J109">
            <v>0</v>
          </cell>
          <cell r="K109">
            <v>0</v>
          </cell>
          <cell r="L109">
            <v>0</v>
          </cell>
          <cell r="M109">
            <v>4.4174977084230635E-6</v>
          </cell>
          <cell r="N109">
            <v>0</v>
          </cell>
          <cell r="O109">
            <v>0</v>
          </cell>
          <cell r="P109">
            <v>-3.6812480903525531E-6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A110" t="str">
            <v/>
          </cell>
          <cell r="B110" t="str">
            <v>Historical Test Year Twelve Months ended September 2005</v>
          </cell>
          <cell r="D110">
            <v>1358235</v>
          </cell>
          <cell r="E110">
            <v>1247072</v>
          </cell>
          <cell r="F110">
            <v>107051</v>
          </cell>
          <cell r="G110">
            <v>3816</v>
          </cell>
          <cell r="H110">
            <v>242</v>
          </cell>
          <cell r="I110">
            <v>53</v>
          </cell>
          <cell r="J110">
            <v>0</v>
          </cell>
          <cell r="K110">
            <v>0</v>
          </cell>
          <cell r="L110">
            <v>0</v>
          </cell>
          <cell r="M110">
            <v>6</v>
          </cell>
          <cell r="N110">
            <v>0</v>
          </cell>
          <cell r="O110">
            <v>0</v>
          </cell>
          <cell r="P110">
            <v>-5</v>
          </cell>
          <cell r="Q110">
            <v>0</v>
          </cell>
          <cell r="R110">
            <v>0</v>
          </cell>
        </row>
        <row r="111">
          <cell r="A111" t="str">
            <v/>
          </cell>
        </row>
        <row r="112">
          <cell r="A112" t="str">
            <v>SEC24</v>
          </cell>
          <cell r="B112" t="str">
            <v>Secondary Schedule 24 Only</v>
          </cell>
          <cell r="C112" t="str">
            <v>CUS</v>
          </cell>
          <cell r="E112">
            <v>0</v>
          </cell>
          <cell r="F112">
            <v>1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/>
          </cell>
          <cell r="B113" t="str">
            <v>Historical Test Year Twelve Months ended September 2005</v>
          </cell>
          <cell r="D113">
            <v>1</v>
          </cell>
          <cell r="E113">
            <v>0</v>
          </cell>
          <cell r="F113">
            <v>1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A114" t="str">
            <v/>
          </cell>
        </row>
        <row r="115">
          <cell r="A115" t="str">
            <v>DEM_1A</v>
          </cell>
          <cell r="B115" t="str">
            <v>200 CP Demand Excl. Interruptible</v>
          </cell>
          <cell r="C115" t="str">
            <v>DEM</v>
          </cell>
          <cell r="E115">
            <v>0.55501262252979222</v>
          </cell>
          <cell r="F115">
            <v>0.11227872654301817</v>
          </cell>
          <cell r="G115">
            <v>0.11965556518921859</v>
          </cell>
          <cell r="H115">
            <v>6.6026286390319502E-2</v>
          </cell>
          <cell r="I115">
            <v>4.6979481955364506E-2</v>
          </cell>
          <cell r="J115">
            <v>7.4593892202377206E-7</v>
          </cell>
          <cell r="K115">
            <v>0</v>
          </cell>
          <cell r="L115">
            <v>1.5916844718143249E-2</v>
          </cell>
          <cell r="M115">
            <v>1.3775005426705659E-2</v>
          </cell>
          <cell r="N115">
            <v>3.466378170644469E-3</v>
          </cell>
          <cell r="O115">
            <v>5.8868256494579385E-2</v>
          </cell>
          <cell r="P115">
            <v>3.4430054177543908E-3</v>
          </cell>
          <cell r="Q115">
            <v>4.1993874846864955E-3</v>
          </cell>
          <cell r="R115">
            <v>3.7769374085136991E-4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</row>
        <row r="116">
          <cell r="A116" t="str">
            <v/>
          </cell>
          <cell r="B116" t="str">
            <v>Historical Test Year Twelve Months ended September 2005</v>
          </cell>
          <cell r="D116">
            <v>4021777</v>
          </cell>
          <cell r="E116">
            <v>2232137</v>
          </cell>
          <cell r="F116">
            <v>451560</v>
          </cell>
          <cell r="G116">
            <v>481228</v>
          </cell>
          <cell r="H116">
            <v>265543</v>
          </cell>
          <cell r="I116">
            <v>188941</v>
          </cell>
          <cell r="J116">
            <v>3</v>
          </cell>
          <cell r="K116">
            <v>0</v>
          </cell>
          <cell r="L116">
            <v>64014</v>
          </cell>
          <cell r="M116">
            <v>55400</v>
          </cell>
          <cell r="N116">
            <v>13941</v>
          </cell>
          <cell r="O116">
            <v>236755</v>
          </cell>
          <cell r="P116">
            <v>13847</v>
          </cell>
          <cell r="Q116">
            <v>16889</v>
          </cell>
          <cell r="R116">
            <v>1519</v>
          </cell>
        </row>
        <row r="117">
          <cell r="A117" t="str">
            <v/>
          </cell>
        </row>
        <row r="118">
          <cell r="A118" t="str">
            <v>DEM_12CP</v>
          </cell>
          <cell r="B118" t="str">
            <v>12 Monthly CP Demand</v>
          </cell>
          <cell r="C118" t="str">
            <v>DEM</v>
          </cell>
          <cell r="E118">
            <v>0.52186887011442418</v>
          </cell>
          <cell r="F118">
            <v>0.11015252524075382</v>
          </cell>
          <cell r="G118">
            <v>0.13078093354233808</v>
          </cell>
          <cell r="H118">
            <v>6.9672550184117818E-2</v>
          </cell>
          <cell r="I118">
            <v>5.2520689205552536E-2</v>
          </cell>
          <cell r="J118">
            <v>8.7952623439857886E-7</v>
          </cell>
          <cell r="K118">
            <v>1.7700025704154201E-2</v>
          </cell>
          <cell r="L118">
            <v>1.6314991766535038E-2</v>
          </cell>
          <cell r="M118">
            <v>1.4606512056215798E-2</v>
          </cell>
          <cell r="N118">
            <v>3.3690252408637563E-3</v>
          </cell>
          <cell r="O118">
            <v>5.4951919598988812E-2</v>
          </cell>
          <cell r="P118">
            <v>3.8584815903065653E-3</v>
          </cell>
          <cell r="Q118">
            <v>3.8844276142213237E-3</v>
          </cell>
          <cell r="R118">
            <v>3.1816861529368592E-4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/>
          </cell>
          <cell r="B119" t="str">
            <v>Historical Test Year Twelve Months ended September 2005</v>
          </cell>
          <cell r="D119">
            <v>4547903</v>
          </cell>
          <cell r="E119">
            <v>2373409</v>
          </cell>
          <cell r="F119">
            <v>500963</v>
          </cell>
          <cell r="G119">
            <v>594779</v>
          </cell>
          <cell r="H119">
            <v>316864</v>
          </cell>
          <cell r="I119">
            <v>238859</v>
          </cell>
          <cell r="J119">
            <v>4</v>
          </cell>
          <cell r="K119">
            <v>80498</v>
          </cell>
          <cell r="L119">
            <v>74199</v>
          </cell>
          <cell r="M119">
            <v>66429</v>
          </cell>
          <cell r="N119">
            <v>15322</v>
          </cell>
          <cell r="O119">
            <v>249916</v>
          </cell>
          <cell r="P119">
            <v>17548</v>
          </cell>
          <cell r="Q119">
            <v>17666</v>
          </cell>
          <cell r="R119">
            <v>1447</v>
          </cell>
        </row>
        <row r="120">
          <cell r="A120" t="str">
            <v/>
          </cell>
        </row>
        <row r="121">
          <cell r="A121" t="str">
            <v>BPAX</v>
          </cell>
          <cell r="B121" t="str">
            <v>BPA Residential Exchange kWh</v>
          </cell>
          <cell r="C121" t="str">
            <v>NRG</v>
          </cell>
          <cell r="E121">
            <v>0.95103584675056285</v>
          </cell>
          <cell r="F121">
            <v>2.5916994088286835E-2</v>
          </cell>
          <cell r="G121">
            <v>1.7676337029349256E-2</v>
          </cell>
          <cell r="H121">
            <v>1.9693832800008583E-3</v>
          </cell>
          <cell r="I121">
            <v>2.6419381960398379E-3</v>
          </cell>
          <cell r="J121">
            <v>5.5009468573624372E-4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2.094059700241021E-4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/>
          </cell>
          <cell r="B122" t="str">
            <v>Historical Test Year Twelve Months ended September 2005</v>
          </cell>
          <cell r="D122">
            <v>10675980249</v>
          </cell>
          <cell r="E122">
            <v>10153239916</v>
          </cell>
          <cell r="F122">
            <v>276689317</v>
          </cell>
          <cell r="G122">
            <v>188712225</v>
          </cell>
          <cell r="H122">
            <v>21025097</v>
          </cell>
          <cell r="I122">
            <v>28205280</v>
          </cell>
          <cell r="J122">
            <v>5872800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2235614</v>
          </cell>
          <cell r="Q122">
            <v>0</v>
          </cell>
          <cell r="R122">
            <v>0</v>
          </cell>
        </row>
        <row r="123">
          <cell r="A123" t="str">
            <v/>
          </cell>
        </row>
        <row r="124">
          <cell r="A124" t="str">
            <v>DIR_RESALE</v>
          </cell>
          <cell r="B124" t="str">
            <v>Firm Resale Allocation Only Excise Tax</v>
          </cell>
          <cell r="C124" t="str">
            <v>CUS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0.69679229155294187</v>
          </cell>
          <cell r="R124">
            <v>0.30320770844705813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/>
          </cell>
          <cell r="B125" t="str">
            <v>Historical Test Year Twelve Months ended September 2005</v>
          </cell>
          <cell r="D125">
            <v>38525.01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26843.93</v>
          </cell>
          <cell r="R125">
            <v>11681.08</v>
          </cell>
        </row>
        <row r="126">
          <cell r="A126" t="str">
            <v/>
          </cell>
        </row>
        <row r="127">
          <cell r="A127" t="str">
            <v>DIR_449</v>
          </cell>
          <cell r="B127" t="str">
            <v>Schedule 449 / 459 Allocation Only</v>
          </cell>
          <cell r="C127" t="str">
            <v>CUS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0.14067913540845697</v>
          </cell>
          <cell r="O127">
            <v>0.859320864591543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A128" t="str">
            <v/>
          </cell>
          <cell r="B128" t="str">
            <v>Historical Test Year Twelve Months ended September 2005</v>
          </cell>
          <cell r="D128">
            <v>6311142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887846</v>
          </cell>
          <cell r="O128">
            <v>5423296</v>
          </cell>
          <cell r="P128">
            <v>0</v>
          </cell>
          <cell r="Q128">
            <v>0</v>
          </cell>
          <cell r="R128">
            <v>0</v>
          </cell>
        </row>
        <row r="129">
          <cell r="A129" t="str">
            <v/>
          </cell>
        </row>
        <row r="130">
          <cell r="A130" t="str">
            <v>DEM_12NCP2</v>
          </cell>
          <cell r="B130" t="str">
            <v>Dist 12 NCP Dem, Excl Dir Assn Transf (No HV, PRI &amp; FR)</v>
          </cell>
          <cell r="C130" t="str">
            <v>DEM</v>
          </cell>
          <cell r="E130">
            <v>0.61690246298523865</v>
          </cell>
          <cell r="F130">
            <v>0.13414853646184971</v>
          </cell>
          <cell r="G130">
            <v>0.15568045398670377</v>
          </cell>
          <cell r="H130">
            <v>8.7402937885279586E-2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5.8656086809282873E-3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A131" t="str">
            <v/>
          </cell>
          <cell r="B131" t="str">
            <v>Historical Test Year Twelve Months ended September 2005</v>
          </cell>
          <cell r="D131">
            <v>4172457</v>
          </cell>
          <cell r="E131">
            <v>2573999</v>
          </cell>
          <cell r="F131">
            <v>559729</v>
          </cell>
          <cell r="G131">
            <v>649570</v>
          </cell>
          <cell r="H131">
            <v>364685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24474</v>
          </cell>
          <cell r="Q131">
            <v>0</v>
          </cell>
          <cell r="R131">
            <v>0</v>
          </cell>
        </row>
        <row r="132">
          <cell r="A132" t="str">
            <v/>
          </cell>
        </row>
        <row r="133">
          <cell r="A133" t="str">
            <v>DIR451.07</v>
          </cell>
          <cell r="B133" t="str">
            <v>NSF Check Charge Revenue</v>
          </cell>
          <cell r="C133" t="str">
            <v>CUS</v>
          </cell>
          <cell r="E133">
            <v>0.94412098369570308</v>
          </cell>
          <cell r="F133">
            <v>5.2278757535697877E-2</v>
          </cell>
          <cell r="G133">
            <v>3.3752425955615559E-3</v>
          </cell>
          <cell r="H133">
            <v>7.5005391012479019E-5</v>
          </cell>
          <cell r="I133">
            <v>7.5005391012479019E-5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7.5005391012479019E-5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</row>
        <row r="134">
          <cell r="A134" t="str">
            <v/>
          </cell>
          <cell r="B134" t="str">
            <v>Historical Test Year Twelve Months ended September 2005</v>
          </cell>
          <cell r="D134">
            <v>213318</v>
          </cell>
          <cell r="E134">
            <v>201398</v>
          </cell>
          <cell r="F134">
            <v>11152</v>
          </cell>
          <cell r="G134">
            <v>720</v>
          </cell>
          <cell r="H134">
            <v>16</v>
          </cell>
          <cell r="I134">
            <v>16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16</v>
          </cell>
          <cell r="Q134">
            <v>0</v>
          </cell>
          <cell r="R134">
            <v>0</v>
          </cell>
        </row>
        <row r="135">
          <cell r="A135" t="str">
            <v/>
          </cell>
        </row>
        <row r="136">
          <cell r="A136" t="str">
            <v>DIR451.03</v>
          </cell>
          <cell r="B136" t="str">
            <v>Connect/Reconnect Revenue</v>
          </cell>
          <cell r="C136" t="str">
            <v>CUS</v>
          </cell>
          <cell r="E136">
            <v>0.97374060348969105</v>
          </cell>
          <cell r="F136">
            <v>2.5135104425604356E-2</v>
          </cell>
          <cell r="G136">
            <v>1.0505353344669281E-3</v>
          </cell>
          <cell r="H136">
            <v>0</v>
          </cell>
          <cell r="I136">
            <v>7.3756750237716017E-5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A137" t="str">
            <v/>
          </cell>
          <cell r="B137" t="str">
            <v>Historical Test Year Twelve Months ended September 2005</v>
          </cell>
          <cell r="D137">
            <v>1003298</v>
          </cell>
          <cell r="E137">
            <v>976952</v>
          </cell>
          <cell r="F137">
            <v>25218</v>
          </cell>
          <cell r="G137">
            <v>1054</v>
          </cell>
          <cell r="H137">
            <v>0</v>
          </cell>
          <cell r="I137">
            <v>74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</row>
        <row r="138">
          <cell r="A138" t="str">
            <v/>
          </cell>
        </row>
        <row r="139">
          <cell r="A139" t="str">
            <v>DEM_12NCP1</v>
          </cell>
          <cell r="B139" t="str">
            <v>12 NCP Distribution Demand (No HV, LFR, Trans)</v>
          </cell>
          <cell r="C139" t="str">
            <v>DEM</v>
          </cell>
          <cell r="E139">
            <v>0.5716406604117813</v>
          </cell>
          <cell r="F139">
            <v>0.12430613034877867</v>
          </cell>
          <cell r="G139">
            <v>0.14425826264255767</v>
          </cell>
          <cell r="H139">
            <v>8.0990231248058167E-2</v>
          </cell>
          <cell r="I139">
            <v>5.4799573690039613E-2</v>
          </cell>
          <cell r="J139">
            <v>4.5771245486446628E-4</v>
          </cell>
          <cell r="K139">
            <v>1.7697770756016164E-2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5.4352521205011869E-3</v>
          </cell>
          <cell r="Q139">
            <v>0</v>
          </cell>
          <cell r="R139">
            <v>4.1440632740276275E-4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A140" t="str">
            <v/>
          </cell>
          <cell r="B140" t="str">
            <v>Historical Test Year Twelve Months ended September 2005</v>
          </cell>
          <cell r="D140">
            <v>4502827</v>
          </cell>
          <cell r="E140">
            <v>2573999</v>
          </cell>
          <cell r="F140">
            <v>559729</v>
          </cell>
          <cell r="G140">
            <v>649570</v>
          </cell>
          <cell r="H140">
            <v>364685</v>
          </cell>
          <cell r="I140">
            <v>246753</v>
          </cell>
          <cell r="J140">
            <v>2061</v>
          </cell>
          <cell r="K140">
            <v>79690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24474</v>
          </cell>
          <cell r="Q140">
            <v>0</v>
          </cell>
          <cell r="R140">
            <v>1866</v>
          </cell>
        </row>
        <row r="141">
          <cell r="A141" t="str">
            <v/>
          </cell>
        </row>
        <row r="142">
          <cell r="A142" t="str">
            <v>OH_SVC</v>
          </cell>
          <cell r="B142" t="str">
            <v>Dist OH Services</v>
          </cell>
          <cell r="C142" t="str">
            <v>CUS</v>
          </cell>
          <cell r="E142">
            <v>0.86817585956139687</v>
          </cell>
          <cell r="F142">
            <v>0.12612575364387879</v>
          </cell>
          <cell r="G142">
            <v>5.6351524555596361E-3</v>
          </cell>
          <cell r="H142">
            <v>6.3234339164674384E-5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</row>
        <row r="143">
          <cell r="A143" t="str">
            <v/>
          </cell>
          <cell r="B143" t="str">
            <v>Historical Test Year Twelve Months ended September 2005</v>
          </cell>
          <cell r="D143">
            <v>411169</v>
          </cell>
          <cell r="E143">
            <v>356967</v>
          </cell>
          <cell r="F143">
            <v>51859</v>
          </cell>
          <cell r="G143">
            <v>2317</v>
          </cell>
          <cell r="H143">
            <v>26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A144" t="str">
            <v/>
          </cell>
        </row>
        <row r="145">
          <cell r="A145" t="str">
            <v>ENERGY_2</v>
          </cell>
          <cell r="B145" t="str">
            <v>Energy - NO RETAIL WHEELING</v>
          </cell>
          <cell r="C145" t="str">
            <v>NRG</v>
          </cell>
          <cell r="E145">
            <v>0.50898010759620138</v>
          </cell>
          <cell r="F145">
            <v>0.1233295607610793</v>
          </cell>
          <cell r="G145">
            <v>0.14667595726803034</v>
          </cell>
          <cell r="H145">
            <v>9.4776894694337671E-2</v>
          </cell>
          <cell r="I145">
            <v>6.6524014882480942E-2</v>
          </cell>
          <cell r="J145">
            <v>2.7153137999111706E-4</v>
          </cell>
          <cell r="K145">
            <v>8.2255229292589604E-3</v>
          </cell>
          <cell r="L145">
            <v>2.4333806121729022E-2</v>
          </cell>
          <cell r="M145">
            <v>2.2351074030810918E-2</v>
          </cell>
          <cell r="N145">
            <v>0</v>
          </cell>
          <cell r="O145">
            <v>0</v>
          </cell>
          <cell r="P145">
            <v>4.1762290459519116E-3</v>
          </cell>
          <cell r="Q145">
            <v>0</v>
          </cell>
          <cell r="R145">
            <v>3.5530129012848063E-4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A146" t="str">
            <v/>
          </cell>
          <cell r="B146" t="str">
            <v>Historical Test Year Twelve Months ended September 2005</v>
          </cell>
          <cell r="D146">
            <v>21759006271</v>
          </cell>
          <cell r="E146">
            <v>11074901353</v>
          </cell>
          <cell r="F146">
            <v>2683528686</v>
          </cell>
          <cell r="G146">
            <v>3191523074</v>
          </cell>
          <cell r="H146">
            <v>2062251046</v>
          </cell>
          <cell r="I146">
            <v>1447496457</v>
          </cell>
          <cell r="J146">
            <v>5908253</v>
          </cell>
          <cell r="K146">
            <v>178979205</v>
          </cell>
          <cell r="L146">
            <v>529479440</v>
          </cell>
          <cell r="M146">
            <v>486337160</v>
          </cell>
          <cell r="N146">
            <v>0</v>
          </cell>
          <cell r="O146">
            <v>0</v>
          </cell>
          <cell r="P146">
            <v>90870594</v>
          </cell>
          <cell r="Q146">
            <v>0</v>
          </cell>
          <cell r="R146">
            <v>7731003</v>
          </cell>
        </row>
        <row r="147">
          <cell r="A147" t="str">
            <v/>
          </cell>
        </row>
        <row r="148">
          <cell r="A148" t="str">
            <v>DEM_2A</v>
          </cell>
          <cell r="B148" t="str">
            <v>200 CP Demand - NO RETAIL WHEELING &amp; INTERRUPT</v>
          </cell>
          <cell r="C148" t="str">
            <v>DEM</v>
          </cell>
          <cell r="E148">
            <v>0.59457188124635074</v>
          </cell>
          <cell r="F148">
            <v>0.12028154127439407</v>
          </cell>
          <cell r="G148">
            <v>0.12818417385152384</v>
          </cell>
          <cell r="H148">
            <v>7.0732397277496722E-2</v>
          </cell>
          <cell r="I148">
            <v>5.0328006665615398E-2</v>
          </cell>
          <cell r="J148">
            <v>7.9910670525108997E-7</v>
          </cell>
          <cell r="K148">
            <v>0</v>
          </cell>
          <cell r="L148">
            <v>1.7051338876647757E-2</v>
          </cell>
          <cell r="M148">
            <v>1.4756837156970128E-2</v>
          </cell>
          <cell r="N148">
            <v>0</v>
          </cell>
          <cell r="O148">
            <v>0</v>
          </cell>
          <cell r="P148">
            <v>3.6884101825372809E-3</v>
          </cell>
          <cell r="Q148">
            <v>0</v>
          </cell>
          <cell r="R148">
            <v>4.0461436175880187E-4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A149" t="str">
            <v/>
          </cell>
          <cell r="B149" t="str">
            <v>Historical Test Year Twelve Months ended September 2005</v>
          </cell>
          <cell r="D149">
            <v>3754192</v>
          </cell>
          <cell r="E149">
            <v>2232137</v>
          </cell>
          <cell r="F149">
            <v>451560</v>
          </cell>
          <cell r="G149">
            <v>481228</v>
          </cell>
          <cell r="H149">
            <v>265543</v>
          </cell>
          <cell r="I149">
            <v>188941</v>
          </cell>
          <cell r="J149">
            <v>3</v>
          </cell>
          <cell r="K149">
            <v>0</v>
          </cell>
          <cell r="L149">
            <v>64014</v>
          </cell>
          <cell r="M149">
            <v>55400</v>
          </cell>
          <cell r="N149">
            <v>0</v>
          </cell>
          <cell r="O149">
            <v>0</v>
          </cell>
          <cell r="P149">
            <v>13847</v>
          </cell>
          <cell r="Q149">
            <v>0</v>
          </cell>
          <cell r="R149">
            <v>1519</v>
          </cell>
        </row>
        <row r="150">
          <cell r="A150" t="str">
            <v/>
          </cell>
        </row>
        <row r="151">
          <cell r="A151" t="str">
            <v>DIR_RESALE_SMALL</v>
          </cell>
          <cell r="B151" t="str">
            <v>Small Firm Resale Allocation Only</v>
          </cell>
          <cell r="C151" t="str">
            <v>CUS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1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</row>
        <row r="152">
          <cell r="A152" t="str">
            <v/>
          </cell>
          <cell r="B152" t="str">
            <v>Historical Test Year Twelve Months ended September 2005</v>
          </cell>
          <cell r="D152">
            <v>1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1</v>
          </cell>
        </row>
        <row r="153">
          <cell r="A153" t="str">
            <v/>
          </cell>
        </row>
        <row r="154">
          <cell r="A154" t="str">
            <v>DIR_RESALE_LARGE</v>
          </cell>
          <cell r="B154" t="str">
            <v>Large Firm Resale Allocation Only</v>
          </cell>
          <cell r="C154" t="str">
            <v>CUS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1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A155" t="str">
            <v/>
          </cell>
          <cell r="B155" t="str">
            <v>Historical Test Year Twelve Months ended September 2005</v>
          </cell>
          <cell r="D155">
            <v>1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1</v>
          </cell>
          <cell r="R155">
            <v>0</v>
          </cell>
        </row>
        <row r="156">
          <cell r="A156" t="str">
            <v/>
          </cell>
        </row>
        <row r="157">
          <cell r="A157" t="str">
            <v>DIR_449_HV</v>
          </cell>
          <cell r="B157" t="str">
            <v>Schedule 449 / 459 HV Allocation Only</v>
          </cell>
          <cell r="C157" t="str">
            <v>DEM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1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A158" t="str">
            <v/>
          </cell>
          <cell r="B158" t="str">
            <v>Historical Test Year Twelve Months ended September 2005</v>
          </cell>
          <cell r="D158">
            <v>1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1</v>
          </cell>
          <cell r="P158">
            <v>0</v>
          </cell>
          <cell r="Q158">
            <v>0</v>
          </cell>
          <cell r="R158">
            <v>0</v>
          </cell>
        </row>
        <row r="159">
          <cell r="A159" t="str">
            <v/>
          </cell>
        </row>
        <row r="160">
          <cell r="A160" t="str">
            <v>DIR_449_ENERGY</v>
          </cell>
          <cell r="B160" t="str">
            <v>Schedule 449 / 459 Energy Allocation</v>
          </cell>
          <cell r="C160" t="str">
            <v>NRG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5.7713334870122673E-2</v>
          </cell>
          <cell r="O160">
            <v>0.94228666512987735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A161" t="str">
            <v/>
          </cell>
          <cell r="B161" t="str">
            <v>Historical Test Year Twelve Months ended September 2005</v>
          </cell>
          <cell r="D161">
            <v>2086458169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120416459</v>
          </cell>
          <cell r="O161">
            <v>1966041710</v>
          </cell>
          <cell r="P161">
            <v>0</v>
          </cell>
          <cell r="Q161">
            <v>0</v>
          </cell>
          <cell r="R161">
            <v>0</v>
          </cell>
        </row>
        <row r="162">
          <cell r="A162" t="str">
            <v/>
          </cell>
        </row>
        <row r="163">
          <cell r="A163" t="str">
            <v>ANCIL</v>
          </cell>
          <cell r="B163" t="str">
            <v>Transportation Ancillary Exp</v>
          </cell>
          <cell r="C163" t="str">
            <v>DEM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4.3665730453056086E-2</v>
          </cell>
          <cell r="O163">
            <v>0.83479950857140728</v>
          </cell>
          <cell r="P163">
            <v>0</v>
          </cell>
          <cell r="Q163">
            <v>0.1215347609755366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</row>
        <row r="164">
          <cell r="A164" t="str">
            <v/>
          </cell>
          <cell r="B164" t="str">
            <v>Historical Test Year Twelve Months ended September 2005</v>
          </cell>
          <cell r="D164">
            <v>972438.33000000007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42462.23</v>
          </cell>
          <cell r="O164">
            <v>811791.04</v>
          </cell>
          <cell r="P164">
            <v>0</v>
          </cell>
          <cell r="Q164">
            <v>118185.06</v>
          </cell>
          <cell r="R164">
            <v>0</v>
          </cell>
        </row>
        <row r="165">
          <cell r="A165" t="str">
            <v/>
          </cell>
        </row>
        <row r="166">
          <cell r="A166" t="str">
            <v>DIR_449_OATT</v>
          </cell>
          <cell r="B166" t="str">
            <v>Transportation OATT Revenue</v>
          </cell>
          <cell r="C166" t="str">
            <v>CUS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5.221404014033313E-2</v>
          </cell>
          <cell r="O166">
            <v>0.94778595985966685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A167" t="str">
            <v/>
          </cell>
          <cell r="B167" t="str">
            <v>Historical Test Year Twelve Months ended September 2005</v>
          </cell>
          <cell r="D167">
            <v>1980000.01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103383.8</v>
          </cell>
          <cell r="O167">
            <v>1876616.21</v>
          </cell>
          <cell r="P167">
            <v>0</v>
          </cell>
          <cell r="Q167">
            <v>0</v>
          </cell>
          <cell r="R167">
            <v>0</v>
          </cell>
        </row>
        <row r="168">
          <cell r="A168" t="str">
            <v/>
          </cell>
        </row>
        <row r="169">
          <cell r="A169" t="str">
            <v>PROFORMA_RETAIL_TAX</v>
          </cell>
          <cell r="B169" t="str">
            <v>Proforma State Revenue</v>
          </cell>
          <cell r="C169" t="str">
            <v>CUS</v>
          </cell>
          <cell r="E169">
            <v>0.54092150046203558</v>
          </cell>
          <cell r="F169">
            <v>0.12249088134783567</v>
          </cell>
          <cell r="G169">
            <v>0.1416510447791175</v>
          </cell>
          <cell r="H169">
            <v>8.3147024764694571E-2</v>
          </cell>
          <cell r="I169">
            <v>5.4260636948874966E-2</v>
          </cell>
          <cell r="J169">
            <v>1.6324643714081197E-4</v>
          </cell>
          <cell r="K169">
            <v>7.5261119644420074E-3</v>
          </cell>
          <cell r="L169">
            <v>1.9853725460204634E-2</v>
          </cell>
          <cell r="M169">
            <v>1.7585965882574675E-2</v>
          </cell>
          <cell r="N169">
            <v>5.4983117187038639E-4</v>
          </cell>
          <cell r="O169">
            <v>3.3585747923400894E-3</v>
          </cell>
          <cell r="P169">
            <v>8.491455988869169E-3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A170" t="str">
            <v/>
          </cell>
          <cell r="B170" t="str">
            <v>Historical Test Year Twelve Months ended September 2005</v>
          </cell>
          <cell r="D170">
            <v>1614761122</v>
          </cell>
          <cell r="E170">
            <v>873459009</v>
          </cell>
          <cell r="F170">
            <v>197793513</v>
          </cell>
          <cell r="G170">
            <v>228732600</v>
          </cell>
          <cell r="H170">
            <v>134262583</v>
          </cell>
          <cell r="I170">
            <v>87617967</v>
          </cell>
          <cell r="J170">
            <v>263604</v>
          </cell>
          <cell r="K170">
            <v>12152873</v>
          </cell>
          <cell r="L170">
            <v>32059024</v>
          </cell>
          <cell r="M170">
            <v>28397134</v>
          </cell>
          <cell r="N170">
            <v>887846</v>
          </cell>
          <cell r="O170">
            <v>5423296</v>
          </cell>
          <cell r="P170">
            <v>13711673</v>
          </cell>
          <cell r="Q170">
            <v>0</v>
          </cell>
          <cell r="R170">
            <v>0</v>
          </cell>
        </row>
        <row r="171">
          <cell r="A171" t="str">
            <v/>
          </cell>
        </row>
        <row r="172">
          <cell r="A172" t="str">
            <v>DIR908.01</v>
          </cell>
          <cell r="B172" t="str">
            <v>Direct Assign A/C 908</v>
          </cell>
          <cell r="C172" t="str">
            <v>CUS</v>
          </cell>
          <cell r="E172">
            <v>0.88217227295718714</v>
          </cell>
          <cell r="F172">
            <v>0.10607200646231199</v>
          </cell>
          <cell r="G172">
            <v>7.9520661531376682E-3</v>
          </cell>
          <cell r="H172">
            <v>7.0587169492250512E-4</v>
          </cell>
          <cell r="I172">
            <v>4.8064703647129583E-4</v>
          </cell>
          <cell r="J172">
            <v>2.5164766307397686E-5</v>
          </cell>
          <cell r="K172">
            <v>1.9502693888233207E-4</v>
          </cell>
          <cell r="L172">
            <v>6.291191576849422E-5</v>
          </cell>
          <cell r="M172">
            <v>1.6357098099808495E-5</v>
          </cell>
          <cell r="N172">
            <v>1.2582383153698843E-6</v>
          </cell>
          <cell r="O172">
            <v>1.2582383153698843E-5</v>
          </cell>
          <cell r="P172">
            <v>2.2950266872346688E-3</v>
          </cell>
          <cell r="Q172">
            <v>1.2582383153698843E-6</v>
          </cell>
          <cell r="R172">
            <v>7.5494298922193058E-6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</row>
        <row r="173">
          <cell r="A173" t="str">
            <v/>
          </cell>
          <cell r="B173" t="str">
            <v>Historical Test Year Twelve Months ended September 2005</v>
          </cell>
          <cell r="D173">
            <v>794762</v>
          </cell>
          <cell r="E173">
            <v>701117</v>
          </cell>
          <cell r="F173">
            <v>84302</v>
          </cell>
          <cell r="G173">
            <v>6320</v>
          </cell>
          <cell r="H173">
            <v>561</v>
          </cell>
          <cell r="I173">
            <v>382</v>
          </cell>
          <cell r="J173">
            <v>20</v>
          </cell>
          <cell r="K173">
            <v>155</v>
          </cell>
          <cell r="L173">
            <v>50</v>
          </cell>
          <cell r="M173">
            <v>13</v>
          </cell>
          <cell r="N173">
            <v>1</v>
          </cell>
          <cell r="O173">
            <v>10</v>
          </cell>
          <cell r="P173">
            <v>1824</v>
          </cell>
          <cell r="Q173">
            <v>1</v>
          </cell>
          <cell r="R173">
            <v>6</v>
          </cell>
        </row>
        <row r="174">
          <cell r="A174" t="str">
            <v/>
          </cell>
        </row>
        <row r="175">
          <cell r="A175" t="str">
            <v>DIR556.01</v>
          </cell>
          <cell r="B175" t="str">
            <v>Direct Assign A/C 556</v>
          </cell>
          <cell r="C175" t="str">
            <v>DEM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0.11109005936592144</v>
          </cell>
          <cell r="O175">
            <v>0.83333333333333337</v>
          </cell>
          <cell r="P175">
            <v>0</v>
          </cell>
          <cell r="Q175">
            <v>5.5576607300745234E-2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A176" t="str">
            <v/>
          </cell>
          <cell r="B176" t="str">
            <v>Historical Test Year Twelve Months ended September 2005</v>
          </cell>
          <cell r="D176">
            <v>15834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1759</v>
          </cell>
          <cell r="O176">
            <v>13195</v>
          </cell>
          <cell r="P176">
            <v>0</v>
          </cell>
          <cell r="Q176">
            <v>880</v>
          </cell>
          <cell r="R176">
            <v>0</v>
          </cell>
        </row>
        <row r="177">
          <cell r="A177" t="str">
            <v/>
          </cell>
        </row>
        <row r="178">
          <cell r="A178" t="str">
            <v>DIR565.02</v>
          </cell>
          <cell r="B178" t="str">
            <v>Direct Assign A/C 565.02</v>
          </cell>
          <cell r="C178" t="str">
            <v>DEM</v>
          </cell>
          <cell r="E178">
            <v>1.5088871187966442E-7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0.11111444742818488</v>
          </cell>
          <cell r="O178">
            <v>0.83332817796901071</v>
          </cell>
          <cell r="P178">
            <v>0</v>
          </cell>
          <cell r="Q178">
            <v>5.5557223714092441E-2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A179" t="str">
            <v/>
          </cell>
          <cell r="B179" t="str">
            <v>Historical Test Year Twelve Months ended September 2005</v>
          </cell>
          <cell r="D179">
            <v>66274.010000000009</v>
          </cell>
          <cell r="E179">
            <v>0.01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7364</v>
          </cell>
          <cell r="O179">
            <v>55228</v>
          </cell>
          <cell r="P179">
            <v>0</v>
          </cell>
          <cell r="Q179">
            <v>3682</v>
          </cell>
          <cell r="R179">
            <v>0</v>
          </cell>
        </row>
        <row r="180">
          <cell r="A180" t="str">
            <v/>
          </cell>
        </row>
        <row r="181">
          <cell r="A181" t="str">
            <v>DIR920.01</v>
          </cell>
          <cell r="B181" t="str">
            <v>Direct Assign A/C 920.01</v>
          </cell>
          <cell r="C181" t="str">
            <v>CUS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0.10921295592292486</v>
          </cell>
          <cell r="M181">
            <v>0.45245801924706192</v>
          </cell>
          <cell r="N181">
            <v>4.8704190472052655E-2</v>
          </cell>
          <cell r="O181">
            <v>0.36527273912193425</v>
          </cell>
          <cell r="P181">
            <v>0</v>
          </cell>
          <cell r="Q181">
            <v>2.4352095236026328E-2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</row>
        <row r="182">
          <cell r="A182" t="str">
            <v/>
          </cell>
          <cell r="B182" t="str">
            <v>Historical Test Year Twelve Months ended September 2005</v>
          </cell>
          <cell r="D182">
            <v>230165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25137</v>
          </cell>
          <cell r="M182">
            <v>104140</v>
          </cell>
          <cell r="N182">
            <v>11210</v>
          </cell>
          <cell r="O182">
            <v>84073</v>
          </cell>
          <cell r="P182">
            <v>0</v>
          </cell>
          <cell r="Q182">
            <v>5605</v>
          </cell>
          <cell r="R182">
            <v>0</v>
          </cell>
        </row>
        <row r="183">
          <cell r="A183" t="str">
            <v/>
          </cell>
        </row>
        <row r="184">
          <cell r="A184" t="str">
            <v>DIR450.02</v>
          </cell>
          <cell r="B184" t="str">
            <v>Direct Assign  Disconnect Call - A/C 450.02</v>
          </cell>
          <cell r="C184" t="str">
            <v>CUS</v>
          </cell>
          <cell r="E184">
            <v>0.89279790505829737</v>
          </cell>
          <cell r="F184">
            <v>0.10206489531398476</v>
          </cell>
          <cell r="G184">
            <v>4.1527529087591331E-3</v>
          </cell>
          <cell r="H184">
            <v>3.175634577286396E-5</v>
          </cell>
          <cell r="I184">
            <v>2.222944204100477E-4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7.3039595277587101E-4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A185" t="str">
            <v/>
          </cell>
          <cell r="B185" t="str">
            <v>Historical Test Year Twelve Months ended September 2005</v>
          </cell>
          <cell r="D185">
            <v>409367</v>
          </cell>
          <cell r="E185">
            <v>365482</v>
          </cell>
          <cell r="F185">
            <v>41782</v>
          </cell>
          <cell r="G185">
            <v>1700</v>
          </cell>
          <cell r="H185">
            <v>13</v>
          </cell>
          <cell r="I185">
            <v>91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299</v>
          </cell>
          <cell r="Q185">
            <v>0</v>
          </cell>
          <cell r="R185">
            <v>0</v>
          </cell>
        </row>
        <row r="186">
          <cell r="A186" t="str">
            <v/>
          </cell>
        </row>
        <row r="187">
          <cell r="A187" t="str">
            <v>DEM_12NCP_P</v>
          </cell>
          <cell r="B187" t="str">
            <v>12 NCP Distribution Demand (No HV)</v>
          </cell>
          <cell r="C187" t="str">
            <v>DMP</v>
          </cell>
          <cell r="E187">
            <v>0.5716406604117813</v>
          </cell>
          <cell r="F187">
            <v>0.12430613034877867</v>
          </cell>
          <cell r="G187">
            <v>0.14425826264255767</v>
          </cell>
          <cell r="H187">
            <v>8.0990231248058167E-2</v>
          </cell>
          <cell r="I187">
            <v>5.4799573690039613E-2</v>
          </cell>
          <cell r="J187">
            <v>4.5771245486446628E-4</v>
          </cell>
          <cell r="K187">
            <v>1.7697770756016164E-2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5.4352521205011869E-3</v>
          </cell>
          <cell r="Q187">
            <v>0</v>
          </cell>
          <cell r="R187">
            <v>4.1440632740276275E-4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A188" t="str">
            <v/>
          </cell>
          <cell r="B188" t="str">
            <v>Historical Test Year Twelve Months ended September 2005</v>
          </cell>
          <cell r="D188">
            <v>4502827</v>
          </cell>
          <cell r="E188">
            <v>2573999</v>
          </cell>
          <cell r="F188">
            <v>559729</v>
          </cell>
          <cell r="G188">
            <v>649570</v>
          </cell>
          <cell r="H188">
            <v>364685</v>
          </cell>
          <cell r="I188">
            <v>246753</v>
          </cell>
          <cell r="J188">
            <v>2061</v>
          </cell>
          <cell r="K188">
            <v>79690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24474</v>
          </cell>
          <cell r="Q188">
            <v>0</v>
          </cell>
          <cell r="R188">
            <v>1866</v>
          </cell>
        </row>
        <row r="189">
          <cell r="A189" t="str">
            <v/>
          </cell>
        </row>
        <row r="190">
          <cell r="A190" t="str">
            <v>DEM_12NCP_S</v>
          </cell>
          <cell r="B190" t="str">
            <v>Dist 12 NCP Dem, Excl Dir Assn Transf (No HV, PRI &amp; FR)</v>
          </cell>
          <cell r="C190" t="str">
            <v>DMS</v>
          </cell>
          <cell r="E190">
            <v>0.61690246298523865</v>
          </cell>
          <cell r="F190">
            <v>0.13414853646184971</v>
          </cell>
          <cell r="G190">
            <v>0.15568045398670377</v>
          </cell>
          <cell r="H190">
            <v>8.7402937885279586E-2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5.8656086809282873E-3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A191" t="str">
            <v/>
          </cell>
          <cell r="B191" t="str">
            <v>Historical Test Year Twelve Months ended September 2005</v>
          </cell>
          <cell r="D191">
            <v>4172457</v>
          </cell>
          <cell r="E191">
            <v>2573999</v>
          </cell>
          <cell r="F191">
            <v>559729</v>
          </cell>
          <cell r="G191">
            <v>649570</v>
          </cell>
          <cell r="H191">
            <v>364685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24474</v>
          </cell>
          <cell r="Q191">
            <v>0</v>
          </cell>
          <cell r="R191">
            <v>0</v>
          </cell>
        </row>
        <row r="192">
          <cell r="A192" t="str">
            <v/>
          </cell>
        </row>
        <row r="193">
          <cell r="A193" t="str">
            <v>DIR_40</v>
          </cell>
          <cell r="B193" t="str">
            <v>Direct Assignment Schedule 40</v>
          </cell>
          <cell r="C193" t="str">
            <v>CUS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1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</row>
        <row r="194">
          <cell r="A194" t="str">
            <v/>
          </cell>
          <cell r="B194" t="str">
            <v>Historical Test Year Twelve Months ended September 2005</v>
          </cell>
          <cell r="D194">
            <v>1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1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</row>
        <row r="195">
          <cell r="A195" t="str">
            <v/>
          </cell>
        </row>
        <row r="196">
          <cell r="A196" t="str">
            <v>DEM_3B</v>
          </cell>
          <cell r="B196" t="str">
            <v>Top 75 CP - No Interruptibles</v>
          </cell>
          <cell r="C196" t="str">
            <v>DEM</v>
          </cell>
          <cell r="E196">
            <v>0.5550344459005877</v>
          </cell>
          <cell r="F196">
            <v>0.11431287341887425</v>
          </cell>
          <cell r="G196">
            <v>0.12019985625531962</v>
          </cell>
          <cell r="H196">
            <v>6.5487724457653038E-2</v>
          </cell>
          <cell r="I196">
            <v>4.7267476726340386E-2</v>
          </cell>
          <cell r="J196">
            <v>9.5606704611374291E-7</v>
          </cell>
          <cell r="K196">
            <v>0</v>
          </cell>
          <cell r="L196">
            <v>1.5715591087256175E-2</v>
          </cell>
          <cell r="M196">
            <v>1.3644510848612281E-2</v>
          </cell>
          <cell r="N196">
            <v>3.368224203458716E-3</v>
          </cell>
          <cell r="O196">
            <v>5.7168029022371253E-2</v>
          </cell>
          <cell r="P196">
            <v>3.386389477334877E-3</v>
          </cell>
          <cell r="Q196">
            <v>4.0362760519306934E-3</v>
          </cell>
          <cell r="R196">
            <v>3.7764648321492839E-4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A197" t="str">
            <v/>
          </cell>
          <cell r="B197" t="str">
            <v>Historical Test Year Twelve Months ended September 2005</v>
          </cell>
          <cell r="D197">
            <v>4183807</v>
          </cell>
          <cell r="E197">
            <v>2322157</v>
          </cell>
          <cell r="F197">
            <v>478263</v>
          </cell>
          <cell r="G197">
            <v>502893</v>
          </cell>
          <cell r="H197">
            <v>273988</v>
          </cell>
          <cell r="I197">
            <v>197758</v>
          </cell>
          <cell r="J197">
            <v>4</v>
          </cell>
          <cell r="K197">
            <v>0</v>
          </cell>
          <cell r="L197">
            <v>65751</v>
          </cell>
          <cell r="M197">
            <v>57086</v>
          </cell>
          <cell r="N197">
            <v>14092</v>
          </cell>
          <cell r="O197">
            <v>239180</v>
          </cell>
          <cell r="P197">
            <v>14168</v>
          </cell>
          <cell r="Q197">
            <v>16887</v>
          </cell>
          <cell r="R197">
            <v>1580</v>
          </cell>
        </row>
        <row r="198">
          <cell r="A198" t="str">
            <v/>
          </cell>
        </row>
        <row r="199">
          <cell r="A199" t="str">
            <v>DEM_3A</v>
          </cell>
          <cell r="B199" t="str">
            <v>Top 75 CP - No Interruptibles or Transportation</v>
          </cell>
          <cell r="C199" t="str">
            <v>DEM</v>
          </cell>
          <cell r="E199">
            <v>0.59334845647845691</v>
          </cell>
          <cell r="F199">
            <v>0.1222038875238652</v>
          </cell>
          <cell r="G199">
            <v>0.12849724860283807</v>
          </cell>
          <cell r="H199">
            <v>7.0008340044889067E-2</v>
          </cell>
          <cell r="I199">
            <v>5.0530349178055871E-2</v>
          </cell>
          <cell r="J199">
            <v>1.0220643246403356E-6</v>
          </cell>
          <cell r="K199">
            <v>0</v>
          </cell>
          <cell r="L199">
            <v>1.6800437852356676E-2</v>
          </cell>
          <cell r="M199">
            <v>1.4586391009104549E-2</v>
          </cell>
          <cell r="N199">
            <v>0</v>
          </cell>
          <cell r="O199">
            <v>0</v>
          </cell>
          <cell r="P199">
            <v>3.6201518378760687E-3</v>
          </cell>
          <cell r="Q199">
            <v>0</v>
          </cell>
          <cell r="R199">
            <v>4.0371540823293256E-4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A200" t="str">
            <v/>
          </cell>
          <cell r="B200" t="str">
            <v>Historical Test Year Twelve Months ended September 2005</v>
          </cell>
          <cell r="D200">
            <v>3913648</v>
          </cell>
          <cell r="E200">
            <v>2322157</v>
          </cell>
          <cell r="F200">
            <v>478263</v>
          </cell>
          <cell r="G200">
            <v>502893</v>
          </cell>
          <cell r="H200">
            <v>273988</v>
          </cell>
          <cell r="I200">
            <v>197758</v>
          </cell>
          <cell r="J200">
            <v>4</v>
          </cell>
          <cell r="K200">
            <v>0</v>
          </cell>
          <cell r="L200">
            <v>65751</v>
          </cell>
          <cell r="M200">
            <v>57086</v>
          </cell>
          <cell r="N200">
            <v>0</v>
          </cell>
          <cell r="O200">
            <v>0</v>
          </cell>
          <cell r="P200">
            <v>14168</v>
          </cell>
          <cell r="Q200">
            <v>0</v>
          </cell>
          <cell r="R200">
            <v>1580</v>
          </cell>
        </row>
        <row r="201">
          <cell r="A201" t="str">
            <v/>
          </cell>
        </row>
      </sheetData>
      <sheetData sheetId="4" refreshError="1">
        <row r="4">
          <cell r="A4" t="str">
            <v>D361.T</v>
          </cell>
          <cell r="B4" t="str">
            <v>Total Struct and Improvements</v>
          </cell>
          <cell r="C4">
            <v>5822059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273947.40000000002</v>
          </cell>
          <cell r="K4">
            <v>309229</v>
          </cell>
          <cell r="L4">
            <v>4143093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1095789.6000000001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</row>
        <row r="5">
          <cell r="A5" t="str">
            <v/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4.7053353461378532E-2</v>
          </cell>
          <cell r="K5">
            <v>5.3113340143066227E-2</v>
          </cell>
          <cell r="L5">
            <v>0.7116198925500411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0.18821341384551413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</row>
        <row r="6">
          <cell r="A6" t="str">
            <v/>
          </cell>
        </row>
        <row r="7">
          <cell r="A7" t="str">
            <v>D362.T</v>
          </cell>
          <cell r="B7" t="str">
            <v>Total Station Equip</v>
          </cell>
          <cell r="C7">
            <v>339335987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19069282.600000001</v>
          </cell>
          <cell r="K7">
            <v>0</v>
          </cell>
          <cell r="L7">
            <v>0</v>
          </cell>
          <cell r="M7">
            <v>22575914</v>
          </cell>
          <cell r="N7">
            <v>221413660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76277130.400000006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</row>
        <row r="8">
          <cell r="A8" t="str">
            <v/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5.6195874680394574E-2</v>
          </cell>
          <cell r="K8">
            <v>0</v>
          </cell>
          <cell r="L8">
            <v>0</v>
          </cell>
          <cell r="M8">
            <v>6.6529678150522839E-2</v>
          </cell>
          <cell r="N8">
            <v>0.65249094844750433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0.2247834987215783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</row>
        <row r="9">
          <cell r="A9" t="str">
            <v/>
          </cell>
        </row>
        <row r="10">
          <cell r="A10" t="str">
            <v>D364.T</v>
          </cell>
          <cell r="B10" t="str">
            <v>Total OVHD Lines</v>
          </cell>
          <cell r="C10">
            <v>451209396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450003391</v>
          </cell>
          <cell r="P10">
            <v>1206005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</row>
        <row r="11">
          <cell r="A11" t="str">
            <v/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0.99732717223823064</v>
          </cell>
          <cell r="P11">
            <v>2.6728277617693937E-3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</row>
        <row r="12">
          <cell r="A12" t="str">
            <v/>
          </cell>
        </row>
        <row r="13">
          <cell r="A13" t="str">
            <v>D366.T</v>
          </cell>
          <cell r="B13" t="str">
            <v>Total UNGD Lines</v>
          </cell>
          <cell r="C13">
            <v>940340482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927232068</v>
          </cell>
          <cell r="R13">
            <v>13108414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</row>
        <row r="14">
          <cell r="A14" t="str">
            <v/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0.98605992802509168</v>
          </cell>
          <cell r="R14">
            <v>1.394007197490834E-2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</row>
        <row r="15">
          <cell r="A15" t="str">
            <v/>
          </cell>
        </row>
        <row r="16">
          <cell r="A16" t="str">
            <v>D368.T</v>
          </cell>
          <cell r="B16" t="str">
            <v>Total Transformers</v>
          </cell>
          <cell r="C16">
            <v>326103464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115456007</v>
          </cell>
          <cell r="AJ16">
            <v>208973323</v>
          </cell>
          <cell r="AK16">
            <v>1674134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</row>
        <row r="17">
          <cell r="A17" t="str">
            <v/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0.35404716522729118</v>
          </cell>
          <cell r="AJ17">
            <v>0.64081908372491259</v>
          </cell>
          <cell r="AK17">
            <v>5.133751047796291E-3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</row>
        <row r="18">
          <cell r="A18" t="str">
            <v/>
          </cell>
        </row>
        <row r="19">
          <cell r="A19" t="str">
            <v>D370.T</v>
          </cell>
          <cell r="B19" t="str">
            <v>Total Meters</v>
          </cell>
          <cell r="C19">
            <v>121949908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121949908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</row>
        <row r="20">
          <cell r="A20" t="str">
            <v/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1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</row>
        <row r="21">
          <cell r="A21" t="str">
            <v/>
          </cell>
        </row>
        <row r="22">
          <cell r="A22" t="str">
            <v>D108.05.T</v>
          </cell>
          <cell r="B22" t="str">
            <v>Total Dist Acc Depr - Subs &amp; Lines</v>
          </cell>
          <cell r="C22">
            <v>1720363718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12652224</v>
          </cell>
          <cell r="J22">
            <v>20983856.400000002</v>
          </cell>
          <cell r="K22">
            <v>0</v>
          </cell>
          <cell r="L22">
            <v>4143093</v>
          </cell>
          <cell r="M22">
            <v>0</v>
          </cell>
          <cell r="N22">
            <v>221413660</v>
          </cell>
          <cell r="O22">
            <v>450003391</v>
          </cell>
          <cell r="P22">
            <v>0</v>
          </cell>
          <cell r="Q22">
            <v>927232068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83935425.600000009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7.3543889978735302E-3</v>
          </cell>
          <cell r="J23">
            <v>1.2197337214478503E-2</v>
          </cell>
          <cell r="K23">
            <v>0</v>
          </cell>
          <cell r="L23">
            <v>2.4082657386058637E-3</v>
          </cell>
          <cell r="M23">
            <v>0</v>
          </cell>
          <cell r="N23">
            <v>0.12870165633195479</v>
          </cell>
          <cell r="O23">
            <v>0.26157456489674702</v>
          </cell>
          <cell r="P23">
            <v>0</v>
          </cell>
          <cell r="Q23">
            <v>0.53897443796242628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4.8789348857914014E-2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</row>
        <row r="25">
          <cell r="A25" t="str">
            <v>D108.10.T</v>
          </cell>
          <cell r="B25" t="str">
            <v>Total Dist Acc Depr - Other</v>
          </cell>
          <cell r="C25">
            <v>705188683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1922251.4758986074</v>
          </cell>
          <cell r="P25">
            <v>5151.6164934657127</v>
          </cell>
          <cell r="Q25">
            <v>3960799.5114274989</v>
          </cell>
          <cell r="R25">
            <v>55994.396180427822</v>
          </cell>
          <cell r="S25">
            <v>0</v>
          </cell>
          <cell r="T25">
            <v>0</v>
          </cell>
          <cell r="U25">
            <v>0</v>
          </cell>
          <cell r="V25">
            <v>1255565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115456007</v>
          </cell>
          <cell r="AJ25">
            <v>208973323</v>
          </cell>
          <cell r="AK25">
            <v>1674134</v>
          </cell>
          <cell r="AL25">
            <v>43231546</v>
          </cell>
          <cell r="AM25">
            <v>125725426</v>
          </cell>
          <cell r="AN25">
            <v>121949908</v>
          </cell>
          <cell r="AO25">
            <v>2152931</v>
          </cell>
          <cell r="AP25">
            <v>29334640</v>
          </cell>
          <cell r="AQ25">
            <v>0</v>
          </cell>
          <cell r="AR25">
            <v>0</v>
          </cell>
          <cell r="AS25">
            <v>14843197.701933347</v>
          </cell>
          <cell r="AT25">
            <v>26084483.951444812</v>
          </cell>
          <cell r="AU25">
            <v>7814967.0161784003</v>
          </cell>
          <cell r="AV25">
            <v>371888.33044344105</v>
          </cell>
          <cell r="AW25">
            <v>376469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</row>
        <row r="26">
          <cell r="A26" t="str">
            <v/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2.7258682991352081E-3</v>
          </cell>
          <cell r="P26">
            <v>7.3053022795967259E-6</v>
          </cell>
          <cell r="Q26">
            <v>5.6166521200787601E-3</v>
          </cell>
          <cell r="R26">
            <v>7.9403424261174395E-5</v>
          </cell>
          <cell r="S26">
            <v>0</v>
          </cell>
          <cell r="T26">
            <v>0</v>
          </cell>
          <cell r="U26">
            <v>0</v>
          </cell>
          <cell r="V26">
            <v>1.7804667463728995E-3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0.16372356758311732</v>
          </cell>
          <cell r="AJ26">
            <v>0.29633675077000632</v>
          </cell>
          <cell r="AK26">
            <v>2.3740227833463404E-3</v>
          </cell>
          <cell r="AL26">
            <v>6.1304934469573726E-2</v>
          </cell>
          <cell r="AM26">
            <v>0.17828622187347268</v>
          </cell>
          <cell r="AN26">
            <v>0.1729323100892701</v>
          </cell>
          <cell r="AO26">
            <v>3.0529857496309253E-3</v>
          </cell>
          <cell r="AP26">
            <v>4.1598285263463312E-2</v>
          </cell>
          <cell r="AQ26">
            <v>0</v>
          </cell>
          <cell r="AR26">
            <v>0</v>
          </cell>
          <cell r="AS26">
            <v>2.1048547799700505E-2</v>
          </cell>
          <cell r="AT26">
            <v>3.6989368349583697E-2</v>
          </cell>
          <cell r="AU26">
            <v>1.1082093636177086E-2</v>
          </cell>
          <cell r="AV26">
            <v>5.2736003768716333E-4</v>
          </cell>
          <cell r="AW26">
            <v>5.3385570284314953E-4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</row>
        <row r="27">
          <cell r="A27" t="str">
            <v/>
          </cell>
        </row>
        <row r="28">
          <cell r="A28" t="str">
            <v>D372.T</v>
          </cell>
          <cell r="B28" t="str">
            <v>Leased Property Assignment Factor</v>
          </cell>
          <cell r="C28">
            <v>2152931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2152931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</row>
        <row r="29">
          <cell r="A29" t="str">
            <v/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1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</row>
        <row r="30">
          <cell r="A30" t="str">
            <v/>
          </cell>
        </row>
        <row r="31">
          <cell r="A31" t="str">
            <v>ADJPTDCE.T</v>
          </cell>
          <cell r="B31" t="str">
            <v>Adj Total Prod Trans Dist &amp; Cust Exp</v>
          </cell>
          <cell r="C31">
            <v>186758210</v>
          </cell>
          <cell r="D31">
            <v>0</v>
          </cell>
          <cell r="E31">
            <v>14590907.200000001</v>
          </cell>
          <cell r="F31">
            <v>278602.99666853523</v>
          </cell>
          <cell r="G31">
            <v>535312.60333146469</v>
          </cell>
          <cell r="H31">
            <v>0</v>
          </cell>
          <cell r="I31">
            <v>0</v>
          </cell>
          <cell r="J31">
            <v>276225.11296018958</v>
          </cell>
          <cell r="K31">
            <v>43.517236190581819</v>
          </cell>
          <cell r="L31">
            <v>583.04996181000536</v>
          </cell>
          <cell r="M31">
            <v>326974.23265779892</v>
          </cell>
          <cell r="N31">
            <v>3206805.3403487797</v>
          </cell>
          <cell r="O31">
            <v>28192488.090587143</v>
          </cell>
          <cell r="P31">
            <v>75555.611979129608</v>
          </cell>
          <cell r="Q31">
            <v>13426019.134766128</v>
          </cell>
          <cell r="R31">
            <v>189805.57647240069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31669</v>
          </cell>
          <cell r="AA31">
            <v>82108</v>
          </cell>
          <cell r="AB31">
            <v>5707562.4261067724</v>
          </cell>
          <cell r="AC31">
            <v>58363628.800000004</v>
          </cell>
          <cell r="AD31">
            <v>1114411.9866741409</v>
          </cell>
          <cell r="AE31">
            <v>2141250.4133258588</v>
          </cell>
          <cell r="AF31">
            <v>1104900.4518407583</v>
          </cell>
          <cell r="AG31">
            <v>7939405</v>
          </cell>
          <cell r="AH31">
            <v>0</v>
          </cell>
          <cell r="AI31">
            <v>134565.9152092454</v>
          </cell>
          <cell r="AJ31">
            <v>243561.91760392554</v>
          </cell>
          <cell r="AK31">
            <v>1951.2312936035873</v>
          </cell>
          <cell r="AL31">
            <v>0</v>
          </cell>
          <cell r="AM31">
            <v>2222</v>
          </cell>
          <cell r="AN31">
            <v>5670551.7877452234</v>
          </cell>
          <cell r="AO31">
            <v>31261.988619043648</v>
          </cell>
          <cell r="AP31">
            <v>2973381.6146118571</v>
          </cell>
          <cell r="AQ31">
            <v>0</v>
          </cell>
          <cell r="AR31">
            <v>0</v>
          </cell>
          <cell r="AS31">
            <v>14843197.701933347</v>
          </cell>
          <cell r="AT31">
            <v>13183812.951444812</v>
          </cell>
          <cell r="AU31">
            <v>7814967.0161784003</v>
          </cell>
          <cell r="AV31">
            <v>3898008.3304434409</v>
          </cell>
          <cell r="AW31">
            <v>376469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</row>
        <row r="32">
          <cell r="A32" t="str">
            <v/>
          </cell>
          <cell r="D32">
            <v>0</v>
          </cell>
          <cell r="E32">
            <v>7.8127259840410773E-2</v>
          </cell>
          <cell r="F32">
            <v>1.4917844664956643E-3</v>
          </cell>
          <cell r="G32">
            <v>2.8663404052301886E-3</v>
          </cell>
          <cell r="H32">
            <v>0</v>
          </cell>
          <cell r="I32">
            <v>0</v>
          </cell>
          <cell r="J32">
            <v>1.4790520478868885E-3</v>
          </cell>
          <cell r="K32">
            <v>2.3301377856738839E-7</v>
          </cell>
          <cell r="L32">
            <v>3.1219509000970044E-6</v>
          </cell>
          <cell r="M32">
            <v>1.7507890692344873E-3</v>
          </cell>
          <cell r="N32">
            <v>1.7170893533134526E-2</v>
          </cell>
          <cell r="O32">
            <v>0.1509571551932691</v>
          </cell>
          <cell r="P32">
            <v>4.045638046066602E-4</v>
          </cell>
          <cell r="Q32">
            <v>7.1889846956479861E-2</v>
          </cell>
          <cell r="R32">
            <v>1.0163171754130685E-3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1.6957219712054425E-4</v>
          </cell>
          <cell r="AA32">
            <v>4.3964867729241996E-4</v>
          </cell>
          <cell r="AB32">
            <v>3.0561239723312685E-2</v>
          </cell>
          <cell r="AC32">
            <v>0.31250903936164309</v>
          </cell>
          <cell r="AD32">
            <v>5.9671378659826571E-3</v>
          </cell>
          <cell r="AE32">
            <v>1.1465361620920754E-2</v>
          </cell>
          <cell r="AF32">
            <v>5.9162081915475539E-3</v>
          </cell>
          <cell r="AG32">
            <v>4.2511678603045083E-2</v>
          </cell>
          <cell r="AH32">
            <v>0</v>
          </cell>
          <cell r="AI32">
            <v>7.2053547316203875E-4</v>
          </cell>
          <cell r="AJ32">
            <v>1.3041564148849227E-3</v>
          </cell>
          <cell r="AK32">
            <v>1.0447901024557835E-5</v>
          </cell>
          <cell r="AL32">
            <v>0</v>
          </cell>
          <cell r="AM32">
            <v>1.1897736651042008E-5</v>
          </cell>
          <cell r="AN32">
            <v>3.0363065633072964E-2</v>
          </cell>
          <cell r="AO32">
            <v>1.6739284778454264E-4</v>
          </cell>
          <cell r="AP32">
            <v>1.5921022238389718E-2</v>
          </cell>
          <cell r="AQ32">
            <v>0</v>
          </cell>
          <cell r="AR32">
            <v>0</v>
          </cell>
          <cell r="AS32">
            <v>7.9478153607990501E-2</v>
          </cell>
          <cell r="AT32">
            <v>7.0592949843783642E-2</v>
          </cell>
          <cell r="AU32">
            <v>4.184537331011258E-2</v>
          </cell>
          <cell r="AV32">
            <v>2.0871951655798377E-2</v>
          </cell>
          <cell r="AW32">
            <v>2.0158096396404742E-3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</row>
        <row r="33">
          <cell r="A33" t="str">
            <v/>
          </cell>
        </row>
        <row r="34">
          <cell r="A34" t="str">
            <v>CAE.T</v>
          </cell>
          <cell r="B34" t="str">
            <v>Cust Accts Exp - Total</v>
          </cell>
          <cell r="C34">
            <v>35587389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14843197.701933347</v>
          </cell>
          <cell r="AT34">
            <v>13183812.951444812</v>
          </cell>
          <cell r="AU34">
            <v>7814967.0161784003</v>
          </cell>
          <cell r="AV34">
            <v>-254588.66955655898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</row>
        <row r="35">
          <cell r="A35" t="str">
            <v/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0.41709150682376128</v>
          </cell>
          <cell r="AT35">
            <v>0.37046305789516654</v>
          </cell>
          <cell r="AU35">
            <v>0.2195993366127085</v>
          </cell>
          <cell r="AV35">
            <v>-7.153901331636299E-3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</row>
        <row r="36">
          <cell r="A36" t="str">
            <v/>
          </cell>
        </row>
        <row r="37">
          <cell r="A37" t="str">
            <v>CAES1.T</v>
          </cell>
          <cell r="B37" t="str">
            <v>Cust Accts Exp - Subtotal ID902.00 to ID905.00</v>
          </cell>
          <cell r="C37">
            <v>34823097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14524418</v>
          </cell>
          <cell r="AT37">
            <v>12900671</v>
          </cell>
          <cell r="AU37">
            <v>7647129</v>
          </cell>
          <cell r="AV37">
            <v>-249121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</row>
        <row r="38">
          <cell r="A38" t="str">
            <v/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0.41709150682376123</v>
          </cell>
          <cell r="AT38">
            <v>0.37046305789516654</v>
          </cell>
          <cell r="AU38">
            <v>0.2195993366127085</v>
          </cell>
          <cell r="AV38">
            <v>-7.153901331636299E-3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</row>
        <row r="39">
          <cell r="A39" t="str">
            <v/>
          </cell>
        </row>
        <row r="40">
          <cell r="A40" t="str">
            <v>DES1.T</v>
          </cell>
          <cell r="B40" t="str">
            <v>Dist O&amp;M - ID581.00 to ID587.01 Subtotal</v>
          </cell>
          <cell r="C40">
            <v>17586747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78382.343179462434</v>
          </cell>
          <cell r="K40">
            <v>0</v>
          </cell>
          <cell r="L40">
            <v>0</v>
          </cell>
          <cell r="M40">
            <v>92795.994262418157</v>
          </cell>
          <cell r="N40">
            <v>910098.28984026972</v>
          </cell>
          <cell r="O40">
            <v>3606667.1647617975</v>
          </cell>
          <cell r="P40">
            <v>9665.835238202797</v>
          </cell>
          <cell r="Q40">
            <v>2606314.1593588013</v>
          </cell>
          <cell r="R40">
            <v>36845.840641198731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4469064</v>
          </cell>
          <cell r="AC40">
            <v>0</v>
          </cell>
          <cell r="AD40">
            <v>0</v>
          </cell>
          <cell r="AE40">
            <v>0</v>
          </cell>
          <cell r="AF40">
            <v>313529.37271784974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4217179</v>
          </cell>
          <cell r="AO40">
            <v>5017</v>
          </cell>
          <cell r="AP40">
            <v>1241188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</row>
        <row r="41">
          <cell r="A41" t="str">
            <v/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4.4568983211882469E-3</v>
          </cell>
          <cell r="K41">
            <v>0</v>
          </cell>
          <cell r="L41">
            <v>0</v>
          </cell>
          <cell r="M41">
            <v>5.2764729180682568E-3</v>
          </cell>
          <cell r="N41">
            <v>5.1749097763234421E-2</v>
          </cell>
          <cell r="O41">
            <v>0.20507869731461978</v>
          </cell>
          <cell r="P41">
            <v>5.4960904584587457E-4</v>
          </cell>
          <cell r="Q41">
            <v>0.14819762627840163</v>
          </cell>
          <cell r="R41">
            <v>2.0950913003524034E-3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0.25411544272513842</v>
          </cell>
          <cell r="AC41">
            <v>0</v>
          </cell>
          <cell r="AD41">
            <v>0</v>
          </cell>
          <cell r="AE41">
            <v>0</v>
          </cell>
          <cell r="AF41">
            <v>1.7827593284752988E-2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0.23979301004330136</v>
          </cell>
          <cell r="AO41">
            <v>2.852716309616554E-4</v>
          </cell>
          <cell r="AP41">
            <v>7.057518937413497E-2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</row>
        <row r="42">
          <cell r="A42" t="str">
            <v/>
          </cell>
        </row>
        <row r="43">
          <cell r="A43" t="str">
            <v>DES2.T</v>
          </cell>
          <cell r="B43" t="str">
            <v>Dist O&amp;M - ID591.00 to ID597.00 Subtotal</v>
          </cell>
          <cell r="C43">
            <v>39493252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178632.84775025709</v>
          </cell>
          <cell r="K43">
            <v>43.499825577171244</v>
          </cell>
          <cell r="L43">
            <v>582.81669199848363</v>
          </cell>
          <cell r="M43">
            <v>211435.84118047581</v>
          </cell>
          <cell r="N43">
            <v>2073660.6035506632</v>
          </cell>
          <cell r="O43">
            <v>23695705.723914292</v>
          </cell>
          <cell r="P43">
            <v>63504.276085708996</v>
          </cell>
          <cell r="Q43">
            <v>10179253.420531576</v>
          </cell>
          <cell r="R43">
            <v>143905.5794684228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714531.39100102836</v>
          </cell>
          <cell r="AG43">
            <v>0</v>
          </cell>
          <cell r="AH43">
            <v>0</v>
          </cell>
          <cell r="AI43">
            <v>134512.07734330907</v>
          </cell>
          <cell r="AJ43">
            <v>243464.47202235486</v>
          </cell>
          <cell r="AK43">
            <v>1950.4506343361015</v>
          </cell>
          <cell r="AL43">
            <v>0</v>
          </cell>
          <cell r="AM43">
            <v>0</v>
          </cell>
          <cell r="AN43">
            <v>423505</v>
          </cell>
          <cell r="AO43">
            <v>0</v>
          </cell>
          <cell r="AP43">
            <v>1428564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</row>
        <row r="44">
          <cell r="A44" t="str">
            <v/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4.5231232857263085E-3</v>
          </cell>
          <cell r="K44">
            <v>1.1014495736428907E-6</v>
          </cell>
          <cell r="L44">
            <v>1.47573740445199E-5</v>
          </cell>
          <cell r="M44">
            <v>5.3537207110844103E-3</v>
          </cell>
          <cell r="N44">
            <v>5.250670680527051E-2</v>
          </cell>
          <cell r="O44">
            <v>0.59999378435369899</v>
          </cell>
          <cell r="P44">
            <v>1.6079778916587824E-3</v>
          </cell>
          <cell r="Q44">
            <v>0.25774665050453621</v>
          </cell>
          <cell r="R44">
            <v>3.6438017175294351E-3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1.8092493142905234E-2</v>
          </cell>
          <cell r="AG44">
            <v>0</v>
          </cell>
          <cell r="AH44">
            <v>0</v>
          </cell>
          <cell r="AI44">
            <v>3.4059509037976683E-3</v>
          </cell>
          <cell r="AJ44">
            <v>6.1647106706319062E-3</v>
          </cell>
          <cell r="AK44">
            <v>4.9386934110569105E-5</v>
          </cell>
          <cell r="AL44">
            <v>0</v>
          </cell>
          <cell r="AM44">
            <v>0</v>
          </cell>
          <cell r="AN44">
            <v>1.0723477519653231E-2</v>
          </cell>
          <cell r="AO44">
            <v>0</v>
          </cell>
          <cell r="AP44">
            <v>3.6172356735778559E-2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</row>
        <row r="45">
          <cell r="A45" t="str">
            <v/>
          </cell>
        </row>
        <row r="46">
          <cell r="A46" t="str">
            <v>DP.T</v>
          </cell>
          <cell r="B46" t="str">
            <v>Total Distribution Plant</v>
          </cell>
          <cell r="C46">
            <v>2413916693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655736</v>
          </cell>
          <cell r="I46">
            <v>12652224</v>
          </cell>
          <cell r="J46">
            <v>20983856.400000002</v>
          </cell>
          <cell r="K46">
            <v>309229</v>
          </cell>
          <cell r="L46">
            <v>4143093</v>
          </cell>
          <cell r="M46">
            <v>22575914</v>
          </cell>
          <cell r="N46">
            <v>221413660</v>
          </cell>
          <cell r="O46">
            <v>451925642.47589862</v>
          </cell>
          <cell r="P46">
            <v>1211156.6164934656</v>
          </cell>
          <cell r="Q46">
            <v>931192867.51142752</v>
          </cell>
          <cell r="R46">
            <v>13164408.396180429</v>
          </cell>
          <cell r="S46">
            <v>0</v>
          </cell>
          <cell r="T46">
            <v>0</v>
          </cell>
          <cell r="U46">
            <v>0</v>
          </cell>
          <cell r="V46">
            <v>1255565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83935425.600000009</v>
          </cell>
          <cell r="AG46">
            <v>0</v>
          </cell>
          <cell r="AH46">
            <v>0</v>
          </cell>
          <cell r="AI46">
            <v>115456007</v>
          </cell>
          <cell r="AJ46">
            <v>208973323</v>
          </cell>
          <cell r="AK46">
            <v>1674134</v>
          </cell>
          <cell r="AL46">
            <v>43231546</v>
          </cell>
          <cell r="AM46">
            <v>125725426</v>
          </cell>
          <cell r="AN46">
            <v>121949908</v>
          </cell>
          <cell r="AO46">
            <v>2152931</v>
          </cell>
          <cell r="AP46">
            <v>29334640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</row>
        <row r="47">
          <cell r="A47" t="str">
            <v/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2.7164814838123328E-4</v>
          </cell>
          <cell r="I47">
            <v>5.2413672918744754E-3</v>
          </cell>
          <cell r="J47">
            <v>8.6928668503142917E-3</v>
          </cell>
          <cell r="K47">
            <v>1.281025981123202E-4</v>
          </cell>
          <cell r="L47">
            <v>1.7163363640569514E-3</v>
          </cell>
          <cell r="M47">
            <v>9.3523998013132752E-3</v>
          </cell>
          <cell r="N47">
            <v>9.1723819899032444E-2</v>
          </cell>
          <cell r="O47">
            <v>0.18721675184003486</v>
          </cell>
          <cell r="P47">
            <v>5.0173919423385238E-4</v>
          </cell>
          <cell r="Q47">
            <v>0.38576015080045994</v>
          </cell>
          <cell r="R47">
            <v>5.4535471063915575E-3</v>
          </cell>
          <cell r="S47">
            <v>0</v>
          </cell>
          <cell r="T47">
            <v>0</v>
          </cell>
          <cell r="U47">
            <v>0</v>
          </cell>
          <cell r="V47">
            <v>5.2013601117261094E-4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3.4771467401257167E-2</v>
          </cell>
          <cell r="AG47">
            <v>0</v>
          </cell>
          <cell r="AH47">
            <v>0</v>
          </cell>
          <cell r="AI47">
            <v>4.782932540083313E-2</v>
          </cell>
          <cell r="AJ47">
            <v>8.6570229869983334E-2</v>
          </cell>
          <cell r="AK47">
            <v>6.9353429008330741E-4</v>
          </cell>
          <cell r="AL47">
            <v>1.7909294933567951E-2</v>
          </cell>
          <cell r="AM47">
            <v>5.2083581162757221E-2</v>
          </cell>
          <cell r="AN47">
            <v>5.0519518073526164E-2</v>
          </cell>
          <cell r="AO47">
            <v>8.9188289150291737E-4</v>
          </cell>
          <cell r="AP47">
            <v>1.215230007111103E-2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</row>
        <row r="48">
          <cell r="A48" t="str">
            <v/>
          </cell>
        </row>
        <row r="49">
          <cell r="A49" t="str">
            <v>EPIS.T</v>
          </cell>
          <cell r="B49" t="str">
            <v>Total Elec Plant In Service</v>
          </cell>
          <cell r="C49">
            <v>5051680542</v>
          </cell>
          <cell r="D49">
            <v>0</v>
          </cell>
          <cell r="E49">
            <v>365118611.05329591</v>
          </cell>
          <cell r="F49">
            <v>36376444.498803161</v>
          </cell>
          <cell r="G49">
            <v>69894327.905468881</v>
          </cell>
          <cell r="H49">
            <v>712182.87643389963</v>
          </cell>
          <cell r="I49">
            <v>13741349.081956793</v>
          </cell>
          <cell r="J49">
            <v>22790182.649157427</v>
          </cell>
          <cell r="K49">
            <v>335847.96121728612</v>
          </cell>
          <cell r="L49">
            <v>4499737.5316791432</v>
          </cell>
          <cell r="M49">
            <v>24519287.29037958</v>
          </cell>
          <cell r="N49">
            <v>240473326.55299917</v>
          </cell>
          <cell r="O49">
            <v>490828174.74215776</v>
          </cell>
          <cell r="P49">
            <v>1315415.0495721842</v>
          </cell>
          <cell r="Q49">
            <v>1011351542.2350147</v>
          </cell>
          <cell r="R49">
            <v>14297623.18698738</v>
          </cell>
          <cell r="S49">
            <v>0</v>
          </cell>
          <cell r="T49">
            <v>0</v>
          </cell>
          <cell r="U49">
            <v>0</v>
          </cell>
          <cell r="V49">
            <v>1363646.1826859119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1460474444.2131836</v>
          </cell>
          <cell r="AD49">
            <v>145505777.99521264</v>
          </cell>
          <cell r="AE49">
            <v>279577311.62187552</v>
          </cell>
          <cell r="AF49">
            <v>91160730.596629709</v>
          </cell>
          <cell r="AG49">
            <v>0</v>
          </cell>
          <cell r="AH49">
            <v>0</v>
          </cell>
          <cell r="AI49">
            <v>125394657.55552912</v>
          </cell>
          <cell r="AJ49">
            <v>226962104.06640843</v>
          </cell>
          <cell r="AK49">
            <v>1818246.318115507</v>
          </cell>
          <cell r="AL49">
            <v>46952991.421798475</v>
          </cell>
          <cell r="AM49">
            <v>136548085.70759785</v>
          </cell>
          <cell r="AN49">
            <v>132447564.66060948</v>
          </cell>
          <cell r="AO49">
            <v>2338258.9827975156</v>
          </cell>
          <cell r="AP49">
            <v>34683691.763724253</v>
          </cell>
          <cell r="AQ49">
            <v>0</v>
          </cell>
          <cell r="AR49">
            <v>0</v>
          </cell>
          <cell r="AS49">
            <v>25986855.673212785</v>
          </cell>
          <cell r="AT49">
            <v>23081673.590267211</v>
          </cell>
          <cell r="AU49">
            <v>13682120.525410384</v>
          </cell>
          <cell r="AV49">
            <v>7448328.5098183705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</row>
        <row r="50">
          <cell r="D50">
            <v>0</v>
          </cell>
          <cell r="E50">
            <v>7.2276662789278953E-2</v>
          </cell>
          <cell r="F50">
            <v>7.2008600299181711E-3</v>
          </cell>
          <cell r="G50">
            <v>1.3835856666779086E-2</v>
          </cell>
          <cell r="H50">
            <v>1.4097939695765894E-4</v>
          </cell>
          <cell r="I50">
            <v>2.7201540096825848E-3</v>
          </cell>
          <cell r="J50">
            <v>4.5114061468611031E-3</v>
          </cell>
          <cell r="K50">
            <v>6.6482422715574422E-5</v>
          </cell>
          <cell r="L50">
            <v>8.9074071376209034E-4</v>
          </cell>
          <cell r="M50">
            <v>4.8536892003610745E-3</v>
          </cell>
          <cell r="N50">
            <v>4.7602639270968999E-2</v>
          </cell>
          <cell r="O50">
            <v>9.7161364552128829E-2</v>
          </cell>
          <cell r="P50">
            <v>2.6039157437524762E-4</v>
          </cell>
          <cell r="Q50">
            <v>0.20020100911500091</v>
          </cell>
          <cell r="R50">
            <v>2.8302706531254328E-3</v>
          </cell>
          <cell r="S50">
            <v>0</v>
          </cell>
          <cell r="T50">
            <v>0</v>
          </cell>
          <cell r="U50">
            <v>0</v>
          </cell>
          <cell r="V50">
            <v>2.6993911656694616E-4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0.28910665115711581</v>
          </cell>
          <cell r="AD50">
            <v>2.8803440119672685E-2</v>
          </cell>
          <cell r="AE50">
            <v>5.5343426667116342E-2</v>
          </cell>
          <cell r="AF50">
            <v>1.8045624587444412E-2</v>
          </cell>
          <cell r="AG50">
            <v>0</v>
          </cell>
          <cell r="AH50">
            <v>0</v>
          </cell>
          <cell r="AI50">
            <v>2.4822364857197479E-2</v>
          </cell>
          <cell r="AJ50">
            <v>4.4928039724489853E-2</v>
          </cell>
          <cell r="AK50">
            <v>3.5992899847852396E-4</v>
          </cell>
          <cell r="AL50">
            <v>9.2945290248320836E-3</v>
          </cell>
          <cell r="AM50">
            <v>2.7030229756677644E-2</v>
          </cell>
          <cell r="AN50">
            <v>2.6218515513685363E-2</v>
          </cell>
          <cell r="AO50">
            <v>4.6286754741458382E-4</v>
          </cell>
          <cell r="AP50">
            <v>6.8657729789842782E-3</v>
          </cell>
          <cell r="AQ50">
            <v>0</v>
          </cell>
          <cell r="AR50">
            <v>0</v>
          </cell>
          <cell r="AS50">
            <v>5.1442001245241816E-3</v>
          </cell>
          <cell r="AT50">
            <v>4.5691079232672528E-3</v>
          </cell>
          <cell r="AU50">
            <v>2.7084294843382011E-3</v>
          </cell>
          <cell r="AV50">
            <v>1.4744258762786925E-3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</row>
        <row r="52">
          <cell r="A52" t="str">
            <v>GP.T</v>
          </cell>
          <cell r="B52" t="str">
            <v>Total General Plant</v>
          </cell>
          <cell r="C52">
            <v>228124597</v>
          </cell>
          <cell r="D52">
            <v>0</v>
          </cell>
          <cell r="E52">
            <v>12473829.62728172</v>
          </cell>
          <cell r="F52">
            <v>804955.83202498453</v>
          </cell>
          <cell r="G52">
            <v>1546656.020074334</v>
          </cell>
          <cell r="H52">
            <v>30275.404930507848</v>
          </cell>
          <cell r="I52">
            <v>584154.60623099783</v>
          </cell>
          <cell r="J52">
            <v>968827.01195851481</v>
          </cell>
          <cell r="K52">
            <v>14277.137737223531</v>
          </cell>
          <cell r="L52">
            <v>191287.07016200505</v>
          </cell>
          <cell r="M52">
            <v>1042332.4905546152</v>
          </cell>
          <cell r="N52">
            <v>10222693.604813198</v>
          </cell>
          <cell r="O52">
            <v>20865457.782457795</v>
          </cell>
          <cell r="P52">
            <v>55919.237312887293</v>
          </cell>
          <cell r="Q52">
            <v>42993279.509298265</v>
          </cell>
          <cell r="R52">
            <v>607802.21745479864</v>
          </cell>
          <cell r="S52">
            <v>0</v>
          </cell>
          <cell r="T52">
            <v>0</v>
          </cell>
          <cell r="U52">
            <v>0</v>
          </cell>
          <cell r="V52">
            <v>57969.577378050133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49895318.509126879</v>
          </cell>
          <cell r="AD52">
            <v>3219823.3280999381</v>
          </cell>
          <cell r="AE52">
            <v>6186624.080297336</v>
          </cell>
          <cell r="AF52">
            <v>3875308.0478340592</v>
          </cell>
          <cell r="AG52">
            <v>0</v>
          </cell>
          <cell r="AH52">
            <v>0</v>
          </cell>
          <cell r="AI52">
            <v>5330616.8390702168</v>
          </cell>
          <cell r="AJ52">
            <v>9648321.8452224806</v>
          </cell>
          <cell r="AK52">
            <v>77294.95522272808</v>
          </cell>
          <cell r="AL52">
            <v>1996005.3450197591</v>
          </cell>
          <cell r="AM52">
            <v>5804757.0702395476</v>
          </cell>
          <cell r="AN52">
            <v>5630440.9792022686</v>
          </cell>
          <cell r="AO52">
            <v>99401.066606749038</v>
          </cell>
          <cell r="AP52">
            <v>2999707.824896493</v>
          </cell>
          <cell r="AQ52">
            <v>0</v>
          </cell>
          <cell r="AR52">
            <v>0</v>
          </cell>
          <cell r="AS52">
            <v>15141176.77634568</v>
          </cell>
          <cell r="AT52">
            <v>13448479.666756785</v>
          </cell>
          <cell r="AU52">
            <v>7971853.4691386316</v>
          </cell>
          <cell r="AV52">
            <v>4339750.0672505433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</row>
        <row r="53">
          <cell r="A53" t="str">
            <v/>
          </cell>
          <cell r="D53">
            <v>0</v>
          </cell>
          <cell r="E53">
            <v>5.4679897702051478E-2</v>
          </cell>
          <cell r="F53">
            <v>3.5285797437484769E-3</v>
          </cell>
          <cell r="G53">
            <v>6.7798739829635028E-3</v>
          </cell>
          <cell r="H53">
            <v>1.3271433825484346E-4</v>
          </cell>
          <cell r="I53">
            <v>2.560682249582222E-3</v>
          </cell>
          <cell r="J53">
            <v>4.2469204316381319E-3</v>
          </cell>
          <cell r="K53">
            <v>6.2584823929457859E-5</v>
          </cell>
          <cell r="L53">
            <v>8.385201450328702E-4</v>
          </cell>
          <cell r="M53">
            <v>4.5691367974432639E-3</v>
          </cell>
          <cell r="N53">
            <v>4.4811886746316962E-2</v>
          </cell>
          <cell r="O53">
            <v>9.1465181996388562E-2</v>
          </cell>
          <cell r="P53">
            <v>2.4512585687060871E-4</v>
          </cell>
          <cell r="Q53">
            <v>0.18846402393556125</v>
          </cell>
          <cell r="R53">
            <v>2.6643431942360808E-3</v>
          </cell>
          <cell r="S53">
            <v>0</v>
          </cell>
          <cell r="T53">
            <v>0</v>
          </cell>
          <cell r="U53">
            <v>0</v>
          </cell>
          <cell r="V53">
            <v>2.5411366481471585E-4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0.21871959080820591</v>
          </cell>
          <cell r="AD53">
            <v>1.4114318974993907E-2</v>
          </cell>
          <cell r="AE53">
            <v>2.7119495931854011E-2</v>
          </cell>
          <cell r="AF53">
            <v>1.6987681726552527E-2</v>
          </cell>
          <cell r="AG53">
            <v>0</v>
          </cell>
          <cell r="AH53">
            <v>0</v>
          </cell>
          <cell r="AI53">
            <v>2.3367128793526006E-2</v>
          </cell>
          <cell r="AJ53">
            <v>4.2294088283792039E-2</v>
          </cell>
          <cell r="AK53">
            <v>3.3882779954117826E-4</v>
          </cell>
          <cell r="AL53">
            <v>8.7496279281964462E-3</v>
          </cell>
          <cell r="AM53">
            <v>2.5445555396376426E-2</v>
          </cell>
          <cell r="AN53">
            <v>2.4681428715914701E-2</v>
          </cell>
          <cell r="AO53">
            <v>4.3573147268617001E-4</v>
          </cell>
          <cell r="AP53">
            <v>1.3149427393384034E-2</v>
          </cell>
          <cell r="AQ53">
            <v>0</v>
          </cell>
          <cell r="AR53">
            <v>0</v>
          </cell>
          <cell r="AS53">
            <v>6.6372399011167038E-2</v>
          </cell>
          <cell r="AT53">
            <v>5.895234377885513E-2</v>
          </cell>
          <cell r="AU53">
            <v>3.4945172830874664E-2</v>
          </cell>
          <cell r="AV53">
            <v>1.9023595545247334E-2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</row>
        <row r="54">
          <cell r="A54" t="str">
            <v/>
          </cell>
        </row>
        <row r="55">
          <cell r="A55" t="str">
            <v>LINE.T</v>
          </cell>
          <cell r="B55" t="str">
            <v>Total Distribution OH &amp; UG Lines</v>
          </cell>
          <cell r="C55">
            <v>1391549878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450003391</v>
          </cell>
          <cell r="P55">
            <v>1206005</v>
          </cell>
          <cell r="Q55">
            <v>927232068</v>
          </cell>
          <cell r="R55">
            <v>13108414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</row>
        <row r="56">
          <cell r="A56" t="str">
            <v/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0.3233828683501922</v>
          </cell>
          <cell r="P56">
            <v>8.6666314953318547E-4</v>
          </cell>
          <cell r="Q56">
            <v>0.66633045833230276</v>
          </cell>
          <cell r="R56">
            <v>9.4200101679718599E-3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</row>
        <row r="57">
          <cell r="A57" t="str">
            <v/>
          </cell>
        </row>
        <row r="58">
          <cell r="A58" t="str">
            <v>POWER.T</v>
          </cell>
          <cell r="B58" t="str">
            <v>Sales of Electricity - Non Firm</v>
          </cell>
          <cell r="C58">
            <v>968420020.98000026</v>
          </cell>
          <cell r="D58">
            <v>0</v>
          </cell>
          <cell r="E58">
            <v>190797182.13400003</v>
          </cell>
          <cell r="F58">
            <v>278602.99666853523</v>
          </cell>
          <cell r="G58">
            <v>535312.60333146469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2342772.31</v>
          </cell>
          <cell r="Z58">
            <v>31669</v>
          </cell>
          <cell r="AA58">
            <v>82108</v>
          </cell>
          <cell r="AB58">
            <v>0</v>
          </cell>
          <cell r="AC58">
            <v>763188728.53600013</v>
          </cell>
          <cell r="AD58">
            <v>1114411.9866741409</v>
          </cell>
          <cell r="AE58">
            <v>2141250.4133258588</v>
          </cell>
          <cell r="AF58">
            <v>0</v>
          </cell>
          <cell r="AG58">
            <v>7939405</v>
          </cell>
          <cell r="AH58">
            <v>-31422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</row>
        <row r="59">
          <cell r="D59">
            <v>0</v>
          </cell>
          <cell r="E59">
            <v>0.19701903926038344</v>
          </cell>
          <cell r="F59">
            <v>2.8768818346671597E-4</v>
          </cell>
          <cell r="G59">
            <v>5.527690379529234E-4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2.4191696363621367E-3</v>
          </cell>
          <cell r="Z59">
            <v>3.2701719619501782E-5</v>
          </cell>
          <cell r="AA59">
            <v>8.4785525103983457E-5</v>
          </cell>
          <cell r="AB59">
            <v>0</v>
          </cell>
          <cell r="AC59">
            <v>0.78807615704153378</v>
          </cell>
          <cell r="AD59">
            <v>1.1507527338668639E-3</v>
          </cell>
          <cell r="AE59">
            <v>2.2110761518116936E-3</v>
          </cell>
          <cell r="AF59">
            <v>0</v>
          </cell>
          <cell r="AG59">
            <v>8.1983073748988135E-3</v>
          </cell>
          <cell r="AH59">
            <v>-3.2446664999967948E-5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</row>
        <row r="61">
          <cell r="A61" t="str">
            <v>PP.T</v>
          </cell>
          <cell r="B61" t="str">
            <v>Total Production Plant</v>
          </cell>
          <cell r="C61">
            <v>1718411998</v>
          </cell>
          <cell r="D61">
            <v>0</v>
          </cell>
          <cell r="E61">
            <v>343682399.60000002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1374729598.4000001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</row>
        <row r="62">
          <cell r="D62">
            <v>0</v>
          </cell>
          <cell r="E62">
            <v>0.2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0.8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</row>
        <row r="64">
          <cell r="A64" t="str">
            <v>PTDGP.T</v>
          </cell>
          <cell r="B64" t="str">
            <v>Total Prod, Trans, Dist &amp; Gen Plant</v>
          </cell>
          <cell r="C64">
            <v>4870994604</v>
          </cell>
          <cell r="D64">
            <v>0</v>
          </cell>
          <cell r="E64">
            <v>356156229.22728175</v>
          </cell>
          <cell r="F64">
            <v>35756575.032024987</v>
          </cell>
          <cell r="G64">
            <v>68703300.020074338</v>
          </cell>
          <cell r="H64">
            <v>686011.40493050788</v>
          </cell>
          <cell r="I64">
            <v>13236378.606230998</v>
          </cell>
          <cell r="J64">
            <v>21952683.411958516</v>
          </cell>
          <cell r="K64">
            <v>323506.13773722353</v>
          </cell>
          <cell r="L64">
            <v>4334380.0701620048</v>
          </cell>
          <cell r="M64">
            <v>23618246.490554616</v>
          </cell>
          <cell r="N64">
            <v>231636353.60481319</v>
          </cell>
          <cell r="O64">
            <v>472791100.25835639</v>
          </cell>
          <cell r="P64">
            <v>1267075.8538063529</v>
          </cell>
          <cell r="Q64">
            <v>974186147.02072573</v>
          </cell>
          <cell r="R64">
            <v>13772210.613635227</v>
          </cell>
          <cell r="S64">
            <v>0</v>
          </cell>
          <cell r="T64">
            <v>0</v>
          </cell>
          <cell r="U64">
            <v>0</v>
          </cell>
          <cell r="V64">
            <v>1313534.5773780502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1424624916.909127</v>
          </cell>
          <cell r="AD64">
            <v>143026300.12809995</v>
          </cell>
          <cell r="AE64">
            <v>274813200.08029735</v>
          </cell>
          <cell r="AF64">
            <v>87810733.647834063</v>
          </cell>
          <cell r="AG64">
            <v>0</v>
          </cell>
          <cell r="AH64">
            <v>0</v>
          </cell>
          <cell r="AI64">
            <v>120786623.83907022</v>
          </cell>
          <cell r="AJ64">
            <v>218621644.84522247</v>
          </cell>
          <cell r="AK64">
            <v>1751428.9552227282</v>
          </cell>
          <cell r="AL64">
            <v>45227551.345019758</v>
          </cell>
          <cell r="AM64">
            <v>131530183.07023954</v>
          </cell>
          <cell r="AN64">
            <v>127580348.97920227</v>
          </cell>
          <cell r="AO64">
            <v>2252332.0666067488</v>
          </cell>
          <cell r="AP64">
            <v>32334347.824896492</v>
          </cell>
          <cell r="AQ64">
            <v>0</v>
          </cell>
          <cell r="AR64">
            <v>0</v>
          </cell>
          <cell r="AS64">
            <v>15141176.77634568</v>
          </cell>
          <cell r="AT64">
            <v>13448479.666756785</v>
          </cell>
          <cell r="AU64">
            <v>7971853.4691386316</v>
          </cell>
          <cell r="AV64">
            <v>4339750.0672505433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</row>
        <row r="65">
          <cell r="D65">
            <v>0</v>
          </cell>
          <cell r="E65">
            <v>7.3117763040593531E-2</v>
          </cell>
          <cell r="F65">
            <v>7.3407133324808315E-3</v>
          </cell>
          <cell r="G65">
            <v>1.4104573214607145E-2</v>
          </cell>
          <cell r="H65">
            <v>1.4083600182335736E-4</v>
          </cell>
          <cell r="I65">
            <v>2.717387244765463E-3</v>
          </cell>
          <cell r="J65">
            <v>4.5068174359978235E-3</v>
          </cell>
          <cell r="K65">
            <v>6.6414801090431164E-5</v>
          </cell>
          <cell r="L65">
            <v>8.8983470985631267E-4</v>
          </cell>
          <cell r="M65">
            <v>4.8487523412897252E-3</v>
          </cell>
          <cell r="N65">
            <v>4.7554220941775693E-2</v>
          </cell>
          <cell r="O65">
            <v>9.7062538289429887E-2</v>
          </cell>
          <cell r="P65">
            <v>2.6012672088896301E-4</v>
          </cell>
          <cell r="Q65">
            <v>0.19999737758295527</v>
          </cell>
          <cell r="R65">
            <v>2.8273918846729289E-3</v>
          </cell>
          <cell r="S65">
            <v>0</v>
          </cell>
          <cell r="T65">
            <v>0</v>
          </cell>
          <cell r="U65">
            <v>0</v>
          </cell>
          <cell r="V65">
            <v>2.6966455193758415E-4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0.29247105216237412</v>
          </cell>
          <cell r="AD65">
            <v>2.9362853329923326E-2</v>
          </cell>
          <cell r="AE65">
            <v>5.641829285842858E-2</v>
          </cell>
          <cell r="AF65">
            <v>1.8027269743991294E-2</v>
          </cell>
          <cell r="AG65">
            <v>0</v>
          </cell>
          <cell r="AH65">
            <v>0</v>
          </cell>
          <cell r="AI65">
            <v>2.4797117151368172E-2</v>
          </cell>
          <cell r="AJ65">
            <v>4.4882341825156838E-2</v>
          </cell>
          <cell r="AK65">
            <v>3.5956290195527556E-4</v>
          </cell>
          <cell r="AL65">
            <v>9.2850752304014985E-3</v>
          </cell>
          <cell r="AM65">
            <v>2.7002736353316549E-2</v>
          </cell>
          <cell r="AN65">
            <v>2.6191847733609656E-2</v>
          </cell>
          <cell r="AO65">
            <v>4.6239674844992889E-4</v>
          </cell>
          <cell r="AP65">
            <v>6.638140760481223E-3</v>
          </cell>
          <cell r="AQ65">
            <v>0</v>
          </cell>
          <cell r="AR65">
            <v>0</v>
          </cell>
          <cell r="AS65">
            <v>3.1084363681930451E-3</v>
          </cell>
          <cell r="AT65">
            <v>2.7609309309669654E-3</v>
          </cell>
          <cell r="AU65">
            <v>1.6365966537085148E-3</v>
          </cell>
          <cell r="AV65">
            <v>8.9093715351004383E-4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</row>
        <row r="67">
          <cell r="A67" t="str">
            <v>PTDP.T</v>
          </cell>
          <cell r="B67" t="str">
            <v>Prod Trans Dist Allocation Factor</v>
          </cell>
          <cell r="C67">
            <v>4642870007</v>
          </cell>
          <cell r="D67">
            <v>0</v>
          </cell>
          <cell r="E67">
            <v>343682399.60000002</v>
          </cell>
          <cell r="F67">
            <v>34951619.200000003</v>
          </cell>
          <cell r="G67">
            <v>67156644</v>
          </cell>
          <cell r="H67">
            <v>655736</v>
          </cell>
          <cell r="I67">
            <v>12652224</v>
          </cell>
          <cell r="J67">
            <v>20983856.400000002</v>
          </cell>
          <cell r="K67">
            <v>309229</v>
          </cell>
          <cell r="L67">
            <v>4143093</v>
          </cell>
          <cell r="M67">
            <v>22575914</v>
          </cell>
          <cell r="N67">
            <v>221413660</v>
          </cell>
          <cell r="O67">
            <v>451925642.47589862</v>
          </cell>
          <cell r="P67">
            <v>1211156.6164934656</v>
          </cell>
          <cell r="Q67">
            <v>931192867.51142752</v>
          </cell>
          <cell r="R67">
            <v>13164408.396180429</v>
          </cell>
          <cell r="S67">
            <v>0</v>
          </cell>
          <cell r="T67">
            <v>0</v>
          </cell>
          <cell r="U67">
            <v>0</v>
          </cell>
          <cell r="V67">
            <v>1255565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1374729598.4000001</v>
          </cell>
          <cell r="AD67">
            <v>139806476.80000001</v>
          </cell>
          <cell r="AE67">
            <v>268626576</v>
          </cell>
          <cell r="AF67">
            <v>83935425.600000009</v>
          </cell>
          <cell r="AG67">
            <v>0</v>
          </cell>
          <cell r="AH67">
            <v>0</v>
          </cell>
          <cell r="AI67">
            <v>115456007</v>
          </cell>
          <cell r="AJ67">
            <v>208973323</v>
          </cell>
          <cell r="AK67">
            <v>1674134</v>
          </cell>
          <cell r="AL67">
            <v>43231546</v>
          </cell>
          <cell r="AM67">
            <v>125725426</v>
          </cell>
          <cell r="AN67">
            <v>121949908</v>
          </cell>
          <cell r="AO67">
            <v>2152931</v>
          </cell>
          <cell r="AP67">
            <v>29334640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</row>
        <row r="68">
          <cell r="D68">
            <v>0</v>
          </cell>
          <cell r="E68">
            <v>7.4023696352005147E-2</v>
          </cell>
          <cell r="F68">
            <v>7.5280202002864305E-3</v>
          </cell>
          <cell r="G68">
            <v>1.446446786120411E-2</v>
          </cell>
          <cell r="H68">
            <v>1.4123505482844763E-4</v>
          </cell>
          <cell r="I68">
            <v>2.725086849497055E-3</v>
          </cell>
          <cell r="J68">
            <v>4.5195873174055899E-3</v>
          </cell>
          <cell r="K68">
            <v>6.6602984691317889E-5</v>
          </cell>
          <cell r="L68">
            <v>8.9235601982254678E-4</v>
          </cell>
          <cell r="M68">
            <v>4.8624910811550966E-3</v>
          </cell>
          <cell r="N68">
            <v>4.7688963866353622E-2</v>
          </cell>
          <cell r="O68">
            <v>9.733756099019264E-2</v>
          </cell>
          <cell r="P68">
            <v>2.6086377922867086E-4</v>
          </cell>
          <cell r="Q68">
            <v>0.2005640619072856</v>
          </cell>
          <cell r="R68">
            <v>2.8354031830166698E-3</v>
          </cell>
          <cell r="S68">
            <v>0</v>
          </cell>
          <cell r="T68">
            <v>0</v>
          </cell>
          <cell r="U68">
            <v>0</v>
          </cell>
          <cell r="V68">
            <v>2.7042863532836362E-4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0.29609478540802059</v>
          </cell>
          <cell r="AD68">
            <v>3.0112080801145722E-2</v>
          </cell>
          <cell r="AE68">
            <v>5.7857871444816439E-2</v>
          </cell>
          <cell r="AF68">
            <v>1.807834926962236E-2</v>
          </cell>
          <cell r="AG68">
            <v>0</v>
          </cell>
          <cell r="AH68">
            <v>0</v>
          </cell>
          <cell r="AI68">
            <v>2.4867378760535692E-2</v>
          </cell>
          <cell r="AJ68">
            <v>4.5009514090408174E-2</v>
          </cell>
          <cell r="AK68">
            <v>3.605817086146991E-4</v>
          </cell>
          <cell r="AL68">
            <v>9.3113841082822293E-3</v>
          </cell>
          <cell r="AM68">
            <v>2.7079247493564385E-2</v>
          </cell>
          <cell r="AN68">
            <v>2.6266061254383081E-2</v>
          </cell>
          <cell r="AO68">
            <v>4.6370693057398797E-4</v>
          </cell>
          <cell r="AP68">
            <v>6.3182126477313626E-3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</row>
        <row r="70">
          <cell r="A70" t="str">
            <v>RB.T</v>
          </cell>
          <cell r="B70" t="str">
            <v>Total Ratebase</v>
          </cell>
          <cell r="C70">
            <v>2973018832</v>
          </cell>
          <cell r="D70">
            <v>0</v>
          </cell>
          <cell r="E70">
            <v>251959233.5977357</v>
          </cell>
          <cell r="F70">
            <v>20196163.925389327</v>
          </cell>
          <cell r="G70">
            <v>36970828.203112632</v>
          </cell>
          <cell r="H70">
            <v>644804.85132929159</v>
          </cell>
          <cell r="I70">
            <v>7705208.9858028647</v>
          </cell>
          <cell r="J70">
            <v>12779176.126669664</v>
          </cell>
          <cell r="K70">
            <v>304074.13863461127</v>
          </cell>
          <cell r="L70">
            <v>2523145.1334261033</v>
          </cell>
          <cell r="M70">
            <v>22199572.496237621</v>
          </cell>
          <cell r="N70">
            <v>134840998.9114562</v>
          </cell>
          <cell r="O70">
            <v>275198976.94900107</v>
          </cell>
          <cell r="P70">
            <v>1188974.1199953721</v>
          </cell>
          <cell r="Q70">
            <v>567047541.44376349</v>
          </cell>
          <cell r="R70">
            <v>12923300.483982256</v>
          </cell>
          <cell r="S70">
            <v>0</v>
          </cell>
          <cell r="T70">
            <v>0</v>
          </cell>
          <cell r="U70">
            <v>0</v>
          </cell>
          <cell r="V70">
            <v>749027.01174798422</v>
          </cell>
          <cell r="W70">
            <v>-15399122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1007836934.3909428</v>
          </cell>
          <cell r="AD70">
            <v>80784655.701557308</v>
          </cell>
          <cell r="AE70">
            <v>147883312.81245053</v>
          </cell>
          <cell r="AF70">
            <v>51116704.506678656</v>
          </cell>
          <cell r="AG70">
            <v>0</v>
          </cell>
          <cell r="AH70">
            <v>0</v>
          </cell>
          <cell r="AI70">
            <v>68877093.508949637</v>
          </cell>
          <cell r="AJ70">
            <v>124666316.48838276</v>
          </cell>
          <cell r="AK70">
            <v>998730.91977372731</v>
          </cell>
          <cell r="AL70">
            <v>25790457.454313807</v>
          </cell>
          <cell r="AM70">
            <v>75003476.632051945</v>
          </cell>
          <cell r="AN70">
            <v>72751132.097646549</v>
          </cell>
          <cell r="AO70">
            <v>1284364.7867132318</v>
          </cell>
          <cell r="AP70">
            <v>18970403.101879254</v>
          </cell>
          <cell r="AQ70">
            <v>-10291319</v>
          </cell>
          <cell r="AR70">
            <v>-41895870</v>
          </cell>
          <cell r="AS70">
            <v>7790270.2810167633</v>
          </cell>
          <cell r="AT70">
            <v>1929844.1233757623</v>
          </cell>
          <cell r="AU70">
            <v>4101589.5978621263</v>
          </cell>
          <cell r="AV70">
            <v>3734434.9708235646</v>
          </cell>
          <cell r="AW70">
            <v>-145604.75270267981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</row>
        <row r="71">
          <cell r="D71">
            <v>0</v>
          </cell>
          <cell r="E71">
            <v>8.4748616754720812E-2</v>
          </cell>
          <cell r="F71">
            <v>6.7931503520961643E-3</v>
          </cell>
          <cell r="G71">
            <v>1.243545039310825E-2</v>
          </cell>
          <cell r="H71">
            <v>2.1688555901124934E-4</v>
          </cell>
          <cell r="I71">
            <v>2.5917121354456542E-3</v>
          </cell>
          <cell r="J71">
            <v>4.2983838477985339E-3</v>
          </cell>
          <cell r="K71">
            <v>1.0227790532697549E-4</v>
          </cell>
          <cell r="L71">
            <v>8.4868118098288027E-4</v>
          </cell>
          <cell r="M71">
            <v>7.4670137495575816E-3</v>
          </cell>
          <cell r="N71">
            <v>4.5354909111270707E-2</v>
          </cell>
          <cell r="O71">
            <v>9.2565500758658187E-2</v>
          </cell>
          <cell r="P71">
            <v>3.9992148963130823E-4</v>
          </cell>
          <cell r="Q71">
            <v>0.19073123094289349</v>
          </cell>
          <cell r="R71">
            <v>4.3468612929331947E-3</v>
          </cell>
          <cell r="S71">
            <v>0</v>
          </cell>
          <cell r="T71">
            <v>0</v>
          </cell>
          <cell r="U71">
            <v>0</v>
          </cell>
          <cell r="V71">
            <v>2.5194156312965602E-4</v>
          </cell>
          <cell r="W71">
            <v>-5.1796247754141373E-3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0.33899446701888325</v>
          </cell>
          <cell r="AD71">
            <v>2.7172601408384657E-2</v>
          </cell>
          <cell r="AE71">
            <v>4.9741801572432999E-2</v>
          </cell>
          <cell r="AF71">
            <v>1.7193535391194135E-2</v>
          </cell>
          <cell r="AG71">
            <v>0</v>
          </cell>
          <cell r="AH71">
            <v>0</v>
          </cell>
          <cell r="AI71">
            <v>2.316739227064191E-2</v>
          </cell>
          <cell r="AJ71">
            <v>4.1932568723258852E-2</v>
          </cell>
          <cell r="AK71">
            <v>3.3593158207540316E-4</v>
          </cell>
          <cell r="AL71">
            <v>8.6748382407534665E-3</v>
          </cell>
          <cell r="AM71">
            <v>2.5228052989356896E-2</v>
          </cell>
          <cell r="AN71">
            <v>2.4470457877559301E-2</v>
          </cell>
          <cell r="AO71">
            <v>4.3200694623559376E-4</v>
          </cell>
          <cell r="AP71">
            <v>6.3808553439661676E-3</v>
          </cell>
          <cell r="AQ71">
            <v>-3.4615720859988148E-3</v>
          </cell>
          <cell r="AR71">
            <v>-1.4092029807902676E-2</v>
          </cell>
          <cell r="AS71">
            <v>2.6203232206827689E-3</v>
          </cell>
          <cell r="AT71">
            <v>6.4911937408668326E-4</v>
          </cell>
          <cell r="AU71">
            <v>1.3796043111852466E-3</v>
          </cell>
          <cell r="AV71">
            <v>1.2561087506840134E-3</v>
          </cell>
          <cell r="AW71">
            <v>-4.8975388630393916E-5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</row>
        <row r="73">
          <cell r="A73" t="str">
            <v>REVFAC1.T</v>
          </cell>
          <cell r="B73" t="str">
            <v>REVFAC1 = (OME.T+DAE.T+RRB.T)</v>
          </cell>
          <cell r="C73">
            <v>1592039735.6632004</v>
          </cell>
          <cell r="D73">
            <v>0</v>
          </cell>
          <cell r="E73">
            <v>234242090.75526002</v>
          </cell>
          <cell r="F73">
            <v>2821553.4865771062</v>
          </cell>
          <cell r="G73">
            <v>5260567.1551483767</v>
          </cell>
          <cell r="H73">
            <v>84552.045161032322</v>
          </cell>
          <cell r="I73">
            <v>1216217.5559488628</v>
          </cell>
          <cell r="J73">
            <v>2351056.5207784288</v>
          </cell>
          <cell r="K73">
            <v>39925.279570566876</v>
          </cell>
          <cell r="L73">
            <v>398967.07619737729</v>
          </cell>
          <cell r="M73">
            <v>3306287.892228052</v>
          </cell>
          <cell r="N73">
            <v>25160691.552714482</v>
          </cell>
          <cell r="O73">
            <v>77523739.233483508</v>
          </cell>
          <cell r="P73">
            <v>247338.48219280259</v>
          </cell>
          <cell r="Q73">
            <v>105739816.2267805</v>
          </cell>
          <cell r="R73">
            <v>1925017.2540084319</v>
          </cell>
          <cell r="S73">
            <v>0</v>
          </cell>
          <cell r="T73">
            <v>0</v>
          </cell>
          <cell r="U73">
            <v>0</v>
          </cell>
          <cell r="V73">
            <v>119324.75617583763</v>
          </cell>
          <cell r="W73">
            <v>-1349956.6272855455</v>
          </cell>
          <cell r="X73">
            <v>5160</v>
          </cell>
          <cell r="Y73">
            <v>2343138.3835877138</v>
          </cell>
          <cell r="Z73">
            <v>38291.600816686652</v>
          </cell>
          <cell r="AA73">
            <v>99278.371904907239</v>
          </cell>
          <cell r="AB73">
            <v>6900232.348460651</v>
          </cell>
          <cell r="AC73">
            <v>936968363.02104008</v>
          </cell>
          <cell r="AD73">
            <v>11286213.946308425</v>
          </cell>
          <cell r="AE73">
            <v>21042268.620593507</v>
          </cell>
          <cell r="AF73">
            <v>9404226.0831137151</v>
          </cell>
          <cell r="AG73">
            <v>9620328.2434559371</v>
          </cell>
          <cell r="AH73">
            <v>-31426.909894241126</v>
          </cell>
          <cell r="AI73">
            <v>11135243.304518219</v>
          </cell>
          <cell r="AJ73">
            <v>20154592.699179981</v>
          </cell>
          <cell r="AK73">
            <v>161463.13993317215</v>
          </cell>
          <cell r="AL73">
            <v>4108583.5345478002</v>
          </cell>
          <cell r="AM73">
            <v>11951216.103431126</v>
          </cell>
          <cell r="AN73">
            <v>18445204.862559341</v>
          </cell>
          <cell r="AO73">
            <v>242402.05148214812</v>
          </cell>
          <cell r="AP73">
            <v>6928934.9687620653</v>
          </cell>
          <cell r="AQ73">
            <v>-902183.53277282009</v>
          </cell>
          <cell r="AR73">
            <v>-3672781.3028816623</v>
          </cell>
          <cell r="AS73">
            <v>22469506.787084579</v>
          </cell>
          <cell r="AT73">
            <v>19520140.492228191</v>
          </cell>
          <cell r="AU73">
            <v>11830230.785647405</v>
          </cell>
          <cell r="AV73">
            <v>6141029.6575404666</v>
          </cell>
          <cell r="AW73">
            <v>442372.757612827</v>
          </cell>
          <cell r="AX73">
            <v>230164</v>
          </cell>
          <cell r="AY73">
            <v>6090353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</row>
        <row r="74">
          <cell r="D74">
            <v>0</v>
          </cell>
          <cell r="E74">
            <v>0.14713331929349185</v>
          </cell>
          <cell r="F74">
            <v>1.7722883564848485E-3</v>
          </cell>
          <cell r="G74">
            <v>3.3042938799244027E-3</v>
          </cell>
          <cell r="H74">
            <v>5.3109255546194166E-5</v>
          </cell>
          <cell r="I74">
            <v>7.6393668367970714E-4</v>
          </cell>
          <cell r="J74">
            <v>1.4767574377149842E-3</v>
          </cell>
          <cell r="K74">
            <v>2.5078067259379736E-5</v>
          </cell>
          <cell r="L74">
            <v>2.5060120502028708E-4</v>
          </cell>
          <cell r="M74">
            <v>2.0767621675289046E-3</v>
          </cell>
          <cell r="N74">
            <v>1.5804060030092919E-2</v>
          </cell>
          <cell r="O74">
            <v>4.8694600704290353E-2</v>
          </cell>
          <cell r="P74">
            <v>1.5535949050277199E-4</v>
          </cell>
          <cell r="Q74">
            <v>6.6417824793005037E-2</v>
          </cell>
          <cell r="R74">
            <v>1.2091515122934556E-3</v>
          </cell>
          <cell r="S74">
            <v>0</v>
          </cell>
          <cell r="T74">
            <v>0</v>
          </cell>
          <cell r="U74">
            <v>0</v>
          </cell>
          <cell r="V74">
            <v>7.4950865548673119E-5</v>
          </cell>
          <cell r="W74">
            <v>-8.479415413103306E-4</v>
          </cell>
          <cell r="X74">
            <v>3.2411251330046009E-6</v>
          </cell>
          <cell r="Y74">
            <v>1.471783857587968E-3</v>
          </cell>
          <cell r="Z74">
            <v>2.4051912749988879E-5</v>
          </cell>
          <cell r="AA74">
            <v>6.2359229911777662E-5</v>
          </cell>
          <cell r="AB74">
            <v>4.3342086217378253E-3</v>
          </cell>
          <cell r="AC74">
            <v>0.58853327717396742</v>
          </cell>
          <cell r="AD74">
            <v>7.0891534259393939E-3</v>
          </cell>
          <cell r="AE74">
            <v>1.3217175519697611E-2</v>
          </cell>
          <cell r="AF74">
            <v>5.907029750859937E-3</v>
          </cell>
          <cell r="AG74">
            <v>6.0427689258951631E-3</v>
          </cell>
          <cell r="AH74">
            <v>-1.9740028587382923E-5</v>
          </cell>
          <cell r="AI74">
            <v>6.9943249876734895E-3</v>
          </cell>
          <cell r="AJ74">
            <v>1.2659604058678929E-2</v>
          </cell>
          <cell r="AK74">
            <v>1.0141903893241145E-4</v>
          </cell>
          <cell r="AL74">
            <v>2.5807041385410372E-3</v>
          </cell>
          <cell r="AM74">
            <v>7.5068579230232434E-3</v>
          </cell>
          <cell r="AN74">
            <v>1.1585894779740263E-2</v>
          </cell>
          <cell r="AO74">
            <v>1.5225879483540027E-4</v>
          </cell>
          <cell r="AP74">
            <v>4.3522374558544923E-3</v>
          </cell>
          <cell r="AQ74">
            <v>-5.666840547776874E-4</v>
          </cell>
          <cell r="AR74">
            <v>-2.3069658505424687E-3</v>
          </cell>
          <cell r="AS74">
            <v>1.4113659529813428E-2</v>
          </cell>
          <cell r="AT74">
            <v>1.2261088749833641E-2</v>
          </cell>
          <cell r="AU74">
            <v>7.4308640171718158E-3</v>
          </cell>
          <cell r="AV74">
            <v>3.8573344119343109E-3</v>
          </cell>
          <cell r="AW74">
            <v>2.7786539977819495E-4</v>
          </cell>
          <cell r="AX74">
            <v>1.4457176843272692E-4</v>
          </cell>
          <cell r="AY74">
            <v>3.8255031351104593E-3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</row>
        <row r="76">
          <cell r="A76" t="str">
            <v>SW.T</v>
          </cell>
          <cell r="B76" t="str">
            <v>Salary &amp; Wages - Total</v>
          </cell>
          <cell r="C76">
            <v>57795545</v>
          </cell>
          <cell r="D76">
            <v>0</v>
          </cell>
          <cell r="E76">
            <v>3102669.6763198031</v>
          </cell>
          <cell r="F76">
            <v>207396.12854266498</v>
          </cell>
          <cell r="G76">
            <v>398494.49869029212</v>
          </cell>
          <cell r="H76">
            <v>7430.296585170363</v>
          </cell>
          <cell r="I76">
            <v>143365.28234230011</v>
          </cell>
          <cell r="J76">
            <v>237772.93995239743</v>
          </cell>
          <cell r="K76">
            <v>3503.945463930067</v>
          </cell>
          <cell r="L76">
            <v>46946.346959665534</v>
          </cell>
          <cell r="M76">
            <v>255812.91358305753</v>
          </cell>
          <cell r="N76">
            <v>2508889.4948699959</v>
          </cell>
          <cell r="O76">
            <v>5120874.1902832724</v>
          </cell>
          <cell r="P76">
            <v>13723.89631137819</v>
          </cell>
          <cell r="Q76">
            <v>10551562.189059559</v>
          </cell>
          <cell r="R76">
            <v>149168.96243599177</v>
          </cell>
          <cell r="S76">
            <v>0</v>
          </cell>
          <cell r="T76">
            <v>0</v>
          </cell>
          <cell r="U76">
            <v>0</v>
          </cell>
          <cell r="V76">
            <v>14227.097996692919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12410678.705279212</v>
          </cell>
          <cell r="AD76">
            <v>829584.51417065994</v>
          </cell>
          <cell r="AE76">
            <v>1593977.9947611685</v>
          </cell>
          <cell r="AF76">
            <v>951091.75980958971</v>
          </cell>
          <cell r="AG76">
            <v>0</v>
          </cell>
          <cell r="AH76">
            <v>0</v>
          </cell>
          <cell r="AI76">
            <v>1308258.7726608049</v>
          </cell>
          <cell r="AJ76">
            <v>2367925.1532302685</v>
          </cell>
          <cell r="AK76">
            <v>18970.000340560229</v>
          </cell>
          <cell r="AL76">
            <v>489866.66679187282</v>
          </cell>
          <cell r="AM76">
            <v>1424623.9393244984</v>
          </cell>
          <cell r="AN76">
            <v>1381842.6698766577</v>
          </cell>
          <cell r="AO76">
            <v>24395.360110482598</v>
          </cell>
          <cell r="AP76">
            <v>792587.60424805409</v>
          </cell>
          <cell r="AQ76">
            <v>0</v>
          </cell>
          <cell r="AR76">
            <v>0</v>
          </cell>
          <cell r="AS76">
            <v>4234921.0966917733</v>
          </cell>
          <cell r="AT76">
            <v>3761481.098890142</v>
          </cell>
          <cell r="AU76">
            <v>2229692.6411249982</v>
          </cell>
          <cell r="AV76">
            <v>1213809.1632930867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</row>
        <row r="77">
          <cell r="A77" t="str">
            <v/>
          </cell>
          <cell r="D77">
            <v>0</v>
          </cell>
          <cell r="E77">
            <v>5.3683543884218123E-2</v>
          </cell>
          <cell r="F77">
            <v>3.5884448973128461E-3</v>
          </cell>
          <cell r="G77">
            <v>6.8948999216166592E-3</v>
          </cell>
          <cell r="H77">
            <v>1.2856175307578402E-4</v>
          </cell>
          <cell r="I77">
            <v>2.4805593985193861E-3</v>
          </cell>
          <cell r="J77">
            <v>4.1140357782316513E-3</v>
          </cell>
          <cell r="K77">
            <v>6.0626566700427638E-5</v>
          </cell>
          <cell r="L77">
            <v>8.1228314327108663E-4</v>
          </cell>
          <cell r="M77">
            <v>4.4261701067626847E-3</v>
          </cell>
          <cell r="N77">
            <v>4.3409738499221626E-2</v>
          </cell>
          <cell r="O77">
            <v>8.8603268474815353E-2</v>
          </cell>
          <cell r="P77">
            <v>2.3745595463072784E-4</v>
          </cell>
          <cell r="Q77">
            <v>0.18256705061020809</v>
          </cell>
          <cell r="R77">
            <v>2.5809768285080066E-3</v>
          </cell>
          <cell r="S77">
            <v>0</v>
          </cell>
          <cell r="T77">
            <v>0</v>
          </cell>
          <cell r="U77">
            <v>0</v>
          </cell>
          <cell r="V77">
            <v>2.4616253721100682E-4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0.21473417553687249</v>
          </cell>
          <cell r="AD77">
            <v>1.4353779589251384E-2</v>
          </cell>
          <cell r="AE77">
            <v>2.7579599686466637E-2</v>
          </cell>
          <cell r="AF77">
            <v>1.6456143112926605E-2</v>
          </cell>
          <cell r="AG77">
            <v>0</v>
          </cell>
          <cell r="AH77">
            <v>0</v>
          </cell>
          <cell r="AI77">
            <v>2.2635979514697972E-2</v>
          </cell>
          <cell r="AJ77">
            <v>4.0970721069076663E-2</v>
          </cell>
          <cell r="AK77">
            <v>3.2822599632134674E-4</v>
          </cell>
          <cell r="AL77">
            <v>8.4758551336763556E-3</v>
          </cell>
          <cell r="AM77">
            <v>2.4649372876828109E-2</v>
          </cell>
          <cell r="AN77">
            <v>2.3909155452667807E-2</v>
          </cell>
          <cell r="AO77">
            <v>4.2209758746080859E-4</v>
          </cell>
          <cell r="AP77">
            <v>1.3713645303423543E-2</v>
          </cell>
          <cell r="AQ77">
            <v>0</v>
          </cell>
          <cell r="AR77">
            <v>0</v>
          </cell>
          <cell r="AS77">
            <v>7.3274178774363541E-2</v>
          </cell>
          <cell r="AT77">
            <v>6.5082543972725615E-2</v>
          </cell>
          <cell r="AU77">
            <v>3.8578970768854214E-2</v>
          </cell>
          <cell r="AV77">
            <v>2.1001777270083476E-2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</row>
        <row r="78">
          <cell r="A78" t="str">
            <v/>
          </cell>
        </row>
        <row r="79">
          <cell r="A79" t="str">
            <v>SWPTD.T</v>
          </cell>
          <cell r="B79" t="str">
            <v>Salary &amp; Wages - PTD Subtotal</v>
          </cell>
          <cell r="C79">
            <v>28577582.000000007</v>
          </cell>
          <cell r="D79">
            <v>0</v>
          </cell>
          <cell r="E79">
            <v>1820737</v>
          </cell>
          <cell r="F79">
            <v>77026.8608847508</v>
          </cell>
          <cell r="G79">
            <v>148000.73911524919</v>
          </cell>
          <cell r="H79">
            <v>4984.40640744349</v>
          </cell>
          <cell r="I79">
            <v>96172.585269087402</v>
          </cell>
          <cell r="J79">
            <v>159503.31885550602</v>
          </cell>
          <cell r="K79">
            <v>2350.5237000368184</v>
          </cell>
          <cell r="L79">
            <v>31492.642307017264</v>
          </cell>
          <cell r="M79">
            <v>171604.93002594518</v>
          </cell>
          <cell r="N79">
            <v>1683018.2658867505</v>
          </cell>
          <cell r="O79">
            <v>3435195.0602756063</v>
          </cell>
          <cell r="P79">
            <v>9206.2915558511468</v>
          </cell>
          <cell r="Q79">
            <v>7078220.0388412969</v>
          </cell>
          <cell r="R79">
            <v>100065.82155032604</v>
          </cell>
          <cell r="S79">
            <v>0</v>
          </cell>
          <cell r="T79">
            <v>0</v>
          </cell>
          <cell r="U79">
            <v>0</v>
          </cell>
          <cell r="V79">
            <v>9543.8503162275447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7282948</v>
          </cell>
          <cell r="AD79">
            <v>308107.4435390032</v>
          </cell>
          <cell r="AE79">
            <v>592002.95646099676</v>
          </cell>
          <cell r="AF79">
            <v>638013.27542202407</v>
          </cell>
          <cell r="AG79">
            <v>0</v>
          </cell>
          <cell r="AH79">
            <v>0</v>
          </cell>
          <cell r="AI79">
            <v>877608.76491246547</v>
          </cell>
          <cell r="AJ79">
            <v>1588456.2844589255</v>
          </cell>
          <cell r="AK79">
            <v>12725.493546974698</v>
          </cell>
          <cell r="AL79">
            <v>328613.33659595932</v>
          </cell>
          <cell r="AM79">
            <v>955669.07861237205</v>
          </cell>
          <cell r="AN79">
            <v>926970.46192727587</v>
          </cell>
          <cell r="AO79">
            <v>16364.944232410178</v>
          </cell>
          <cell r="AP79">
            <v>222979.62530049914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</row>
        <row r="80">
          <cell r="A80" t="str">
            <v/>
          </cell>
          <cell r="D80">
            <v>0</v>
          </cell>
          <cell r="E80">
            <v>6.3712073330766741E-2</v>
          </cell>
          <cell r="F80">
            <v>2.6953596313624706E-3</v>
          </cell>
          <cell r="G80">
            <v>5.1789104870821178E-3</v>
          </cell>
          <cell r="H80">
            <v>1.744166601444268E-4</v>
          </cell>
          <cell r="I80">
            <v>3.3653156963765296E-3</v>
          </cell>
          <cell r="J80">
            <v>5.5814140907899761E-3</v>
          </cell>
          <cell r="K80">
            <v>8.2250615186295955E-5</v>
          </cell>
          <cell r="L80">
            <v>1.1020051418981934E-3</v>
          </cell>
          <cell r="M80">
            <v>6.0048792800575339E-3</v>
          </cell>
          <cell r="N80">
            <v>5.8892955530203711E-2</v>
          </cell>
          <cell r="O80">
            <v>0.1202059383567023</v>
          </cell>
          <cell r="P80">
            <v>3.2215082283207672E-4</v>
          </cell>
          <cell r="Q80">
            <v>0.24768435757935348</v>
          </cell>
          <cell r="R80">
            <v>3.5015496255185628E-3</v>
          </cell>
          <cell r="S80">
            <v>0</v>
          </cell>
          <cell r="T80">
            <v>0</v>
          </cell>
          <cell r="U80">
            <v>0</v>
          </cell>
          <cell r="V80">
            <v>3.3396283549208403E-4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0.25484829332306697</v>
          </cell>
          <cell r="AD80">
            <v>1.0781438525449882E-2</v>
          </cell>
          <cell r="AE80">
            <v>2.0715641948328471E-2</v>
          </cell>
          <cell r="AF80">
            <v>2.2325656363159904E-2</v>
          </cell>
          <cell r="AG80">
            <v>0</v>
          </cell>
          <cell r="AH80">
            <v>0</v>
          </cell>
          <cell r="AI80">
            <v>3.070969282539248E-2</v>
          </cell>
          <cell r="AJ80">
            <v>5.5583998830234307E-2</v>
          </cell>
          <cell r="AK80">
            <v>4.4529637066476426E-4</v>
          </cell>
          <cell r="AL80">
            <v>1.1498990243329867E-2</v>
          </cell>
          <cell r="AM80">
            <v>3.3441215516847152E-2</v>
          </cell>
          <cell r="AN80">
            <v>3.2436980215025737E-2</v>
          </cell>
          <cell r="AO80">
            <v>5.7264971656489948E-4</v>
          </cell>
          <cell r="AP80">
            <v>7.8026064381688798E-3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</row>
        <row r="81">
          <cell r="A81" t="str">
            <v/>
          </cell>
        </row>
        <row r="82">
          <cell r="A82" t="str">
            <v>TDP.T</v>
          </cell>
          <cell r="B82" t="str">
            <v>Total Transmission &amp; Distribution Plant</v>
          </cell>
          <cell r="C82">
            <v>2924458009</v>
          </cell>
          <cell r="D82">
            <v>0</v>
          </cell>
          <cell r="E82">
            <v>0</v>
          </cell>
          <cell r="F82">
            <v>34951619.200000003</v>
          </cell>
          <cell r="G82">
            <v>67156644</v>
          </cell>
          <cell r="H82">
            <v>655736</v>
          </cell>
          <cell r="I82">
            <v>12652224</v>
          </cell>
          <cell r="J82">
            <v>20983856.400000002</v>
          </cell>
          <cell r="K82">
            <v>309229</v>
          </cell>
          <cell r="L82">
            <v>4143093</v>
          </cell>
          <cell r="M82">
            <v>22575914</v>
          </cell>
          <cell r="N82">
            <v>221413660</v>
          </cell>
          <cell r="O82">
            <v>451925642.47589862</v>
          </cell>
          <cell r="P82">
            <v>1211156.6164934656</v>
          </cell>
          <cell r="Q82">
            <v>931192867.51142752</v>
          </cell>
          <cell r="R82">
            <v>13164408.396180429</v>
          </cell>
          <cell r="S82">
            <v>0</v>
          </cell>
          <cell r="T82">
            <v>0</v>
          </cell>
          <cell r="U82">
            <v>0</v>
          </cell>
          <cell r="V82">
            <v>1255565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139806476.80000001</v>
          </cell>
          <cell r="AE82">
            <v>268626576</v>
          </cell>
          <cell r="AF82">
            <v>83935425.600000009</v>
          </cell>
          <cell r="AG82">
            <v>0</v>
          </cell>
          <cell r="AH82">
            <v>0</v>
          </cell>
          <cell r="AI82">
            <v>115456007</v>
          </cell>
          <cell r="AJ82">
            <v>208973323</v>
          </cell>
          <cell r="AK82">
            <v>1674134</v>
          </cell>
          <cell r="AL82">
            <v>43231546</v>
          </cell>
          <cell r="AM82">
            <v>125725426</v>
          </cell>
          <cell r="AN82">
            <v>121949908</v>
          </cell>
          <cell r="AO82">
            <v>2152931</v>
          </cell>
          <cell r="AP82">
            <v>29334640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</row>
        <row r="83">
          <cell r="D83">
            <v>0</v>
          </cell>
          <cell r="E83">
            <v>0</v>
          </cell>
          <cell r="F83">
            <v>1.1951486084750279E-2</v>
          </cell>
          <cell r="G83">
            <v>2.2963791510538321E-2</v>
          </cell>
          <cell r="H83">
            <v>2.2422479583634875E-4</v>
          </cell>
          <cell r="I83">
            <v>4.3263483220011591E-3</v>
          </cell>
          <cell r="J83">
            <v>7.1752975544262642E-3</v>
          </cell>
          <cell r="K83">
            <v>1.0573890924347342E-4</v>
          </cell>
          <cell r="L83">
            <v>1.4167045610672675E-3</v>
          </cell>
          <cell r="M83">
            <v>7.7196916250884011E-3</v>
          </cell>
          <cell r="N83">
            <v>7.5711006729657582E-2</v>
          </cell>
          <cell r="O83">
            <v>0.1545331275351195</v>
          </cell>
          <cell r="P83">
            <v>4.141473779982955E-4</v>
          </cell>
          <cell r="Q83">
            <v>0.3184155370484677</v>
          </cell>
          <cell r="R83">
            <v>4.5014865508983372E-3</v>
          </cell>
          <cell r="S83">
            <v>0</v>
          </cell>
          <cell r="T83">
            <v>0</v>
          </cell>
          <cell r="U83">
            <v>0</v>
          </cell>
          <cell r="V83">
            <v>4.293325450856217E-4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4.7805944339001115E-2</v>
          </cell>
          <cell r="AE83">
            <v>9.1855166042153283E-2</v>
          </cell>
          <cell r="AF83">
            <v>2.8701190217705057E-2</v>
          </cell>
          <cell r="AG83">
            <v>0</v>
          </cell>
          <cell r="AH83">
            <v>0</v>
          </cell>
          <cell r="AI83">
            <v>3.9479454533005741E-2</v>
          </cell>
          <cell r="AJ83">
            <v>7.1457111832991277E-2</v>
          </cell>
          <cell r="AK83">
            <v>5.7245957878275695E-4</v>
          </cell>
          <cell r="AL83">
            <v>1.4782754912860846E-2</v>
          </cell>
          <cell r="AM83">
            <v>4.2991017690485155E-2</v>
          </cell>
          <cell r="AN83">
            <v>4.1700003085939331E-2</v>
          </cell>
          <cell r="AO83">
            <v>7.3618119780635228E-4</v>
          </cell>
          <cell r="AP83">
            <v>1.0030795419090594E-2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</row>
        <row r="85">
          <cell r="A85" t="str">
            <v>IBFIT.T</v>
          </cell>
          <cell r="B85" t="str">
            <v>Total Income Before FIT</v>
          </cell>
          <cell r="C85">
            <v>11</v>
          </cell>
          <cell r="D85">
            <v>9.9999999999999998E-17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1</v>
          </cell>
          <cell r="AR85">
            <v>1</v>
          </cell>
          <cell r="AS85">
            <v>1</v>
          </cell>
          <cell r="AT85">
            <v>1</v>
          </cell>
          <cell r="AU85">
            <v>1</v>
          </cell>
          <cell r="AV85">
            <v>1</v>
          </cell>
          <cell r="AW85">
            <v>1</v>
          </cell>
          <cell r="AX85">
            <v>1</v>
          </cell>
          <cell r="AY85">
            <v>1</v>
          </cell>
          <cell r="AZ85">
            <v>1</v>
          </cell>
          <cell r="BA85">
            <v>1</v>
          </cell>
          <cell r="BB85">
            <v>1</v>
          </cell>
          <cell r="BC85">
            <v>1</v>
          </cell>
          <cell r="BD85">
            <v>1</v>
          </cell>
          <cell r="BE85">
            <v>1</v>
          </cell>
          <cell r="BF85">
            <v>1</v>
          </cell>
          <cell r="BG85">
            <v>1</v>
          </cell>
          <cell r="BH85">
            <v>1</v>
          </cell>
          <cell r="BI85">
            <v>1</v>
          </cell>
          <cell r="BJ85">
            <v>1</v>
          </cell>
          <cell r="BK85">
            <v>1</v>
          </cell>
          <cell r="BL85">
            <v>1</v>
          </cell>
          <cell r="BM85">
            <v>1</v>
          </cell>
          <cell r="BN85">
            <v>1</v>
          </cell>
          <cell r="BO85">
            <v>1</v>
          </cell>
          <cell r="BP85">
            <v>1</v>
          </cell>
          <cell r="BQ85">
            <v>1</v>
          </cell>
          <cell r="BR85">
            <v>1</v>
          </cell>
          <cell r="BS85">
            <v>1</v>
          </cell>
          <cell r="BT85">
            <v>1</v>
          </cell>
          <cell r="BU85">
            <v>1</v>
          </cell>
          <cell r="BV85">
            <v>1</v>
          </cell>
          <cell r="BW85">
            <v>1</v>
          </cell>
          <cell r="BX85">
            <v>1</v>
          </cell>
          <cell r="BY85">
            <v>1</v>
          </cell>
        </row>
        <row r="86">
          <cell r="A86" t="str">
            <v/>
          </cell>
          <cell r="D86">
            <v>9.0909090909090904E-18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9.0909090909090912E-2</v>
          </cell>
          <cell r="AR86">
            <v>9.0909090909090912E-2</v>
          </cell>
          <cell r="AS86">
            <v>9.0909090909090912E-2</v>
          </cell>
          <cell r="AT86">
            <v>9.0909090909090912E-2</v>
          </cell>
          <cell r="AU86">
            <v>9.0909090909090912E-2</v>
          </cell>
          <cell r="AV86">
            <v>9.0909090909090912E-2</v>
          </cell>
          <cell r="AW86">
            <v>9.0909090909090912E-2</v>
          </cell>
          <cell r="AX86">
            <v>9.0909090909090912E-2</v>
          </cell>
          <cell r="AY86">
            <v>9.0909090909090912E-2</v>
          </cell>
          <cell r="AZ86">
            <v>9.0909090909090912E-2</v>
          </cell>
          <cell r="BA86">
            <v>9.0909090909090912E-2</v>
          </cell>
          <cell r="BB86">
            <v>9.0909090909090912E-2</v>
          </cell>
          <cell r="BC86">
            <v>9.0909090909090912E-2</v>
          </cell>
          <cell r="BD86">
            <v>9.0909090909090912E-2</v>
          </cell>
          <cell r="BE86">
            <v>9.0909090909090912E-2</v>
          </cell>
          <cell r="BF86">
            <v>9.0909090909090912E-2</v>
          </cell>
          <cell r="BG86">
            <v>9.0909090909090912E-2</v>
          </cell>
          <cell r="BH86">
            <v>9.0909090909090912E-2</v>
          </cell>
          <cell r="BI86">
            <v>9.0909090909090912E-2</v>
          </cell>
          <cell r="BJ86">
            <v>9.0909090909090912E-2</v>
          </cell>
          <cell r="BK86">
            <v>9.0909090909090912E-2</v>
          </cell>
          <cell r="BL86">
            <v>9.0909090909090912E-2</v>
          </cell>
          <cell r="BM86">
            <v>9.0909090909090912E-2</v>
          </cell>
          <cell r="BN86">
            <v>9.0909090909090912E-2</v>
          </cell>
          <cell r="BO86">
            <v>9.0909090909090912E-2</v>
          </cell>
          <cell r="BP86">
            <v>9.0909090909090912E-2</v>
          </cell>
          <cell r="BQ86">
            <v>9.0909090909090912E-2</v>
          </cell>
          <cell r="BR86">
            <v>9.0909090909090912E-2</v>
          </cell>
          <cell r="BS86">
            <v>9.0909090909090912E-2</v>
          </cell>
          <cell r="BT86">
            <v>9.0909090909090912E-2</v>
          </cell>
          <cell r="BU86">
            <v>9.0909090909090912E-2</v>
          </cell>
          <cell r="BV86">
            <v>9.0909090909090912E-2</v>
          </cell>
          <cell r="BW86">
            <v>9.0909090909090912E-2</v>
          </cell>
          <cell r="BX86">
            <v>9.0909090909090912E-2</v>
          </cell>
          <cell r="BY86">
            <v>9.0909090909090912E-2</v>
          </cell>
        </row>
        <row r="87">
          <cell r="A87" t="str">
            <v/>
          </cell>
        </row>
        <row r="88">
          <cell r="A88" t="str">
            <v>EBFIT.T</v>
          </cell>
          <cell r="B88" t="str">
            <v>Total Expenses Before FIT</v>
          </cell>
          <cell r="C88">
            <v>1440764037.9799998</v>
          </cell>
          <cell r="D88">
            <v>0</v>
          </cell>
          <cell r="E88">
            <v>215376495.03318271</v>
          </cell>
          <cell r="F88">
            <v>1353598.5359734497</v>
          </cell>
          <cell r="G88">
            <v>2600597.5602930393</v>
          </cell>
          <cell r="H88">
            <v>34075.517751004729</v>
          </cell>
          <cell r="I88">
            <v>656882.76386775542</v>
          </cell>
          <cell r="J88">
            <v>1423625.3200400972</v>
          </cell>
          <cell r="K88">
            <v>16121.824916692543</v>
          </cell>
          <cell r="L88">
            <v>215807.98342274057</v>
          </cell>
          <cell r="M88">
            <v>1568738.3866049557</v>
          </cell>
          <cell r="N88">
            <v>15375036.044922194</v>
          </cell>
          <cell r="O88">
            <v>57570579.838935532</v>
          </cell>
          <cell r="P88">
            <v>154345.23633954048</v>
          </cell>
          <cell r="Q88">
            <v>64588835.304331452</v>
          </cell>
          <cell r="R88">
            <v>913716.9763252961</v>
          </cell>
          <cell r="S88">
            <v>0</v>
          </cell>
          <cell r="T88">
            <v>0</v>
          </cell>
          <cell r="U88">
            <v>0</v>
          </cell>
          <cell r="V88">
            <v>65184.922368263957</v>
          </cell>
          <cell r="W88">
            <v>-1930.8572091346769</v>
          </cell>
          <cell r="X88">
            <v>5163.5827494453988</v>
          </cell>
          <cell r="Y88">
            <v>2344765.2978792433</v>
          </cell>
          <cell r="Z88">
            <v>38318.187873196228</v>
          </cell>
          <cell r="AA88">
            <v>99347.303984729413</v>
          </cell>
          <cell r="AB88">
            <v>6905023.3956737462</v>
          </cell>
          <cell r="AC88">
            <v>861505980.13273084</v>
          </cell>
          <cell r="AD88">
            <v>5414394.1438937988</v>
          </cell>
          <cell r="AE88">
            <v>10402390.241172157</v>
          </cell>
          <cell r="AF88">
            <v>7399012.2801603889</v>
          </cell>
          <cell r="AG88">
            <v>9627007.938354928</v>
          </cell>
          <cell r="AH88">
            <v>-31448.730581061704</v>
          </cell>
          <cell r="AI88">
            <v>6156905.1016732007</v>
          </cell>
          <cell r="AJ88">
            <v>11143888.93158501</v>
          </cell>
          <cell r="AK88">
            <v>89276.29175227377</v>
          </cell>
          <cell r="AL88">
            <v>2244443.7124880296</v>
          </cell>
          <cell r="AM88">
            <v>6529950.5161018856</v>
          </cell>
          <cell r="AN88">
            <v>13191497.3380227</v>
          </cell>
          <cell r="AO88">
            <v>149594.12991362545</v>
          </cell>
          <cell r="AP88">
            <v>5579029.5414827019</v>
          </cell>
          <cell r="AQ88">
            <v>-1290.4026270234547</v>
          </cell>
          <cell r="AR88">
            <v>-5253.2178537496638</v>
          </cell>
          <cell r="AS88">
            <v>22179338.608226512</v>
          </cell>
          <cell r="AT88">
            <v>19699189.569579199</v>
          </cell>
          <cell r="AU88">
            <v>11677456.781523954</v>
          </cell>
          <cell r="AV88">
            <v>5926114.4922700524</v>
          </cell>
          <cell r="AW88">
            <v>455434.88719609275</v>
          </cell>
          <cell r="AX88">
            <v>230323.81006654084</v>
          </cell>
          <cell r="AY88">
            <v>69857948.712642074</v>
          </cell>
          <cell r="AZ88">
            <v>38525.01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</row>
        <row r="89">
          <cell r="A89" t="str">
            <v/>
          </cell>
          <cell r="D89">
            <v>0</v>
          </cell>
          <cell r="E89">
            <v>0.14948769496991879</v>
          </cell>
          <cell r="F89">
            <v>9.3950050132514471E-4</v>
          </cell>
          <cell r="G89">
            <v>1.8050128207941431E-3</v>
          </cell>
          <cell r="H89">
            <v>2.3651005197755882E-5</v>
          </cell>
          <cell r="I89">
            <v>4.5592667956144119E-4</v>
          </cell>
          <cell r="J89">
            <v>9.8810442411935017E-4</v>
          </cell>
          <cell r="K89">
            <v>1.1189774655463979E-5</v>
          </cell>
          <cell r="L89">
            <v>1.4978718078312859E-4</v>
          </cell>
          <cell r="M89">
            <v>1.0888239470526904E-3</v>
          </cell>
          <cell r="N89">
            <v>1.067144628795602E-2</v>
          </cell>
          <cell r="O89">
            <v>3.9958368144482177E-2</v>
          </cell>
          <cell r="P89">
            <v>1.0712735206518463E-4</v>
          </cell>
          <cell r="Q89">
            <v>4.4829572089325045E-2</v>
          </cell>
          <cell r="R89">
            <v>6.3418918867961084E-4</v>
          </cell>
          <cell r="S89">
            <v>0</v>
          </cell>
          <cell r="T89">
            <v>0</v>
          </cell>
          <cell r="U89">
            <v>0</v>
          </cell>
          <cell r="V89">
            <v>4.5243301921704984E-5</v>
          </cell>
          <cell r="W89">
            <v>-1.3401619961599017E-6</v>
          </cell>
          <cell r="X89">
            <v>3.5839197907000216E-6</v>
          </cell>
          <cell r="Y89">
            <v>1.6274457413350517E-3</v>
          </cell>
          <cell r="Z89">
            <v>2.659574146986597E-5</v>
          </cell>
          <cell r="AA89">
            <v>6.8954597259394195E-5</v>
          </cell>
          <cell r="AB89">
            <v>4.7926122624179484E-3</v>
          </cell>
          <cell r="AC89">
            <v>0.59795077987967515</v>
          </cell>
          <cell r="AD89">
            <v>3.7580020053005789E-3</v>
          </cell>
          <cell r="AE89">
            <v>7.2200512831765724E-3</v>
          </cell>
          <cell r="AF89">
            <v>5.1354781804063181E-3</v>
          </cell>
          <cell r="AG89">
            <v>6.6818768962697882E-3</v>
          </cell>
          <cell r="AH89">
            <v>-2.1827814792735868E-5</v>
          </cell>
          <cell r="AI89">
            <v>4.2733611746066285E-3</v>
          </cell>
          <cell r="AJ89">
            <v>7.7347078618155421E-3</v>
          </cell>
          <cell r="AK89">
            <v>6.1964547558698204E-5</v>
          </cell>
          <cell r="AL89">
            <v>1.5578149185586393E-3</v>
          </cell>
          <cell r="AM89">
            <v>4.5322831108812918E-3</v>
          </cell>
          <cell r="AN89">
            <v>9.1559040830291871E-3</v>
          </cell>
          <cell r="AO89">
            <v>1.03829722265529E-4</v>
          </cell>
          <cell r="AP89">
            <v>3.8722715131790015E-3</v>
          </cell>
          <cell r="AQ89">
            <v>-8.956377262390885E-7</v>
          </cell>
          <cell r="AR89">
            <v>-3.646133381504201E-6</v>
          </cell>
          <cell r="AS89">
            <v>1.5394150619779974E-2</v>
          </cell>
          <cell r="AT89">
            <v>1.3672738248796196E-2</v>
          </cell>
          <cell r="AU89">
            <v>8.1050445969599195E-3</v>
          </cell>
          <cell r="AV89">
            <v>4.1131749100141802E-3</v>
          </cell>
          <cell r="AW89">
            <v>3.161065068188598E-4</v>
          </cell>
          <cell r="AX89">
            <v>1.5986227029199219E-4</v>
          </cell>
          <cell r="AY89">
            <v>4.848673819662052E-2</v>
          </cell>
          <cell r="AZ89">
            <v>2.6739291781611496E-5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</row>
        <row r="90">
          <cell r="A90" t="str">
            <v/>
          </cell>
        </row>
        <row r="91">
          <cell r="A91" t="str">
            <v>TP.T</v>
          </cell>
          <cell r="B91" t="str">
            <v>Total Transmission Plant</v>
          </cell>
          <cell r="C91">
            <v>510541316</v>
          </cell>
          <cell r="D91">
            <v>0</v>
          </cell>
          <cell r="E91">
            <v>0</v>
          </cell>
          <cell r="F91">
            <v>34951619.200000003</v>
          </cell>
          <cell r="G91">
            <v>67156644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139806476.80000001</v>
          </cell>
          <cell r="AE91">
            <v>268626576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</row>
        <row r="92">
          <cell r="D92">
            <v>0</v>
          </cell>
          <cell r="E92">
            <v>0</v>
          </cell>
          <cell r="F92">
            <v>6.8459923035886092E-2</v>
          </cell>
          <cell r="G92">
            <v>0.13154007696411391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0.27383969214354437</v>
          </cell>
          <cell r="AE92">
            <v>0.52616030785645562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rac1"/>
      <sheetName val="Electric WC"/>
      <sheetName val="Gas WC"/>
      <sheetName val="Combined WC"/>
      <sheetName val="BS"/>
      <sheetName val="Electric Rate Base"/>
      <sheetName val="Gas Rate Base"/>
      <sheetName val="Electric WC-sources"/>
      <sheetName val="Gas WC-sources"/>
      <sheetName val="Electric Rate Base-sources"/>
      <sheetName val="Gas Rate Base-sources"/>
      <sheetName val="Sep03"/>
      <sheetName val="JulAug03"/>
      <sheetName val="Jun03"/>
      <sheetName val="AprMay03"/>
      <sheetName val="FebMar03"/>
      <sheetName val="Jan03"/>
      <sheetName val="Dec02"/>
      <sheetName val="OctNov02"/>
      <sheetName val="Sep02"/>
      <sheetName val="JulAug02"/>
      <sheetName val="Jun02"/>
      <sheetName val="AprMay02"/>
      <sheetName val="Mar02"/>
      <sheetName val="JanFeb02"/>
      <sheetName val="Dec01"/>
      <sheetName val="OctNov01"/>
      <sheetName val="WC comparison"/>
      <sheetName val="Extract Review"/>
      <sheetName val="Procedu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0">
          <cell r="AB10">
            <v>3908379967.46</v>
          </cell>
          <cell r="AN10">
            <v>3899156234.7366662</v>
          </cell>
          <cell r="AO10">
            <v>18</v>
          </cell>
          <cell r="AP10">
            <v>4</v>
          </cell>
        </row>
        <row r="11">
          <cell r="AB11">
            <v>1676897416.1199999</v>
          </cell>
          <cell r="AN11">
            <v>1633292456.7583332</v>
          </cell>
          <cell r="AO11" t="str">
            <v>53</v>
          </cell>
        </row>
        <row r="12">
          <cell r="AB12">
            <v>373101802.13999999</v>
          </cell>
          <cell r="AN12">
            <v>370185426.19333333</v>
          </cell>
          <cell r="AO12" t="str">
            <v>28/54</v>
          </cell>
          <cell r="AP12">
            <v>5</v>
          </cell>
        </row>
        <row r="13">
          <cell r="AB13">
            <v>0</v>
          </cell>
          <cell r="AN13">
            <v>0</v>
          </cell>
          <cell r="AO13" t="str">
            <v>18</v>
          </cell>
          <cell r="AP13" t="str">
            <v>4</v>
          </cell>
        </row>
        <row r="14">
          <cell r="AB14">
            <v>0</v>
          </cell>
          <cell r="AN14">
            <v>0</v>
          </cell>
          <cell r="AO14" t="str">
            <v>18</v>
          </cell>
          <cell r="AP14" t="str">
            <v>4</v>
          </cell>
        </row>
        <row r="15">
          <cell r="AB15">
            <v>0</v>
          </cell>
          <cell r="AN15">
            <v>0</v>
          </cell>
          <cell r="AO15" t="str">
            <v>18</v>
          </cell>
          <cell r="AP15" t="str">
            <v>4</v>
          </cell>
        </row>
        <row r="16">
          <cell r="AB16">
            <v>0</v>
          </cell>
          <cell r="AN16">
            <v>0</v>
          </cell>
          <cell r="AO16" t="str">
            <v>18</v>
          </cell>
          <cell r="AP16" t="str">
            <v>4</v>
          </cell>
        </row>
        <row r="17">
          <cell r="AB17">
            <v>0</v>
          </cell>
          <cell r="AN17">
            <v>0</v>
          </cell>
          <cell r="AO17" t="str">
            <v>18</v>
          </cell>
          <cell r="AP17" t="str">
            <v>4</v>
          </cell>
        </row>
        <row r="18">
          <cell r="AB18">
            <v>0</v>
          </cell>
          <cell r="AN18">
            <v>0</v>
          </cell>
          <cell r="AO18" t="str">
            <v>18</v>
          </cell>
          <cell r="AP18" t="str">
            <v>4</v>
          </cell>
        </row>
        <row r="19">
          <cell r="AB19">
            <v>159350590.19</v>
          </cell>
          <cell r="AN19">
            <v>159671484.9941667</v>
          </cell>
          <cell r="AO19" t="str">
            <v>18</v>
          </cell>
          <cell r="AP19" t="str">
            <v>4</v>
          </cell>
        </row>
        <row r="20">
          <cell r="AB20">
            <v>0</v>
          </cell>
          <cell r="AN20">
            <v>0</v>
          </cell>
          <cell r="AO20" t="str">
            <v>18</v>
          </cell>
          <cell r="AP20" t="str">
            <v>4</v>
          </cell>
        </row>
        <row r="21">
          <cell r="AB21">
            <v>6472729.8300000001</v>
          </cell>
          <cell r="AN21">
            <v>6772283.6800000006</v>
          </cell>
          <cell r="AO21" t="str">
            <v>19</v>
          </cell>
          <cell r="AP21">
            <v>14</v>
          </cell>
        </row>
        <row r="22">
          <cell r="AB22">
            <v>22339.93</v>
          </cell>
          <cell r="AN22">
            <v>1087695.7925</v>
          </cell>
          <cell r="AO22" t="str">
            <v>53</v>
          </cell>
        </row>
        <row r="23">
          <cell r="AB23">
            <v>0</v>
          </cell>
          <cell r="AN23">
            <v>0</v>
          </cell>
          <cell r="AO23" t="str">
            <v>29/57</v>
          </cell>
          <cell r="AP23">
            <v>15</v>
          </cell>
        </row>
        <row r="24">
          <cell r="AB24">
            <v>97883456.430000007</v>
          </cell>
          <cell r="AN24">
            <v>83909888.509583339</v>
          </cell>
          <cell r="AO24" t="str">
            <v>43</v>
          </cell>
        </row>
        <row r="25">
          <cell r="AB25">
            <v>32727175.100000001</v>
          </cell>
          <cell r="AN25">
            <v>24020721.867083337</v>
          </cell>
          <cell r="AO25" t="str">
            <v>58</v>
          </cell>
        </row>
        <row r="26">
          <cell r="AB26">
            <v>11531074.140000001</v>
          </cell>
          <cell r="AN26">
            <v>9591058.5233333334</v>
          </cell>
          <cell r="AO26" t="str">
            <v>44/59</v>
          </cell>
        </row>
        <row r="27">
          <cell r="AB27">
            <v>4440409.72</v>
          </cell>
          <cell r="AN27">
            <v>2843517.26125</v>
          </cell>
          <cell r="AO27" t="str">
            <v>44/59</v>
          </cell>
        </row>
        <row r="28">
          <cell r="AB28">
            <v>199221.43</v>
          </cell>
          <cell r="AN28">
            <v>24118.188750000001</v>
          </cell>
          <cell r="AO28" t="str">
            <v>43</v>
          </cell>
        </row>
        <row r="29">
          <cell r="AB29">
            <v>0</v>
          </cell>
          <cell r="AN29">
            <v>0</v>
          </cell>
          <cell r="AO29" t="str">
            <v>43</v>
          </cell>
        </row>
        <row r="30">
          <cell r="AB30">
            <v>4679511</v>
          </cell>
          <cell r="AN30">
            <v>3738085.9166666665</v>
          </cell>
          <cell r="AO30" t="str">
            <v>43</v>
          </cell>
        </row>
        <row r="31">
          <cell r="AB31">
            <v>661860</v>
          </cell>
          <cell r="AN31">
            <v>3989117.7083333335</v>
          </cell>
          <cell r="AO31" t="str">
            <v>58</v>
          </cell>
        </row>
        <row r="32">
          <cell r="AB32">
            <v>-1654810063.96</v>
          </cell>
          <cell r="AN32">
            <v>-1640346898.7474997</v>
          </cell>
          <cell r="AO32" t="str">
            <v>24</v>
          </cell>
          <cell r="AP32">
            <v>17</v>
          </cell>
        </row>
        <row r="33">
          <cell r="AB33">
            <v>-528465119.70999998</v>
          </cell>
          <cell r="AN33">
            <v>-513210444.23708326</v>
          </cell>
          <cell r="AO33" t="str">
            <v>61</v>
          </cell>
        </row>
        <row r="34">
          <cell r="AB34">
            <v>-30146922.460000001</v>
          </cell>
          <cell r="AN34">
            <v>-32186693.927916672</v>
          </cell>
          <cell r="AO34" t="str">
            <v>30/62</v>
          </cell>
          <cell r="AP34">
            <v>18</v>
          </cell>
        </row>
        <row r="35">
          <cell r="AB35">
            <v>20321734.579999998</v>
          </cell>
          <cell r="AN35">
            <v>22635835.908749998</v>
          </cell>
          <cell r="AO35" t="str">
            <v>24</v>
          </cell>
          <cell r="AP35">
            <v>17</v>
          </cell>
        </row>
        <row r="36">
          <cell r="AB36">
            <v>18159663.66</v>
          </cell>
          <cell r="AN36">
            <v>18910570.395833332</v>
          </cell>
          <cell r="AO36" t="str">
            <v>61</v>
          </cell>
        </row>
        <row r="37">
          <cell r="AB37">
            <v>3943576.01</v>
          </cell>
          <cell r="AN37">
            <v>3533454.0866666664</v>
          </cell>
          <cell r="AO37" t="str">
            <v>30/62</v>
          </cell>
          <cell r="AP37">
            <v>18</v>
          </cell>
        </row>
        <row r="38">
          <cell r="AB38">
            <v>-4330592.3</v>
          </cell>
          <cell r="AN38">
            <v>-4605907.9933333332</v>
          </cell>
          <cell r="AO38" t="str">
            <v>24</v>
          </cell>
          <cell r="AP38">
            <v>17</v>
          </cell>
        </row>
        <row r="39">
          <cell r="AB39">
            <v>1439827.66</v>
          </cell>
          <cell r="AN39">
            <v>398163.80791666667</v>
          </cell>
          <cell r="AO39" t="str">
            <v>61</v>
          </cell>
        </row>
        <row r="40">
          <cell r="AB40">
            <v>0</v>
          </cell>
          <cell r="AN40">
            <v>3113429.9708333332</v>
          </cell>
          <cell r="AO40" t="str">
            <v>24</v>
          </cell>
          <cell r="AP40">
            <v>17</v>
          </cell>
        </row>
        <row r="41">
          <cell r="AB41">
            <v>0</v>
          </cell>
          <cell r="AN41">
            <v>3115699.4562500003</v>
          </cell>
          <cell r="AO41" t="str">
            <v>61</v>
          </cell>
        </row>
        <row r="42">
          <cell r="AB42">
            <v>0</v>
          </cell>
          <cell r="AN42">
            <v>176298.33499999999</v>
          </cell>
          <cell r="AO42" t="str">
            <v>30/62</v>
          </cell>
          <cell r="AP42">
            <v>18</v>
          </cell>
        </row>
        <row r="43">
          <cell r="AB43">
            <v>0</v>
          </cell>
          <cell r="AN43">
            <v>-487236.82</v>
          </cell>
          <cell r="AO43" t="str">
            <v>24</v>
          </cell>
          <cell r="AP43">
            <v>17</v>
          </cell>
        </row>
        <row r="44">
          <cell r="AB44">
            <v>0</v>
          </cell>
          <cell r="AN44">
            <v>-82542.285000000018</v>
          </cell>
          <cell r="AO44" t="str">
            <v>61</v>
          </cell>
        </row>
        <row r="45">
          <cell r="AB45">
            <v>0</v>
          </cell>
          <cell r="AN45">
            <v>-3152272.2174999993</v>
          </cell>
          <cell r="AO45" t="str">
            <v>24</v>
          </cell>
          <cell r="AP45">
            <v>17</v>
          </cell>
        </row>
        <row r="46">
          <cell r="AB46">
            <v>0</v>
          </cell>
          <cell r="AN46">
            <v>-1184736.531666667</v>
          </cell>
          <cell r="AO46" t="str">
            <v>61</v>
          </cell>
        </row>
        <row r="47">
          <cell r="AB47">
            <v>0</v>
          </cell>
          <cell r="AN47">
            <v>1702574.0900000005</v>
          </cell>
          <cell r="AO47" t="str">
            <v>30/62</v>
          </cell>
          <cell r="AP47">
            <v>18</v>
          </cell>
        </row>
        <row r="48">
          <cell r="AB48">
            <v>0</v>
          </cell>
          <cell r="AN48">
            <v>0</v>
          </cell>
          <cell r="AO48" t="str">
            <v>24</v>
          </cell>
          <cell r="AP48" t="str">
            <v>17</v>
          </cell>
        </row>
        <row r="49">
          <cell r="AB49">
            <v>0</v>
          </cell>
          <cell r="AN49">
            <v>0</v>
          </cell>
          <cell r="AO49" t="str">
            <v>24</v>
          </cell>
          <cell r="AP49" t="str">
            <v>17</v>
          </cell>
        </row>
        <row r="50">
          <cell r="AB50">
            <v>0</v>
          </cell>
          <cell r="AN50">
            <v>0</v>
          </cell>
          <cell r="AO50" t="str">
            <v>24</v>
          </cell>
          <cell r="AP50" t="str">
            <v>17</v>
          </cell>
        </row>
        <row r="51">
          <cell r="AB51">
            <v>0</v>
          </cell>
          <cell r="AN51">
            <v>0</v>
          </cell>
          <cell r="AO51" t="str">
            <v>24</v>
          </cell>
          <cell r="AP51" t="str">
            <v>17</v>
          </cell>
        </row>
        <row r="52">
          <cell r="AB52">
            <v>-82346006.150000006</v>
          </cell>
          <cell r="AN52">
            <v>-80246014.890833333</v>
          </cell>
          <cell r="AO52" t="str">
            <v>24</v>
          </cell>
          <cell r="AP52" t="str">
            <v>17</v>
          </cell>
        </row>
        <row r="53">
          <cell r="AB53">
            <v>0</v>
          </cell>
          <cell r="AN53">
            <v>0</v>
          </cell>
          <cell r="AO53" t="str">
            <v>24</v>
          </cell>
          <cell r="AP53" t="str">
            <v>17</v>
          </cell>
        </row>
        <row r="54">
          <cell r="AB54">
            <v>-13639797.619999999</v>
          </cell>
          <cell r="AN54">
            <v>-17367913.756250001</v>
          </cell>
          <cell r="AO54" t="str">
            <v>24</v>
          </cell>
          <cell r="AP54">
            <v>19</v>
          </cell>
        </row>
        <row r="55">
          <cell r="AB55">
            <v>-13819670.73</v>
          </cell>
          <cell r="AN55">
            <v>-13223254.255416663</v>
          </cell>
          <cell r="AO55" t="str">
            <v>61</v>
          </cell>
        </row>
        <row r="56">
          <cell r="AB56">
            <v>-95712880.370000005</v>
          </cell>
          <cell r="AN56">
            <v>-81381462.303749993</v>
          </cell>
          <cell r="AO56" t="str">
            <v>30/62</v>
          </cell>
          <cell r="AP56">
            <v>20</v>
          </cell>
        </row>
        <row r="57">
          <cell r="AB57">
            <v>197297.82</v>
          </cell>
          <cell r="AN57">
            <v>197297.82000000004</v>
          </cell>
          <cell r="AO57" t="str">
            <v>24</v>
          </cell>
          <cell r="AP57">
            <v>19</v>
          </cell>
        </row>
        <row r="58">
          <cell r="AB58">
            <v>-214508.51</v>
          </cell>
          <cell r="AN58">
            <v>-214508.51</v>
          </cell>
          <cell r="AO58" t="str">
            <v>61</v>
          </cell>
        </row>
        <row r="59">
          <cell r="AB59">
            <v>0</v>
          </cell>
          <cell r="AN59">
            <v>3888461.8937500007</v>
          </cell>
          <cell r="AO59" t="str">
            <v>24</v>
          </cell>
          <cell r="AP59">
            <v>19</v>
          </cell>
        </row>
        <row r="60">
          <cell r="AB60">
            <v>0</v>
          </cell>
          <cell r="AN60">
            <v>299322.71250000002</v>
          </cell>
          <cell r="AO60" t="str">
            <v>61</v>
          </cell>
        </row>
        <row r="61">
          <cell r="AB61">
            <v>0</v>
          </cell>
          <cell r="AN61">
            <v>-2985532.4537499999</v>
          </cell>
          <cell r="AO61" t="str">
            <v>30/62</v>
          </cell>
          <cell r="AP61">
            <v>20</v>
          </cell>
        </row>
        <row r="62">
          <cell r="AB62">
            <v>946172.25</v>
          </cell>
          <cell r="AN62">
            <v>946172.25</v>
          </cell>
          <cell r="AO62" t="str">
            <v>18</v>
          </cell>
          <cell r="AP62">
            <v>6</v>
          </cell>
        </row>
        <row r="63">
          <cell r="AB63">
            <v>317009.90999999997</v>
          </cell>
          <cell r="AN63">
            <v>317009.91000000003</v>
          </cell>
          <cell r="AO63" t="str">
            <v>53</v>
          </cell>
        </row>
        <row r="64">
          <cell r="AB64">
            <v>302358.01</v>
          </cell>
          <cell r="AN64">
            <v>302358.00999999995</v>
          </cell>
          <cell r="AO64" t="str">
            <v>18</v>
          </cell>
          <cell r="AP64">
            <v>6</v>
          </cell>
        </row>
        <row r="65">
          <cell r="AB65">
            <v>0</v>
          </cell>
          <cell r="AN65">
            <v>0</v>
          </cell>
          <cell r="AO65" t="str">
            <v>18</v>
          </cell>
          <cell r="AP65" t="str">
            <v>6</v>
          </cell>
        </row>
        <row r="66">
          <cell r="AB66">
            <v>76622596.840000004</v>
          </cell>
          <cell r="AN66">
            <v>76622596.840000018</v>
          </cell>
          <cell r="AO66" t="str">
            <v>18</v>
          </cell>
          <cell r="AP66" t="str">
            <v>6</v>
          </cell>
        </row>
        <row r="67">
          <cell r="AB67">
            <v>-557739</v>
          </cell>
          <cell r="AN67">
            <v>-544839</v>
          </cell>
          <cell r="AO67" t="str">
            <v>24</v>
          </cell>
          <cell r="AP67">
            <v>21</v>
          </cell>
        </row>
        <row r="68">
          <cell r="AB68">
            <v>-317009.90999999997</v>
          </cell>
          <cell r="AN68">
            <v>-317009.91000000003</v>
          </cell>
          <cell r="AO68" t="str">
            <v>61</v>
          </cell>
        </row>
        <row r="69">
          <cell r="AB69">
            <v>-212799.25</v>
          </cell>
          <cell r="AN69">
            <v>-207199.27000000002</v>
          </cell>
          <cell r="AO69" t="str">
            <v>24</v>
          </cell>
          <cell r="AP69">
            <v>21</v>
          </cell>
        </row>
        <row r="70">
          <cell r="AB70">
            <v>0</v>
          </cell>
          <cell r="AN70">
            <v>0</v>
          </cell>
          <cell r="AO70" t="str">
            <v>24</v>
          </cell>
          <cell r="AP70" t="str">
            <v>21</v>
          </cell>
        </row>
        <row r="71">
          <cell r="AB71">
            <v>-25996413.66</v>
          </cell>
          <cell r="AN71">
            <v>-24669963.66</v>
          </cell>
          <cell r="AO71" t="str">
            <v>24</v>
          </cell>
          <cell r="AP71" t="str">
            <v>21</v>
          </cell>
        </row>
        <row r="72">
          <cell r="AB72">
            <v>3445395.81</v>
          </cell>
          <cell r="AN72">
            <v>3246533.9704166669</v>
          </cell>
          <cell r="AO72" t="str">
            <v>60</v>
          </cell>
        </row>
        <row r="73">
          <cell r="AB73">
            <v>0</v>
          </cell>
          <cell r="AN73">
            <v>0</v>
          </cell>
          <cell r="AO73" t="str">
            <v>28/54</v>
          </cell>
          <cell r="AP73">
            <v>5</v>
          </cell>
        </row>
        <row r="74">
          <cell r="AB74">
            <v>-318365.5</v>
          </cell>
          <cell r="AN74">
            <v>-654955.22791666666</v>
          </cell>
          <cell r="AO74">
            <v>39</v>
          </cell>
        </row>
        <row r="75">
          <cell r="AB75">
            <v>2810570.27</v>
          </cell>
          <cell r="AN75">
            <v>2868151.7229166664</v>
          </cell>
          <cell r="AO75">
            <v>39</v>
          </cell>
        </row>
        <row r="76">
          <cell r="AB76">
            <v>-423343.57</v>
          </cell>
          <cell r="AN76">
            <v>-423291.69708333333</v>
          </cell>
          <cell r="AO76" t="str">
            <v>39</v>
          </cell>
        </row>
        <row r="77">
          <cell r="AB77">
            <v>0</v>
          </cell>
          <cell r="AN77">
            <v>0</v>
          </cell>
          <cell r="AO77" t="str">
            <v>40</v>
          </cell>
        </row>
        <row r="78">
          <cell r="AB78">
            <v>74954526.069999993</v>
          </cell>
          <cell r="AN78">
            <v>117880815.76083332</v>
          </cell>
          <cell r="AO78">
            <v>40</v>
          </cell>
        </row>
        <row r="79">
          <cell r="AB79">
            <v>13367583</v>
          </cell>
          <cell r="AN79">
            <v>13123277.291666666</v>
          </cell>
          <cell r="AO79" t="str">
            <v>33a</v>
          </cell>
        </row>
        <row r="80">
          <cell r="AB80">
            <v>0</v>
          </cell>
          <cell r="AN80">
            <v>0</v>
          </cell>
          <cell r="AO80" t="str">
            <v>41</v>
          </cell>
        </row>
        <row r="81">
          <cell r="AB81">
            <v>100000</v>
          </cell>
          <cell r="AN81">
            <v>100000</v>
          </cell>
          <cell r="AO81">
            <v>41</v>
          </cell>
        </row>
        <row r="82">
          <cell r="AB82">
            <v>40670863.939999998</v>
          </cell>
          <cell r="AN82">
            <v>37362672.052500002</v>
          </cell>
          <cell r="AO82">
            <v>41</v>
          </cell>
        </row>
        <row r="83">
          <cell r="AB83">
            <v>-100000</v>
          </cell>
          <cell r="AN83">
            <v>-79166.666666666672</v>
          </cell>
          <cell r="AO83" t="str">
            <v>41</v>
          </cell>
        </row>
        <row r="84">
          <cell r="AB84">
            <v>0</v>
          </cell>
          <cell r="AN84">
            <v>0</v>
          </cell>
          <cell r="AO84">
            <v>41</v>
          </cell>
        </row>
        <row r="85">
          <cell r="AB85">
            <v>0</v>
          </cell>
          <cell r="AN85">
            <v>0</v>
          </cell>
          <cell r="AO85">
            <v>41</v>
          </cell>
        </row>
        <row r="86">
          <cell r="AB86">
            <v>0</v>
          </cell>
          <cell r="AN86">
            <v>0</v>
          </cell>
          <cell r="AO86">
            <v>41</v>
          </cell>
        </row>
        <row r="87">
          <cell r="AB87">
            <v>0</v>
          </cell>
          <cell r="AN87">
            <v>0</v>
          </cell>
          <cell r="AO87">
            <v>41</v>
          </cell>
        </row>
        <row r="88">
          <cell r="AB88">
            <v>0</v>
          </cell>
          <cell r="AN88">
            <v>0</v>
          </cell>
          <cell r="AO88">
            <v>41</v>
          </cell>
        </row>
        <row r="89">
          <cell r="AB89">
            <v>0</v>
          </cell>
          <cell r="AN89">
            <v>640.41666666666663</v>
          </cell>
          <cell r="AO89">
            <v>41</v>
          </cell>
        </row>
        <row r="90">
          <cell r="AB90">
            <v>0</v>
          </cell>
          <cell r="AN90">
            <v>83856.875</v>
          </cell>
          <cell r="AO90">
            <v>41</v>
          </cell>
        </row>
        <row r="91">
          <cell r="AB91">
            <v>0</v>
          </cell>
          <cell r="AN91">
            <v>0</v>
          </cell>
          <cell r="AO91">
            <v>41</v>
          </cell>
        </row>
        <row r="92">
          <cell r="AB92">
            <v>0</v>
          </cell>
          <cell r="AN92">
            <v>69889.993749999994</v>
          </cell>
          <cell r="AO92">
            <v>41</v>
          </cell>
        </row>
        <row r="93">
          <cell r="AB93">
            <v>0</v>
          </cell>
          <cell r="AN93">
            <v>0</v>
          </cell>
          <cell r="AO93">
            <v>41</v>
          </cell>
        </row>
        <row r="94">
          <cell r="AB94">
            <v>-620534.82999999996</v>
          </cell>
          <cell r="AN94">
            <v>-308356.22291666671</v>
          </cell>
          <cell r="AO94">
            <v>41</v>
          </cell>
        </row>
        <row r="95">
          <cell r="AB95">
            <v>608000</v>
          </cell>
          <cell r="AN95">
            <v>608000</v>
          </cell>
          <cell r="AO95">
            <v>41</v>
          </cell>
        </row>
        <row r="96">
          <cell r="AB96">
            <v>0</v>
          </cell>
          <cell r="AN96">
            <v>0</v>
          </cell>
          <cell r="AO96">
            <v>41</v>
          </cell>
        </row>
        <row r="97">
          <cell r="AB97">
            <v>0</v>
          </cell>
          <cell r="AN97">
            <v>0</v>
          </cell>
          <cell r="AO97">
            <v>41</v>
          </cell>
        </row>
        <row r="98">
          <cell r="AB98">
            <v>0</v>
          </cell>
          <cell r="AN98">
            <v>0</v>
          </cell>
          <cell r="AO98">
            <v>41</v>
          </cell>
        </row>
        <row r="99">
          <cell r="AB99">
            <v>0</v>
          </cell>
          <cell r="AN99">
            <v>0</v>
          </cell>
          <cell r="AO99">
            <v>41</v>
          </cell>
        </row>
        <row r="100">
          <cell r="AB100">
            <v>0</v>
          </cell>
          <cell r="AN100">
            <v>0</v>
          </cell>
          <cell r="AO100">
            <v>41</v>
          </cell>
        </row>
        <row r="101">
          <cell r="AB101">
            <v>37033.53</v>
          </cell>
          <cell r="AN101">
            <v>39357.335416666669</v>
          </cell>
          <cell r="AO101">
            <v>41</v>
          </cell>
        </row>
        <row r="102">
          <cell r="AB102">
            <v>0</v>
          </cell>
          <cell r="AN102">
            <v>0</v>
          </cell>
          <cell r="AO102">
            <v>41</v>
          </cell>
        </row>
        <row r="103">
          <cell r="AB103">
            <v>2118566.46</v>
          </cell>
          <cell r="AN103">
            <v>1812152.0066666666</v>
          </cell>
          <cell r="AO103">
            <v>41</v>
          </cell>
        </row>
        <row r="104">
          <cell r="AB104">
            <v>0</v>
          </cell>
          <cell r="AN104">
            <v>0</v>
          </cell>
          <cell r="AO104">
            <v>41</v>
          </cell>
        </row>
        <row r="105">
          <cell r="AB105">
            <v>0</v>
          </cell>
          <cell r="AN105">
            <v>0</v>
          </cell>
          <cell r="AO105">
            <v>41</v>
          </cell>
        </row>
        <row r="106">
          <cell r="AB106">
            <v>0</v>
          </cell>
          <cell r="AN106">
            <v>134.84583333333333</v>
          </cell>
          <cell r="AO106">
            <v>41</v>
          </cell>
        </row>
        <row r="107">
          <cell r="AB107">
            <v>97111.88</v>
          </cell>
          <cell r="AN107">
            <v>98444.434166666659</v>
          </cell>
          <cell r="AO107">
            <v>41</v>
          </cell>
        </row>
        <row r="108">
          <cell r="AB108">
            <v>1524606.12</v>
          </cell>
          <cell r="AN108">
            <v>1881863.5720833335</v>
          </cell>
          <cell r="AO108">
            <v>41</v>
          </cell>
        </row>
        <row r="109">
          <cell r="AB109">
            <v>0</v>
          </cell>
          <cell r="AN109">
            <v>905.625</v>
          </cell>
          <cell r="AO109" t="str">
            <v>41</v>
          </cell>
        </row>
        <row r="110">
          <cell r="AB110">
            <v>0</v>
          </cell>
          <cell r="AN110">
            <v>0</v>
          </cell>
          <cell r="AO110" t="str">
            <v>41</v>
          </cell>
        </row>
        <row r="111">
          <cell r="AB111">
            <v>0</v>
          </cell>
          <cell r="AN111">
            <v>0</v>
          </cell>
          <cell r="AO111" t="str">
            <v>41</v>
          </cell>
        </row>
        <row r="112">
          <cell r="AB112">
            <v>0</v>
          </cell>
          <cell r="AN112">
            <v>0</v>
          </cell>
          <cell r="AO112" t="str">
            <v>41</v>
          </cell>
        </row>
        <row r="113">
          <cell r="AB113">
            <v>1599514</v>
          </cell>
          <cell r="AN113">
            <v>1574230.5337499997</v>
          </cell>
          <cell r="AO113" t="str">
            <v>41</v>
          </cell>
        </row>
        <row r="114">
          <cell r="AB114">
            <v>0</v>
          </cell>
          <cell r="AN114">
            <v>0</v>
          </cell>
          <cell r="AO114" t="str">
            <v>41</v>
          </cell>
        </row>
        <row r="115">
          <cell r="AB115">
            <v>94054.44</v>
          </cell>
          <cell r="AN115">
            <v>95175.521666666682</v>
          </cell>
          <cell r="AO115" t="str">
            <v>41</v>
          </cell>
        </row>
        <row r="116">
          <cell r="AB116">
            <v>0</v>
          </cell>
          <cell r="AN116">
            <v>22176.08083333333</v>
          </cell>
          <cell r="AO116" t="str">
            <v>41</v>
          </cell>
        </row>
        <row r="117">
          <cell r="AB117">
            <v>9013.6</v>
          </cell>
          <cell r="AN117">
            <v>9198.9258333333328</v>
          </cell>
          <cell r="AO117" t="str">
            <v>41</v>
          </cell>
        </row>
        <row r="118">
          <cell r="AB118">
            <v>75308.08</v>
          </cell>
          <cell r="AN118">
            <v>76825.60291666667</v>
          </cell>
          <cell r="AO118" t="str">
            <v>41</v>
          </cell>
        </row>
        <row r="119">
          <cell r="AB119">
            <v>33054</v>
          </cell>
          <cell r="AN119">
            <v>31676.75</v>
          </cell>
          <cell r="AO119" t="str">
            <v>41</v>
          </cell>
        </row>
        <row r="120">
          <cell r="AB120">
            <v>-1599514</v>
          </cell>
          <cell r="AN120">
            <v>-1247018.3233333332</v>
          </cell>
          <cell r="AO120" t="str">
            <v>41</v>
          </cell>
        </row>
        <row r="121">
          <cell r="AB121">
            <v>0</v>
          </cell>
          <cell r="AN121">
            <v>145833.33333333334</v>
          </cell>
          <cell r="AO121" t="str">
            <v>41</v>
          </cell>
        </row>
        <row r="122">
          <cell r="AB122">
            <v>41862.910000000003</v>
          </cell>
          <cell r="AN122">
            <v>8739.6104166666664</v>
          </cell>
          <cell r="AO122" t="str">
            <v>41</v>
          </cell>
        </row>
        <row r="123">
          <cell r="AB123">
            <v>0</v>
          </cell>
          <cell r="AN123">
            <v>0</v>
          </cell>
          <cell r="AO123" t="str">
            <v>65a</v>
          </cell>
        </row>
        <row r="124">
          <cell r="AB124">
            <v>1234200789.6900001</v>
          </cell>
          <cell r="AN124">
            <v>1234237589.2425003</v>
          </cell>
          <cell r="AO124" t="str">
            <v>65a</v>
          </cell>
        </row>
        <row r="125">
          <cell r="AB125">
            <v>-18082718.420000002</v>
          </cell>
          <cell r="AN125">
            <v>-18124051.317083333</v>
          </cell>
          <cell r="AO125" t="str">
            <v>65a</v>
          </cell>
        </row>
        <row r="126">
          <cell r="AB126">
            <v>-90774.61</v>
          </cell>
          <cell r="AN126">
            <v>-106146.49708333334</v>
          </cell>
          <cell r="AO126" t="str">
            <v>65a</v>
          </cell>
        </row>
        <row r="127">
          <cell r="AB127">
            <v>0</v>
          </cell>
          <cell r="AN127">
            <v>0</v>
          </cell>
          <cell r="AO127" t="str">
            <v>65a</v>
          </cell>
        </row>
        <row r="128">
          <cell r="AB128">
            <v>0</v>
          </cell>
          <cell r="AN128">
            <v>0</v>
          </cell>
          <cell r="AO128" t="str">
            <v>65a</v>
          </cell>
        </row>
        <row r="129">
          <cell r="AB129">
            <v>0</v>
          </cell>
          <cell r="AN129">
            <v>0</v>
          </cell>
          <cell r="AO129" t="str">
            <v>65a</v>
          </cell>
        </row>
        <row r="130">
          <cell r="AB130">
            <v>0</v>
          </cell>
          <cell r="AN130">
            <v>0</v>
          </cell>
          <cell r="AO130" t="str">
            <v>65a</v>
          </cell>
        </row>
        <row r="131">
          <cell r="AB131">
            <v>0</v>
          </cell>
          <cell r="AN131">
            <v>0</v>
          </cell>
          <cell r="AO131" t="str">
            <v>65a</v>
          </cell>
        </row>
        <row r="132">
          <cell r="AB132">
            <v>0</v>
          </cell>
          <cell r="AN132">
            <v>0</v>
          </cell>
          <cell r="AO132" t="str">
            <v>65a</v>
          </cell>
        </row>
        <row r="133">
          <cell r="AB133">
            <v>0</v>
          </cell>
          <cell r="AN133">
            <v>0</v>
          </cell>
          <cell r="AO133" t="str">
            <v>65a</v>
          </cell>
        </row>
        <row r="134">
          <cell r="AB134">
            <v>428.61</v>
          </cell>
          <cell r="AN134">
            <v>-1261.3045833333329</v>
          </cell>
          <cell r="AO134" t="str">
            <v>65a</v>
          </cell>
        </row>
        <row r="135">
          <cell r="AB135">
            <v>-25163.57</v>
          </cell>
          <cell r="AN135">
            <v>-25163.570000000003</v>
          </cell>
          <cell r="AO135" t="str">
            <v>65a</v>
          </cell>
        </row>
        <row r="136">
          <cell r="AB136">
            <v>0</v>
          </cell>
          <cell r="AN136">
            <v>0</v>
          </cell>
          <cell r="AO136" t="str">
            <v>65a</v>
          </cell>
        </row>
        <row r="137">
          <cell r="AB137">
            <v>0</v>
          </cell>
          <cell r="AN137">
            <v>0</v>
          </cell>
          <cell r="AO137" t="str">
            <v>65a</v>
          </cell>
        </row>
        <row r="138">
          <cell r="AB138">
            <v>-1226371867.3900001</v>
          </cell>
          <cell r="AN138">
            <v>-1226371867.3899999</v>
          </cell>
          <cell r="AO138" t="str">
            <v>65a</v>
          </cell>
        </row>
        <row r="139">
          <cell r="AB139">
            <v>0</v>
          </cell>
          <cell r="AN139">
            <v>0</v>
          </cell>
          <cell r="AO139" t="str">
            <v>65a</v>
          </cell>
        </row>
        <row r="140">
          <cell r="AB140">
            <v>-8424.89</v>
          </cell>
          <cell r="AN140">
            <v>-8647.8016666666663</v>
          </cell>
          <cell r="AO140" t="str">
            <v>65a</v>
          </cell>
        </row>
        <row r="141">
          <cell r="AB141">
            <v>0</v>
          </cell>
          <cell r="AN141">
            <v>0</v>
          </cell>
          <cell r="AO141" t="str">
            <v>65a</v>
          </cell>
        </row>
        <row r="142">
          <cell r="AB142">
            <v>0</v>
          </cell>
          <cell r="AN142">
            <v>0</v>
          </cell>
          <cell r="AO142" t="str">
            <v>65a</v>
          </cell>
        </row>
        <row r="143">
          <cell r="AB143">
            <v>0</v>
          </cell>
          <cell r="AN143">
            <v>0</v>
          </cell>
          <cell r="AO143" t="str">
            <v>65a</v>
          </cell>
        </row>
        <row r="144">
          <cell r="AB144">
            <v>0</v>
          </cell>
          <cell r="AN144">
            <v>0</v>
          </cell>
          <cell r="AO144" t="str">
            <v>65a</v>
          </cell>
        </row>
        <row r="145">
          <cell r="AB145">
            <v>0</v>
          </cell>
          <cell r="AN145">
            <v>0</v>
          </cell>
          <cell r="AO145" t="str">
            <v>65a</v>
          </cell>
        </row>
        <row r="146">
          <cell r="AB146">
            <v>0</v>
          </cell>
          <cell r="AN146">
            <v>16.125</v>
          </cell>
          <cell r="AO146" t="str">
            <v>65a</v>
          </cell>
        </row>
        <row r="147">
          <cell r="AB147">
            <v>4448.38</v>
          </cell>
          <cell r="AN147">
            <v>17074.78875</v>
          </cell>
          <cell r="AO147" t="str">
            <v>65a</v>
          </cell>
        </row>
        <row r="148">
          <cell r="AB148">
            <v>0</v>
          </cell>
          <cell r="AN148">
            <v>0</v>
          </cell>
          <cell r="AO148" t="str">
            <v>65a</v>
          </cell>
        </row>
        <row r="149">
          <cell r="AB149">
            <v>1649926.64</v>
          </cell>
          <cell r="AN149">
            <v>1061816.1187500001</v>
          </cell>
          <cell r="AO149" t="str">
            <v>65a</v>
          </cell>
        </row>
        <row r="150">
          <cell r="AB150">
            <v>-396322.94</v>
          </cell>
          <cell r="AN150">
            <v>-337554.16541666671</v>
          </cell>
          <cell r="AO150" t="str">
            <v>65a</v>
          </cell>
        </row>
        <row r="151">
          <cell r="AB151">
            <v>-205809.09</v>
          </cell>
          <cell r="AN151">
            <v>-355523.27750000003</v>
          </cell>
          <cell r="AO151" t="str">
            <v>65a</v>
          </cell>
        </row>
        <row r="152">
          <cell r="AB152">
            <v>0</v>
          </cell>
          <cell r="AN152">
            <v>0</v>
          </cell>
          <cell r="AO152" t="str">
            <v>65a</v>
          </cell>
        </row>
        <row r="153">
          <cell r="AB153">
            <v>0</v>
          </cell>
          <cell r="AN153">
            <v>0</v>
          </cell>
          <cell r="AO153" t="str">
            <v>65a</v>
          </cell>
        </row>
        <row r="154">
          <cell r="AB154">
            <v>10095990.51</v>
          </cell>
          <cell r="AN154">
            <v>10498553.943333335</v>
          </cell>
          <cell r="AO154" t="str">
            <v>65a</v>
          </cell>
        </row>
        <row r="155">
          <cell r="AB155">
            <v>0</v>
          </cell>
          <cell r="AN155">
            <v>52993.567500000005</v>
          </cell>
          <cell r="AO155" t="str">
            <v>65a</v>
          </cell>
        </row>
        <row r="156">
          <cell r="AB156">
            <v>0</v>
          </cell>
          <cell r="AN156">
            <v>-1192.2820833333333</v>
          </cell>
          <cell r="AO156" t="str">
            <v>65a</v>
          </cell>
        </row>
        <row r="157">
          <cell r="AB157">
            <v>0</v>
          </cell>
          <cell r="AN157">
            <v>7545.7304166666681</v>
          </cell>
          <cell r="AO157" t="str">
            <v>65a</v>
          </cell>
        </row>
        <row r="158">
          <cell r="AB158">
            <v>0</v>
          </cell>
          <cell r="AN158">
            <v>-9665.3704166666666</v>
          </cell>
          <cell r="AO158" t="str">
            <v>65a</v>
          </cell>
        </row>
        <row r="159">
          <cell r="AB159">
            <v>-6308.88</v>
          </cell>
          <cell r="AN159">
            <v>-4889.5179166666667</v>
          </cell>
          <cell r="AO159" t="str">
            <v>65a</v>
          </cell>
        </row>
        <row r="160">
          <cell r="AB160">
            <v>2543964.79</v>
          </cell>
          <cell r="AN160">
            <v>219380.88041666665</v>
          </cell>
          <cell r="AO160" t="str">
            <v xml:space="preserve"> </v>
          </cell>
        </row>
        <row r="161">
          <cell r="AB161">
            <v>167167.14000000001</v>
          </cell>
          <cell r="AN161">
            <v>14023725.663333332</v>
          </cell>
          <cell r="AO161" t="str">
            <v>41</v>
          </cell>
        </row>
        <row r="162">
          <cell r="AB162">
            <v>-5.0999999999999996</v>
          </cell>
          <cell r="AN162">
            <v>1572.8041666666661</v>
          </cell>
          <cell r="AO162" t="str">
            <v>65a</v>
          </cell>
        </row>
        <row r="163">
          <cell r="AB163">
            <v>6767941.8799999999</v>
          </cell>
          <cell r="AN163">
            <v>23785947.33583333</v>
          </cell>
          <cell r="AO163" t="str">
            <v>65a</v>
          </cell>
        </row>
        <row r="164">
          <cell r="AB164">
            <v>0</v>
          </cell>
          <cell r="AN164">
            <v>-7756.5225</v>
          </cell>
          <cell r="AO164" t="str">
            <v>65a</v>
          </cell>
        </row>
        <row r="165">
          <cell r="AB165">
            <v>6035469.8899999997</v>
          </cell>
          <cell r="AN165">
            <v>21787935.764583331</v>
          </cell>
          <cell r="AO165" t="str">
            <v>65a</v>
          </cell>
        </row>
        <row r="166">
          <cell r="AB166">
            <v>444969.27</v>
          </cell>
          <cell r="AN166">
            <v>313636.16208333336</v>
          </cell>
          <cell r="AO166" t="str">
            <v>65a</v>
          </cell>
        </row>
        <row r="167">
          <cell r="AB167">
            <v>4435.47</v>
          </cell>
          <cell r="AN167">
            <v>466.87208333333348</v>
          </cell>
          <cell r="AO167" t="str">
            <v>65a</v>
          </cell>
        </row>
        <row r="168">
          <cell r="AB168">
            <v>-1089.29</v>
          </cell>
          <cell r="AN168">
            <v>153.57125000000005</v>
          </cell>
          <cell r="AO168" t="str">
            <v>65a</v>
          </cell>
        </row>
        <row r="169">
          <cell r="AB169">
            <v>-228554.63</v>
          </cell>
          <cell r="AN169">
            <v>-16412.782916666667</v>
          </cell>
          <cell r="AO169" t="str">
            <v>65a</v>
          </cell>
        </row>
        <row r="170">
          <cell r="AB170">
            <v>38984.5</v>
          </cell>
          <cell r="AN170">
            <v>35333.852500000001</v>
          </cell>
          <cell r="AO170" t="str">
            <v>65a</v>
          </cell>
        </row>
        <row r="171">
          <cell r="AB171">
            <v>-113206.91</v>
          </cell>
          <cell r="AN171">
            <v>-220615.16208333336</v>
          </cell>
          <cell r="AO171" t="str">
            <v>65a</v>
          </cell>
        </row>
        <row r="172">
          <cell r="AB172">
            <v>-189218</v>
          </cell>
          <cell r="AN172">
            <v>-234779.88583333333</v>
          </cell>
          <cell r="AO172" t="str">
            <v>65a</v>
          </cell>
        </row>
        <row r="173">
          <cell r="AB173">
            <v>-5094438.2699999996</v>
          </cell>
          <cell r="AN173">
            <v>-19982277.413750004</v>
          </cell>
          <cell r="AO173" t="str">
            <v>65a</v>
          </cell>
        </row>
        <row r="174">
          <cell r="AB174">
            <v>-313977.88</v>
          </cell>
          <cell r="AN174">
            <v>-67407.323333333348</v>
          </cell>
          <cell r="AO174" t="str">
            <v>65a</v>
          </cell>
        </row>
        <row r="175">
          <cell r="AB175">
            <v>-102138.3</v>
          </cell>
          <cell r="AN175">
            <v>-102332.89541666668</v>
          </cell>
          <cell r="AO175" t="str">
            <v>65a</v>
          </cell>
        </row>
        <row r="176">
          <cell r="AB176">
            <v>0</v>
          </cell>
          <cell r="AN176">
            <v>0</v>
          </cell>
          <cell r="AO176" t="str">
            <v>65a</v>
          </cell>
        </row>
        <row r="177">
          <cell r="AB177">
            <v>0</v>
          </cell>
          <cell r="AN177">
            <v>0</v>
          </cell>
          <cell r="AO177" t="str">
            <v>65a</v>
          </cell>
        </row>
        <row r="178">
          <cell r="AB178">
            <v>-46459.199999999997</v>
          </cell>
          <cell r="AN178">
            <v>-260218.25625000001</v>
          </cell>
          <cell r="AO178" t="str">
            <v>65a</v>
          </cell>
        </row>
        <row r="179">
          <cell r="AB179">
            <v>174872.98</v>
          </cell>
          <cell r="AN179">
            <v>277723.92708333331</v>
          </cell>
          <cell r="AO179" t="str">
            <v>65a</v>
          </cell>
        </row>
        <row r="180">
          <cell r="AB180">
            <v>0</v>
          </cell>
          <cell r="AN180">
            <v>0</v>
          </cell>
          <cell r="AO180" t="str">
            <v xml:space="preserve"> </v>
          </cell>
        </row>
        <row r="181">
          <cell r="AB181">
            <v>41580</v>
          </cell>
          <cell r="AN181">
            <v>41580</v>
          </cell>
          <cell r="AO181" t="str">
            <v xml:space="preserve"> </v>
          </cell>
        </row>
        <row r="182">
          <cell r="AB182">
            <v>24017.54</v>
          </cell>
          <cell r="AN182">
            <v>16100.873333333338</v>
          </cell>
          <cell r="AO182" t="str">
            <v>65a</v>
          </cell>
        </row>
        <row r="183">
          <cell r="AB183">
            <v>1015222.4</v>
          </cell>
          <cell r="AN183">
            <v>308482.58833333338</v>
          </cell>
          <cell r="AO183" t="str">
            <v>65a</v>
          </cell>
        </row>
        <row r="184">
          <cell r="AB184">
            <v>0</v>
          </cell>
          <cell r="AN184">
            <v>0</v>
          </cell>
        </row>
        <row r="185">
          <cell r="AB185">
            <v>119998.49</v>
          </cell>
          <cell r="AN185">
            <v>122504.74</v>
          </cell>
          <cell r="AO185" t="str">
            <v>65a</v>
          </cell>
        </row>
        <row r="186">
          <cell r="AB186">
            <v>0</v>
          </cell>
          <cell r="AN186">
            <v>0</v>
          </cell>
          <cell r="AO186" t="str">
            <v>65a</v>
          </cell>
        </row>
        <row r="187">
          <cell r="AB187">
            <v>0</v>
          </cell>
          <cell r="AN187">
            <v>0</v>
          </cell>
          <cell r="AO187" t="str">
            <v>65a</v>
          </cell>
        </row>
        <row r="188">
          <cell r="AB188">
            <v>73353</v>
          </cell>
          <cell r="AN188">
            <v>3056.375</v>
          </cell>
        </row>
        <row r="189">
          <cell r="AB189">
            <v>812655</v>
          </cell>
          <cell r="AN189">
            <v>633028.20833333337</v>
          </cell>
          <cell r="AO189" t="str">
            <v xml:space="preserve"> </v>
          </cell>
        </row>
        <row r="190">
          <cell r="AB190">
            <v>4675.7299999999996</v>
          </cell>
          <cell r="AN190">
            <v>4675.7299999999987</v>
          </cell>
          <cell r="AO190" t="str">
            <v>65a</v>
          </cell>
        </row>
        <row r="191">
          <cell r="AB191">
            <v>717254</v>
          </cell>
          <cell r="AN191">
            <v>496915.75</v>
          </cell>
          <cell r="AO191" t="str">
            <v xml:space="preserve"> </v>
          </cell>
        </row>
        <row r="192">
          <cell r="AB192">
            <v>3991.54</v>
          </cell>
          <cell r="AN192">
            <v>4060.0358333333338</v>
          </cell>
          <cell r="AO192" t="str">
            <v>65a</v>
          </cell>
        </row>
        <row r="193">
          <cell r="AB193">
            <v>-3261.84</v>
          </cell>
          <cell r="AN193">
            <v>-3227.5341666666668</v>
          </cell>
          <cell r="AO193" t="str">
            <v xml:space="preserve"> </v>
          </cell>
        </row>
        <row r="194">
          <cell r="AB194">
            <v>0</v>
          </cell>
          <cell r="AN194">
            <v>0</v>
          </cell>
          <cell r="AO194" t="str">
            <v xml:space="preserve"> </v>
          </cell>
        </row>
        <row r="195">
          <cell r="AB195">
            <v>0</v>
          </cell>
          <cell r="AN195">
            <v>0</v>
          </cell>
        </row>
        <row r="196">
          <cell r="AB196">
            <v>16286.22</v>
          </cell>
          <cell r="AN196">
            <v>13395.565416666665</v>
          </cell>
          <cell r="AO196" t="str">
            <v>65b</v>
          </cell>
        </row>
        <row r="197">
          <cell r="AB197">
            <v>422047.43</v>
          </cell>
          <cell r="AN197">
            <v>443538.54458333337</v>
          </cell>
          <cell r="AO197" t="str">
            <v>65a</v>
          </cell>
        </row>
        <row r="198">
          <cell r="AB198">
            <v>803.66</v>
          </cell>
          <cell r="AN198">
            <v>803.66</v>
          </cell>
          <cell r="AO198" t="str">
            <v>65a</v>
          </cell>
        </row>
        <row r="199">
          <cell r="AB199">
            <v>278.86</v>
          </cell>
          <cell r="AN199">
            <v>156.7141666666667</v>
          </cell>
          <cell r="AO199" t="str">
            <v>65b</v>
          </cell>
        </row>
        <row r="200">
          <cell r="AB200">
            <v>100440.25</v>
          </cell>
          <cell r="AN200">
            <v>58181.324583333335</v>
          </cell>
        </row>
        <row r="201">
          <cell r="AB201">
            <v>0</v>
          </cell>
          <cell r="AN201">
            <v>44974984.604166664</v>
          </cell>
          <cell r="AO201" t="str">
            <v>51</v>
          </cell>
        </row>
        <row r="202">
          <cell r="AB202">
            <v>0</v>
          </cell>
          <cell r="AN202">
            <v>5991164.7625000002</v>
          </cell>
          <cell r="AO202" t="str">
            <v>51</v>
          </cell>
        </row>
        <row r="203">
          <cell r="AB203">
            <v>0</v>
          </cell>
          <cell r="AN203">
            <v>0</v>
          </cell>
          <cell r="AO203" t="str">
            <v>51</v>
          </cell>
        </row>
        <row r="204">
          <cell r="AB204">
            <v>0</v>
          </cell>
          <cell r="AN204">
            <v>0</v>
          </cell>
          <cell r="AO204" t="str">
            <v>51</v>
          </cell>
        </row>
        <row r="205">
          <cell r="AB205">
            <v>0</v>
          </cell>
          <cell r="AN205">
            <v>0</v>
          </cell>
          <cell r="AO205" t="str">
            <v>51</v>
          </cell>
        </row>
        <row r="206">
          <cell r="AB206">
            <v>0</v>
          </cell>
          <cell r="AN206">
            <v>0</v>
          </cell>
          <cell r="AO206" t="str">
            <v>51</v>
          </cell>
        </row>
        <row r="207">
          <cell r="AB207">
            <v>0</v>
          </cell>
          <cell r="AN207">
            <v>0</v>
          </cell>
          <cell r="AO207">
            <v>41</v>
          </cell>
        </row>
        <row r="208">
          <cell r="AB208">
            <v>620534.82999999996</v>
          </cell>
          <cell r="AN208">
            <v>308356.22291666671</v>
          </cell>
          <cell r="AO208">
            <v>41</v>
          </cell>
        </row>
        <row r="209">
          <cell r="AB209">
            <v>400701.94</v>
          </cell>
          <cell r="AN209">
            <v>385556.92083333334</v>
          </cell>
          <cell r="AO209">
            <v>41</v>
          </cell>
        </row>
        <row r="210">
          <cell r="AB210">
            <v>0</v>
          </cell>
          <cell r="AN210">
            <v>0</v>
          </cell>
          <cell r="AO210" t="str">
            <v xml:space="preserve"> </v>
          </cell>
        </row>
        <row r="211">
          <cell r="AB211">
            <v>0</v>
          </cell>
          <cell r="AN211">
            <v>0</v>
          </cell>
          <cell r="AO211" t="str">
            <v>65b</v>
          </cell>
        </row>
        <row r="212">
          <cell r="AB212">
            <v>-579528.92000000004</v>
          </cell>
          <cell r="AN212">
            <v>-384343.55583333335</v>
          </cell>
          <cell r="AO212" t="str">
            <v>65a</v>
          </cell>
        </row>
        <row r="213">
          <cell r="AB213">
            <v>81271879.180000007</v>
          </cell>
          <cell r="AN213">
            <v>94563801.19916667</v>
          </cell>
        </row>
        <row r="214">
          <cell r="AB214">
            <v>0</v>
          </cell>
          <cell r="AN214">
            <v>7002.8499999999995</v>
          </cell>
          <cell r="AO214" t="str">
            <v>66a</v>
          </cell>
        </row>
        <row r="215">
          <cell r="AB215">
            <v>0</v>
          </cell>
          <cell r="AN215">
            <v>0</v>
          </cell>
          <cell r="AO215" t="str">
            <v>66a</v>
          </cell>
        </row>
        <row r="216">
          <cell r="AB216">
            <v>23887574.18</v>
          </cell>
          <cell r="AN216">
            <v>38562477.249583341</v>
          </cell>
          <cell r="AO216" t="str">
            <v>65b</v>
          </cell>
        </row>
        <row r="217">
          <cell r="AB217">
            <v>-81271879</v>
          </cell>
          <cell r="AN217">
            <v>-67254823.875</v>
          </cell>
        </row>
        <row r="218">
          <cell r="AB218">
            <v>-23887574</v>
          </cell>
          <cell r="AN218">
            <v>-27224954.083333332</v>
          </cell>
          <cell r="AO218" t="str">
            <v>65b</v>
          </cell>
        </row>
        <row r="219">
          <cell r="AB219">
            <v>156153650</v>
          </cell>
          <cell r="AN219">
            <v>133104704.33333333</v>
          </cell>
          <cell r="AO219" t="str">
            <v>66x</v>
          </cell>
        </row>
        <row r="220">
          <cell r="AB220">
            <v>-7000000</v>
          </cell>
          <cell r="AN220">
            <v>-4875000</v>
          </cell>
          <cell r="AO220" t="str">
            <v>9</v>
          </cell>
        </row>
        <row r="221">
          <cell r="AB221">
            <v>52781</v>
          </cell>
          <cell r="AN221">
            <v>41382.125</v>
          </cell>
        </row>
        <row r="222">
          <cell r="AB222">
            <v>14196</v>
          </cell>
          <cell r="AN222">
            <v>15675</v>
          </cell>
          <cell r="AO222" t="str">
            <v>65b</v>
          </cell>
        </row>
        <row r="223">
          <cell r="AB223">
            <v>-24960275.609999999</v>
          </cell>
          <cell r="AN223">
            <v>-22454849.852500003</v>
          </cell>
          <cell r="AO223" t="str">
            <v>66a</v>
          </cell>
        </row>
        <row r="224">
          <cell r="AB224">
            <v>0</v>
          </cell>
          <cell r="AN224">
            <v>-3.6491666666666664</v>
          </cell>
          <cell r="AO224" t="str">
            <v>65a</v>
          </cell>
        </row>
        <row r="225">
          <cell r="AB225">
            <v>-3588.77</v>
          </cell>
          <cell r="AN225">
            <v>3288.3491666666669</v>
          </cell>
          <cell r="AO225" t="str">
            <v>65a</v>
          </cell>
        </row>
        <row r="226">
          <cell r="AB226">
            <v>0</v>
          </cell>
          <cell r="AN226">
            <v>0</v>
          </cell>
        </row>
        <row r="227">
          <cell r="AB227">
            <v>0</v>
          </cell>
          <cell r="AN227">
            <v>1532.8754166666668</v>
          </cell>
          <cell r="AO227" t="str">
            <v>65a</v>
          </cell>
        </row>
        <row r="228">
          <cell r="AB228">
            <v>0</v>
          </cell>
          <cell r="AN228">
            <v>-1697.2174999999997</v>
          </cell>
          <cell r="AO228" t="str">
            <v xml:space="preserve"> </v>
          </cell>
        </row>
        <row r="229">
          <cell r="AB229">
            <v>10575161.74</v>
          </cell>
          <cell r="AN229">
            <v>10854058.44875</v>
          </cell>
          <cell r="AO229" t="str">
            <v>65b</v>
          </cell>
        </row>
        <row r="230">
          <cell r="AB230">
            <v>83514.28</v>
          </cell>
          <cell r="AN230">
            <v>122053.60000000002</v>
          </cell>
          <cell r="AO230" t="str">
            <v>65b</v>
          </cell>
        </row>
        <row r="231">
          <cell r="AB231">
            <v>83513.98</v>
          </cell>
          <cell r="AN231">
            <v>114732.37</v>
          </cell>
          <cell r="AO231" t="str">
            <v>65b</v>
          </cell>
        </row>
        <row r="232">
          <cell r="AB232">
            <v>0</v>
          </cell>
          <cell r="AN232">
            <v>0</v>
          </cell>
        </row>
        <row r="233">
          <cell r="AB233">
            <v>0</v>
          </cell>
          <cell r="AN233">
            <v>0</v>
          </cell>
        </row>
        <row r="234">
          <cell r="AB234">
            <v>19696979.32</v>
          </cell>
          <cell r="AN234">
            <v>13656149.512500001</v>
          </cell>
          <cell r="AO234" t="str">
            <v xml:space="preserve"> </v>
          </cell>
        </row>
        <row r="235">
          <cell r="AB235">
            <v>573427.56999999995</v>
          </cell>
          <cell r="AN235">
            <v>1086103.84375</v>
          </cell>
          <cell r="AO235" t="str">
            <v xml:space="preserve"> </v>
          </cell>
        </row>
        <row r="236">
          <cell r="AB236">
            <v>11166794.85</v>
          </cell>
          <cell r="AN236">
            <v>12444851.593750002</v>
          </cell>
          <cell r="AO236" t="str">
            <v xml:space="preserve"> </v>
          </cell>
        </row>
        <row r="237">
          <cell r="AB237">
            <v>0</v>
          </cell>
          <cell r="AN237">
            <v>0</v>
          </cell>
          <cell r="AO237" t="str">
            <v xml:space="preserve"> </v>
          </cell>
        </row>
        <row r="238">
          <cell r="AB238">
            <v>-40</v>
          </cell>
          <cell r="AN238">
            <v>41967.105833333328</v>
          </cell>
          <cell r="AO238" t="str">
            <v>65a</v>
          </cell>
        </row>
        <row r="239">
          <cell r="AB239">
            <v>0</v>
          </cell>
          <cell r="AN239">
            <v>-21041.143749999999</v>
          </cell>
          <cell r="AO239" t="str">
            <v>65a</v>
          </cell>
        </row>
        <row r="240">
          <cell r="AB240">
            <v>0</v>
          </cell>
          <cell r="AN240">
            <v>0</v>
          </cell>
          <cell r="AO240" t="str">
            <v>65a</v>
          </cell>
        </row>
        <row r="241">
          <cell r="AB241">
            <v>0</v>
          </cell>
          <cell r="AN241">
            <v>0</v>
          </cell>
          <cell r="AO241" t="str">
            <v>65a</v>
          </cell>
        </row>
        <row r="242">
          <cell r="AB242">
            <v>0</v>
          </cell>
          <cell r="AN242">
            <v>0</v>
          </cell>
        </row>
        <row r="243">
          <cell r="AB243">
            <v>0</v>
          </cell>
          <cell r="AN243">
            <v>-6.9241666666666672</v>
          </cell>
          <cell r="AO243" t="str">
            <v>65a</v>
          </cell>
        </row>
        <row r="244">
          <cell r="AB244">
            <v>287028.95</v>
          </cell>
          <cell r="AN244">
            <v>298000.9366666667</v>
          </cell>
          <cell r="AO244" t="str">
            <v>65a</v>
          </cell>
        </row>
        <row r="245">
          <cell r="AB245">
            <v>3646174.18</v>
          </cell>
          <cell r="AN245">
            <v>2704883.19</v>
          </cell>
          <cell r="AO245" t="str">
            <v>65a</v>
          </cell>
        </row>
        <row r="246">
          <cell r="AB246">
            <v>20</v>
          </cell>
          <cell r="AN246">
            <v>6441.5579166666676</v>
          </cell>
          <cell r="AO246" t="str">
            <v>65a</v>
          </cell>
        </row>
        <row r="247">
          <cell r="AB247">
            <v>40871.89</v>
          </cell>
          <cell r="AN247">
            <v>50997.327916666669</v>
          </cell>
          <cell r="AO247" t="str">
            <v>65a</v>
          </cell>
        </row>
        <row r="248">
          <cell r="AB248">
            <v>11407303.92</v>
          </cell>
          <cell r="AN248">
            <v>9947142.5291666668</v>
          </cell>
          <cell r="AO248" t="str">
            <v>65a</v>
          </cell>
        </row>
        <row r="249">
          <cell r="AB249">
            <v>65557704.82</v>
          </cell>
          <cell r="AN249">
            <v>66505247.618333347</v>
          </cell>
          <cell r="AO249" t="str">
            <v xml:space="preserve"> </v>
          </cell>
        </row>
        <row r="250">
          <cell r="AB250">
            <v>1448.24</v>
          </cell>
          <cell r="AN250">
            <v>666.37</v>
          </cell>
          <cell r="AO250" t="str">
            <v xml:space="preserve"> </v>
          </cell>
        </row>
        <row r="251">
          <cell r="AB251">
            <v>0</v>
          </cell>
          <cell r="AN251">
            <v>0</v>
          </cell>
          <cell r="AO251" t="str">
            <v>65b</v>
          </cell>
        </row>
        <row r="252">
          <cell r="AB252">
            <v>0</v>
          </cell>
          <cell r="AN252">
            <v>0</v>
          </cell>
        </row>
        <row r="253">
          <cell r="AB253">
            <v>2405.5</v>
          </cell>
          <cell r="AN253">
            <v>-11693.827916666667</v>
          </cell>
        </row>
        <row r="254">
          <cell r="AB254">
            <v>0</v>
          </cell>
          <cell r="AN254">
            <v>33875.055416666662</v>
          </cell>
          <cell r="AO254" t="str">
            <v>65b</v>
          </cell>
        </row>
        <row r="255">
          <cell r="AB255">
            <v>0</v>
          </cell>
          <cell r="AN255">
            <v>28722.269583333331</v>
          </cell>
        </row>
        <row r="256">
          <cell r="AB256">
            <v>1276.2</v>
          </cell>
          <cell r="AN256">
            <v>686901.11250000016</v>
          </cell>
          <cell r="AO256" t="str">
            <v>65b</v>
          </cell>
        </row>
        <row r="257">
          <cell r="AB257">
            <v>67516.460000000006</v>
          </cell>
          <cell r="AN257">
            <v>59841.265833333338</v>
          </cell>
          <cell r="AO257" t="str">
            <v>65a</v>
          </cell>
        </row>
        <row r="258">
          <cell r="AB258">
            <v>533.64</v>
          </cell>
          <cell r="AN258">
            <v>46501.368750000001</v>
          </cell>
          <cell r="AO258" t="str">
            <v>65a</v>
          </cell>
        </row>
        <row r="259">
          <cell r="AB259">
            <v>167308.73000000001</v>
          </cell>
          <cell r="AN259">
            <v>470316.98499999987</v>
          </cell>
          <cell r="AO259" t="str">
            <v>65a</v>
          </cell>
        </row>
        <row r="260">
          <cell r="AB260">
            <v>593764.73</v>
          </cell>
          <cell r="AN260">
            <v>981065.80291666684</v>
          </cell>
          <cell r="AO260" t="str">
            <v>65a</v>
          </cell>
        </row>
        <row r="261">
          <cell r="AB261">
            <v>608272.1</v>
          </cell>
          <cell r="AN261">
            <v>405602.22333333333</v>
          </cell>
        </row>
        <row r="262">
          <cell r="AB262">
            <v>0</v>
          </cell>
          <cell r="AN262">
            <v>153376.68416666667</v>
          </cell>
        </row>
        <row r="263">
          <cell r="AB263">
            <v>928</v>
          </cell>
          <cell r="AN263">
            <v>15566.456666666667</v>
          </cell>
        </row>
        <row r="264">
          <cell r="AB264">
            <v>727781.97</v>
          </cell>
          <cell r="AN264">
            <v>588802.12124999997</v>
          </cell>
        </row>
        <row r="265">
          <cell r="AB265">
            <v>73258</v>
          </cell>
          <cell r="AN265">
            <v>196945.65041666664</v>
          </cell>
        </row>
        <row r="266">
          <cell r="AB266">
            <v>0</v>
          </cell>
          <cell r="AN266">
            <v>153834.93</v>
          </cell>
        </row>
        <row r="267">
          <cell r="AB267">
            <v>0</v>
          </cell>
          <cell r="AN267">
            <v>0</v>
          </cell>
          <cell r="AO267" t="str">
            <v xml:space="preserve"> </v>
          </cell>
        </row>
        <row r="268">
          <cell r="AB268">
            <v>0</v>
          </cell>
          <cell r="AN268">
            <v>0</v>
          </cell>
          <cell r="AO268" t="str">
            <v>65b</v>
          </cell>
        </row>
        <row r="269">
          <cell r="AB269">
            <v>-704300.58</v>
          </cell>
          <cell r="AN269">
            <v>-762055.05999999994</v>
          </cell>
        </row>
        <row r="270">
          <cell r="AB270">
            <v>0</v>
          </cell>
          <cell r="AN270">
            <v>0</v>
          </cell>
          <cell r="AO270" t="str">
            <v>65a</v>
          </cell>
        </row>
        <row r="271">
          <cell r="AB271">
            <v>-188040.46</v>
          </cell>
          <cell r="AN271">
            <v>-259983.76041666666</v>
          </cell>
          <cell r="AO271" t="str">
            <v>65b</v>
          </cell>
        </row>
        <row r="272">
          <cell r="AB272">
            <v>-41487700</v>
          </cell>
          <cell r="AN272">
            <v>-41487700</v>
          </cell>
        </row>
        <row r="273">
          <cell r="AB273">
            <v>0</v>
          </cell>
          <cell r="AN273">
            <v>0</v>
          </cell>
        </row>
        <row r="274">
          <cell r="AB274">
            <v>825652</v>
          </cell>
          <cell r="AN274">
            <v>599755.41666666663</v>
          </cell>
        </row>
        <row r="275">
          <cell r="AB275">
            <v>222060</v>
          </cell>
          <cell r="AN275">
            <v>204427.75</v>
          </cell>
          <cell r="AO275" t="str">
            <v>65b</v>
          </cell>
        </row>
        <row r="276">
          <cell r="AB276">
            <v>0</v>
          </cell>
          <cell r="AN276">
            <v>-121878.65916666668</v>
          </cell>
          <cell r="AO276" t="str">
            <v>65a</v>
          </cell>
        </row>
        <row r="277">
          <cell r="AB277">
            <v>-860740.12</v>
          </cell>
          <cell r="AN277">
            <v>-512625.48499999993</v>
          </cell>
          <cell r="AO277" t="str">
            <v>65a</v>
          </cell>
        </row>
        <row r="278">
          <cell r="AB278">
            <v>0</v>
          </cell>
          <cell r="AN278">
            <v>3843.2320833333338</v>
          </cell>
          <cell r="AO278" t="str">
            <v>65a</v>
          </cell>
        </row>
        <row r="279">
          <cell r="AB279">
            <v>46601.67</v>
          </cell>
          <cell r="AN279">
            <v>120748.51666666668</v>
          </cell>
          <cell r="AO279" t="str">
            <v>65a</v>
          </cell>
        </row>
        <row r="280">
          <cell r="AB280">
            <v>-5275.45</v>
          </cell>
          <cell r="AN280">
            <v>69075.088333333333</v>
          </cell>
          <cell r="AO280" t="str">
            <v>65a</v>
          </cell>
        </row>
        <row r="281">
          <cell r="AB281">
            <v>37708.07</v>
          </cell>
          <cell r="AN281">
            <v>67092.246249999982</v>
          </cell>
          <cell r="AO281" t="str">
            <v>65a</v>
          </cell>
        </row>
        <row r="282">
          <cell r="AB282">
            <v>0</v>
          </cell>
          <cell r="AN282">
            <v>37206.120833333334</v>
          </cell>
          <cell r="AO282" t="str">
            <v>65a</v>
          </cell>
        </row>
        <row r="283">
          <cell r="AB283">
            <v>7231614.8799999999</v>
          </cell>
          <cell r="AN283">
            <v>3600500.1133333333</v>
          </cell>
          <cell r="AO283">
            <v>40</v>
          </cell>
        </row>
        <row r="284">
          <cell r="AB284">
            <v>0</v>
          </cell>
          <cell r="AN284">
            <v>0</v>
          </cell>
        </row>
        <row r="285">
          <cell r="AB285">
            <v>572189.79</v>
          </cell>
          <cell r="AN285">
            <v>657716.03708333336</v>
          </cell>
          <cell r="AO285" t="str">
            <v xml:space="preserve"> </v>
          </cell>
        </row>
        <row r="286">
          <cell r="AB286">
            <v>1030583.88</v>
          </cell>
          <cell r="AN286">
            <v>934256.26291666657</v>
          </cell>
          <cell r="AO286" t="str">
            <v xml:space="preserve"> </v>
          </cell>
        </row>
        <row r="287">
          <cell r="AB287">
            <v>125324.99</v>
          </cell>
          <cell r="AN287">
            <v>119152.40666666668</v>
          </cell>
          <cell r="AO287" t="str">
            <v xml:space="preserve"> </v>
          </cell>
        </row>
        <row r="288">
          <cell r="AB288">
            <v>19225.34</v>
          </cell>
          <cell r="AN288">
            <v>19446.528333333332</v>
          </cell>
          <cell r="AO288" t="str">
            <v xml:space="preserve"> </v>
          </cell>
        </row>
        <row r="289">
          <cell r="AB289">
            <v>0</v>
          </cell>
          <cell r="AN289">
            <v>0</v>
          </cell>
          <cell r="AO289" t="str">
            <v xml:space="preserve"> </v>
          </cell>
        </row>
        <row r="290">
          <cell r="AB290">
            <v>3923076.58</v>
          </cell>
          <cell r="AN290">
            <v>3925921.1716666664</v>
          </cell>
          <cell r="AO290" t="str">
            <v xml:space="preserve"> </v>
          </cell>
        </row>
        <row r="291">
          <cell r="AB291">
            <v>1111480.51</v>
          </cell>
          <cell r="AN291">
            <v>1184995.9208333332</v>
          </cell>
          <cell r="AO291" t="str">
            <v xml:space="preserve"> </v>
          </cell>
        </row>
        <row r="292">
          <cell r="AB292">
            <v>0</v>
          </cell>
          <cell r="AN292">
            <v>0</v>
          </cell>
        </row>
        <row r="293">
          <cell r="AB293">
            <v>2637032.69</v>
          </cell>
          <cell r="AN293">
            <v>2684186.3008333337</v>
          </cell>
          <cell r="AO293" t="str">
            <v xml:space="preserve"> </v>
          </cell>
        </row>
        <row r="294">
          <cell r="AB294">
            <v>7359.29</v>
          </cell>
          <cell r="AN294">
            <v>7359.2899999999981</v>
          </cell>
          <cell r="AO294" t="str">
            <v>65b</v>
          </cell>
        </row>
        <row r="295">
          <cell r="AB295">
            <v>354008.19</v>
          </cell>
          <cell r="AN295">
            <v>354008.19</v>
          </cell>
          <cell r="AO295" t="str">
            <v>65b</v>
          </cell>
        </row>
        <row r="296">
          <cell r="AB296">
            <v>0</v>
          </cell>
          <cell r="AN296">
            <v>0</v>
          </cell>
          <cell r="AO296" t="str">
            <v xml:space="preserve"> </v>
          </cell>
        </row>
        <row r="297">
          <cell r="AB297">
            <v>1357044.6</v>
          </cell>
          <cell r="AN297">
            <v>1358124.6708333332</v>
          </cell>
          <cell r="AO297" t="str">
            <v>65b</v>
          </cell>
        </row>
        <row r="298">
          <cell r="AB298">
            <v>59.22</v>
          </cell>
          <cell r="AN298">
            <v>226.11750000000004</v>
          </cell>
        </row>
        <row r="299">
          <cell r="AB299">
            <v>98202.36</v>
          </cell>
          <cell r="AN299">
            <v>70091.861666666664</v>
          </cell>
        </row>
        <row r="300">
          <cell r="AB300">
            <v>65.900000000000006</v>
          </cell>
          <cell r="AN300">
            <v>110.46124999999996</v>
          </cell>
        </row>
        <row r="301">
          <cell r="AB301">
            <v>156778.10999999999</v>
          </cell>
          <cell r="AN301">
            <v>144056.90166666664</v>
          </cell>
        </row>
        <row r="302">
          <cell r="AB302">
            <v>0</v>
          </cell>
          <cell r="AN302">
            <v>0</v>
          </cell>
        </row>
        <row r="303">
          <cell r="AB303">
            <v>494245.66</v>
          </cell>
          <cell r="AN303">
            <v>563111.10916666675</v>
          </cell>
        </row>
        <row r="304">
          <cell r="AB304">
            <v>338925.45</v>
          </cell>
          <cell r="AN304">
            <v>82554.491666666669</v>
          </cell>
        </row>
        <row r="305">
          <cell r="AB305">
            <v>0</v>
          </cell>
          <cell r="AN305">
            <v>0</v>
          </cell>
          <cell r="AO305" t="str">
            <v xml:space="preserve"> </v>
          </cell>
        </row>
        <row r="306">
          <cell r="AB306">
            <v>0</v>
          </cell>
          <cell r="AN306">
            <v>0</v>
          </cell>
          <cell r="AO306" t="str">
            <v xml:space="preserve"> </v>
          </cell>
        </row>
        <row r="307">
          <cell r="AB307">
            <v>0</v>
          </cell>
          <cell r="AN307">
            <v>0</v>
          </cell>
          <cell r="AO307" t="str">
            <v xml:space="preserve"> </v>
          </cell>
        </row>
        <row r="308">
          <cell r="AB308">
            <v>0</v>
          </cell>
          <cell r="AN308">
            <v>0</v>
          </cell>
          <cell r="AO308" t="str">
            <v>65a</v>
          </cell>
        </row>
        <row r="309">
          <cell r="AB309">
            <v>0</v>
          </cell>
          <cell r="AN309">
            <v>-2932.5733333333333</v>
          </cell>
        </row>
        <row r="310">
          <cell r="AB310">
            <v>0</v>
          </cell>
          <cell r="AN310">
            <v>-1264.2662499999999</v>
          </cell>
          <cell r="AO310" t="str">
            <v>65b</v>
          </cell>
        </row>
        <row r="311">
          <cell r="AB311">
            <v>0</v>
          </cell>
          <cell r="AN311">
            <v>0</v>
          </cell>
        </row>
        <row r="312">
          <cell r="AB312">
            <v>4721021.2699999996</v>
          </cell>
          <cell r="AN312">
            <v>5227346.2262500003</v>
          </cell>
          <cell r="AO312" t="str">
            <v>65a</v>
          </cell>
        </row>
        <row r="313">
          <cell r="AB313">
            <v>2836421.87</v>
          </cell>
          <cell r="AN313">
            <v>2868952.8283333336</v>
          </cell>
        </row>
        <row r="314">
          <cell r="AB314">
            <v>-4721021.2699999996</v>
          </cell>
          <cell r="AN314">
            <v>-5199695.9237500001</v>
          </cell>
          <cell r="AO314" t="str">
            <v>65a</v>
          </cell>
        </row>
        <row r="315">
          <cell r="AB315">
            <v>2192286.79</v>
          </cell>
          <cell r="AN315">
            <v>2216670.4983333326</v>
          </cell>
        </row>
        <row r="316">
          <cell r="AB316">
            <v>0</v>
          </cell>
          <cell r="AN316">
            <v>0</v>
          </cell>
        </row>
        <row r="317">
          <cell r="AB317">
            <v>10572727</v>
          </cell>
          <cell r="AN317">
            <v>11436204.515000001</v>
          </cell>
        </row>
        <row r="318">
          <cell r="AB318">
            <v>3848177.76</v>
          </cell>
          <cell r="AN318">
            <v>3872220.0808333331</v>
          </cell>
          <cell r="AO318" t="str">
            <v>65b</v>
          </cell>
        </row>
        <row r="319">
          <cell r="AB319">
            <v>2147553.89</v>
          </cell>
          <cell r="AN319">
            <v>2137950.2512500002</v>
          </cell>
          <cell r="AO319" t="str">
            <v>65a</v>
          </cell>
        </row>
        <row r="320">
          <cell r="AB320">
            <v>2958340.19</v>
          </cell>
          <cell r="AN320">
            <v>2499029.757916667</v>
          </cell>
        </row>
        <row r="321">
          <cell r="AB321">
            <v>0</v>
          </cell>
          <cell r="AN321">
            <v>0</v>
          </cell>
          <cell r="AO321" t="str">
            <v>41</v>
          </cell>
        </row>
        <row r="322">
          <cell r="AB322">
            <v>1422947.12</v>
          </cell>
          <cell r="AN322">
            <v>1354044.1820833336</v>
          </cell>
          <cell r="AO322" t="str">
            <v>65a</v>
          </cell>
        </row>
        <row r="323">
          <cell r="AB323">
            <v>0</v>
          </cell>
          <cell r="AN323">
            <v>0</v>
          </cell>
          <cell r="AO323" t="str">
            <v>65a</v>
          </cell>
        </row>
        <row r="324">
          <cell r="AB324">
            <v>250817.5</v>
          </cell>
          <cell r="AN324">
            <v>181387.84208333332</v>
          </cell>
          <cell r="AO324" t="str">
            <v>65a</v>
          </cell>
        </row>
        <row r="325">
          <cell r="AB325">
            <v>42792.49</v>
          </cell>
          <cell r="AN325">
            <v>55403.834583333322</v>
          </cell>
          <cell r="AO325" t="str">
            <v>65a</v>
          </cell>
        </row>
        <row r="326">
          <cell r="AB326">
            <v>-21117.83</v>
          </cell>
          <cell r="AN326">
            <v>-25958.445000000007</v>
          </cell>
          <cell r="AO326" t="str">
            <v>65a</v>
          </cell>
        </row>
        <row r="327">
          <cell r="AB327">
            <v>22845369.129999999</v>
          </cell>
          <cell r="AN327">
            <v>9032550.8670833353</v>
          </cell>
          <cell r="AO327" t="str">
            <v>65b</v>
          </cell>
        </row>
        <row r="328">
          <cell r="AB328">
            <v>5226846.07</v>
          </cell>
          <cell r="AN328">
            <v>6095338.3849999988</v>
          </cell>
          <cell r="AO328" t="str">
            <v>65b</v>
          </cell>
        </row>
        <row r="329">
          <cell r="AB329">
            <v>16505606.880000001</v>
          </cell>
          <cell r="AN329">
            <v>12512721.42375</v>
          </cell>
          <cell r="AO329" t="str">
            <v>65b</v>
          </cell>
        </row>
        <row r="330">
          <cell r="AB330">
            <v>576201.30000000005</v>
          </cell>
          <cell r="AN330">
            <v>541186.29999999993</v>
          </cell>
          <cell r="AO330" t="str">
            <v>65b</v>
          </cell>
        </row>
        <row r="331">
          <cell r="AB331">
            <v>6395.07</v>
          </cell>
          <cell r="AN331">
            <v>3630.0791666666678</v>
          </cell>
          <cell r="AO331" t="str">
            <v>65b</v>
          </cell>
        </row>
        <row r="332">
          <cell r="AB332">
            <v>0</v>
          </cell>
          <cell r="AN332">
            <v>0</v>
          </cell>
          <cell r="AO332" t="str">
            <v>65a</v>
          </cell>
        </row>
        <row r="333">
          <cell r="AB333">
            <v>287570.48</v>
          </cell>
          <cell r="AN333">
            <v>680741.73458333325</v>
          </cell>
          <cell r="AO333" t="str">
            <v>65a</v>
          </cell>
        </row>
        <row r="334">
          <cell r="AB334">
            <v>4845.53</v>
          </cell>
          <cell r="AN334">
            <v>6106.7104166666659</v>
          </cell>
        </row>
        <row r="335">
          <cell r="AB335">
            <v>5378</v>
          </cell>
          <cell r="AN335">
            <v>7462.1483333333335</v>
          </cell>
          <cell r="AO335" t="str">
            <v>65a</v>
          </cell>
        </row>
        <row r="336">
          <cell r="AB336">
            <v>823670.69</v>
          </cell>
          <cell r="AN336">
            <v>646609.08416666661</v>
          </cell>
          <cell r="AO336" t="str">
            <v>65a</v>
          </cell>
        </row>
        <row r="337">
          <cell r="AB337">
            <v>34041.68</v>
          </cell>
          <cell r="AN337">
            <v>15423.300000000001</v>
          </cell>
        </row>
        <row r="338">
          <cell r="AB338">
            <v>0</v>
          </cell>
          <cell r="AN338">
            <v>0</v>
          </cell>
          <cell r="AO338" t="str">
            <v>65a</v>
          </cell>
        </row>
        <row r="339">
          <cell r="AB339">
            <v>13681.06</v>
          </cell>
          <cell r="AN339">
            <v>36650.659166666672</v>
          </cell>
          <cell r="AO339" t="str">
            <v>65a</v>
          </cell>
        </row>
        <row r="340">
          <cell r="AB340">
            <v>33187.5</v>
          </cell>
          <cell r="AN340">
            <v>22508.721666666665</v>
          </cell>
          <cell r="AO340" t="str">
            <v>65a</v>
          </cell>
        </row>
        <row r="341">
          <cell r="AB341">
            <v>759744</v>
          </cell>
          <cell r="AN341">
            <v>662932.37541666662</v>
          </cell>
          <cell r="AO341" t="str">
            <v>65a</v>
          </cell>
        </row>
        <row r="342">
          <cell r="AB342">
            <v>4313.3999999999996</v>
          </cell>
          <cell r="AN342">
            <v>11853.29166666667</v>
          </cell>
          <cell r="AO342" t="str">
            <v>65a</v>
          </cell>
        </row>
        <row r="343">
          <cell r="AB343">
            <v>0</v>
          </cell>
          <cell r="AN343">
            <v>0</v>
          </cell>
        </row>
        <row r="344">
          <cell r="AB344">
            <v>0</v>
          </cell>
          <cell r="AN344">
            <v>28968.752499999999</v>
          </cell>
          <cell r="AO344" t="str">
            <v>65a</v>
          </cell>
        </row>
        <row r="345">
          <cell r="AB345">
            <v>0</v>
          </cell>
          <cell r="AN345">
            <v>0</v>
          </cell>
        </row>
        <row r="346">
          <cell r="AB346">
            <v>0</v>
          </cell>
          <cell r="AN346">
            <v>0</v>
          </cell>
        </row>
        <row r="347">
          <cell r="AB347">
            <v>0</v>
          </cell>
          <cell r="AN347">
            <v>0</v>
          </cell>
        </row>
        <row r="348">
          <cell r="AB348">
            <v>0</v>
          </cell>
          <cell r="AN348">
            <v>0</v>
          </cell>
        </row>
        <row r="349">
          <cell r="AB349">
            <v>0</v>
          </cell>
          <cell r="AN349">
            <v>0</v>
          </cell>
        </row>
        <row r="350">
          <cell r="AB350">
            <v>0</v>
          </cell>
          <cell r="AN350">
            <v>0</v>
          </cell>
        </row>
        <row r="351">
          <cell r="AB351">
            <v>0</v>
          </cell>
          <cell r="AN351">
            <v>0</v>
          </cell>
        </row>
        <row r="352">
          <cell r="AB352">
            <v>0</v>
          </cell>
          <cell r="AN352">
            <v>0</v>
          </cell>
        </row>
        <row r="353">
          <cell r="AB353">
            <v>0</v>
          </cell>
          <cell r="AN353">
            <v>0</v>
          </cell>
        </row>
        <row r="354">
          <cell r="AB354">
            <v>0</v>
          </cell>
          <cell r="AN354">
            <v>0</v>
          </cell>
        </row>
        <row r="355">
          <cell r="AB355">
            <v>0</v>
          </cell>
          <cell r="AN355">
            <v>0</v>
          </cell>
        </row>
        <row r="356">
          <cell r="AB356">
            <v>7619.56</v>
          </cell>
          <cell r="AN356">
            <v>6125.9758333333339</v>
          </cell>
          <cell r="AO356" t="str">
            <v>65a</v>
          </cell>
        </row>
        <row r="357">
          <cell r="AB357">
            <v>634331.06000000006</v>
          </cell>
          <cell r="AN357">
            <v>414599.38166666665</v>
          </cell>
          <cell r="AO357" t="str">
            <v>65a</v>
          </cell>
        </row>
        <row r="358">
          <cell r="AB358">
            <v>68080.509999999995</v>
          </cell>
          <cell r="AN358">
            <v>99502.51</v>
          </cell>
          <cell r="AO358" t="str">
            <v>65b</v>
          </cell>
        </row>
        <row r="359">
          <cell r="AB359">
            <v>166029.35999999999</v>
          </cell>
          <cell r="AN359">
            <v>359695.8033333334</v>
          </cell>
          <cell r="AO359" t="str">
            <v>65a</v>
          </cell>
        </row>
        <row r="360">
          <cell r="AB360">
            <v>0</v>
          </cell>
          <cell r="AN360">
            <v>0</v>
          </cell>
          <cell r="AO360" t="str">
            <v>65a</v>
          </cell>
        </row>
        <row r="361">
          <cell r="AB361">
            <v>0</v>
          </cell>
          <cell r="AN361">
            <v>0</v>
          </cell>
        </row>
        <row r="362">
          <cell r="AB362">
            <v>2649.96</v>
          </cell>
          <cell r="AN362">
            <v>1324.1266666666663</v>
          </cell>
          <cell r="AO362" t="str">
            <v>65a</v>
          </cell>
        </row>
        <row r="363">
          <cell r="AB363">
            <v>6280.51</v>
          </cell>
          <cell r="AN363">
            <v>4972.0704166666674</v>
          </cell>
        </row>
        <row r="364">
          <cell r="AB364">
            <v>0</v>
          </cell>
          <cell r="AN364">
            <v>0</v>
          </cell>
        </row>
        <row r="365">
          <cell r="AB365">
            <v>8441.76</v>
          </cell>
          <cell r="AN365">
            <v>43099.188750000001</v>
          </cell>
          <cell r="AO365" t="str">
            <v>65a</v>
          </cell>
        </row>
        <row r="366">
          <cell r="AB366">
            <v>18133.32</v>
          </cell>
          <cell r="AN366">
            <v>17780.018749999999</v>
          </cell>
          <cell r="AO366" t="str">
            <v>65a</v>
          </cell>
        </row>
        <row r="367">
          <cell r="AB367">
            <v>25200.9</v>
          </cell>
          <cell r="AN367">
            <v>46166.786666666674</v>
          </cell>
        </row>
        <row r="368">
          <cell r="AB368">
            <v>25200.89</v>
          </cell>
          <cell r="AN368">
            <v>46166.798749999994</v>
          </cell>
        </row>
        <row r="369">
          <cell r="AB369">
            <v>598138.18999999994</v>
          </cell>
          <cell r="AN369">
            <v>668507.45000000019</v>
          </cell>
        </row>
        <row r="370">
          <cell r="AB370">
            <v>2262000</v>
          </cell>
          <cell r="AN370">
            <v>2212040.5683333334</v>
          </cell>
        </row>
        <row r="371">
          <cell r="AB371">
            <v>0</v>
          </cell>
          <cell r="AN371">
            <v>150159.4325</v>
          </cell>
          <cell r="AO371" t="str">
            <v>65b</v>
          </cell>
        </row>
        <row r="372">
          <cell r="AB372">
            <v>0</v>
          </cell>
          <cell r="AN372">
            <v>0</v>
          </cell>
          <cell r="AO372" t="str">
            <v>65a</v>
          </cell>
        </row>
        <row r="373">
          <cell r="AB373">
            <v>0</v>
          </cell>
          <cell r="AN373">
            <v>0</v>
          </cell>
          <cell r="AO373" t="str">
            <v>65a</v>
          </cell>
        </row>
        <row r="374">
          <cell r="AB374">
            <v>50520.11</v>
          </cell>
          <cell r="AN374">
            <v>43442.523333333324</v>
          </cell>
          <cell r="AO374" t="str">
            <v>65a</v>
          </cell>
        </row>
        <row r="375">
          <cell r="AB375">
            <v>39229.1</v>
          </cell>
          <cell r="AN375">
            <v>75516.625</v>
          </cell>
          <cell r="AO375" t="str">
            <v>65a</v>
          </cell>
        </row>
        <row r="376">
          <cell r="AB376">
            <v>0</v>
          </cell>
          <cell r="AN376">
            <v>0</v>
          </cell>
        </row>
        <row r="377">
          <cell r="AB377">
            <v>32466.61</v>
          </cell>
          <cell r="AN377">
            <v>7594.2945833333333</v>
          </cell>
          <cell r="AO377" t="str">
            <v>65a</v>
          </cell>
        </row>
        <row r="378">
          <cell r="AB378">
            <v>38352.01</v>
          </cell>
          <cell r="AN378">
            <v>19879.167916666665</v>
          </cell>
        </row>
        <row r="379">
          <cell r="AB379">
            <v>36720</v>
          </cell>
          <cell r="AN379">
            <v>19312.5</v>
          </cell>
          <cell r="AO379" t="str">
            <v>65b</v>
          </cell>
        </row>
        <row r="380">
          <cell r="AB380">
            <v>0</v>
          </cell>
          <cell r="AN380">
            <v>0</v>
          </cell>
          <cell r="AO380" t="str">
            <v>65a</v>
          </cell>
        </row>
        <row r="381">
          <cell r="AB381">
            <v>134299.78</v>
          </cell>
          <cell r="AN381">
            <v>245653.81208333335</v>
          </cell>
        </row>
        <row r="382">
          <cell r="AB382">
            <v>0</v>
          </cell>
          <cell r="AN382">
            <v>0</v>
          </cell>
          <cell r="AO382" t="str">
            <v>65a</v>
          </cell>
        </row>
        <row r="383">
          <cell r="AB383">
            <v>64999.97</v>
          </cell>
          <cell r="AN383">
            <v>111041.65541666669</v>
          </cell>
          <cell r="AO383" t="str">
            <v>65a</v>
          </cell>
        </row>
        <row r="384">
          <cell r="AB384">
            <v>0</v>
          </cell>
          <cell r="AN384">
            <v>0</v>
          </cell>
        </row>
        <row r="385">
          <cell r="AB385">
            <v>273544.59999999998</v>
          </cell>
          <cell r="AN385">
            <v>58619.3675</v>
          </cell>
          <cell r="AO385" t="str">
            <v>65a</v>
          </cell>
        </row>
        <row r="386">
          <cell r="AB386">
            <v>0</v>
          </cell>
          <cell r="AN386">
            <v>0</v>
          </cell>
          <cell r="AO386">
            <v>41</v>
          </cell>
        </row>
        <row r="387">
          <cell r="AB387">
            <v>0</v>
          </cell>
          <cell r="AN387">
            <v>0</v>
          </cell>
          <cell r="AO387">
            <v>41</v>
          </cell>
        </row>
        <row r="388">
          <cell r="AB388">
            <v>0</v>
          </cell>
          <cell r="AN388">
            <v>649.12708333333319</v>
          </cell>
          <cell r="AO388">
            <v>41</v>
          </cell>
        </row>
        <row r="389">
          <cell r="AB389">
            <v>0</v>
          </cell>
          <cell r="AN389">
            <v>0</v>
          </cell>
          <cell r="AO389">
            <v>41</v>
          </cell>
        </row>
        <row r="390">
          <cell r="AB390">
            <v>0</v>
          </cell>
          <cell r="AN390">
            <v>0</v>
          </cell>
          <cell r="AO390">
            <v>41</v>
          </cell>
        </row>
        <row r="391">
          <cell r="AB391">
            <v>331164.63</v>
          </cell>
          <cell r="AN391">
            <v>71331.551250000004</v>
          </cell>
          <cell r="AO391" t="str">
            <v>41</v>
          </cell>
        </row>
        <row r="392">
          <cell r="AB392">
            <v>18240</v>
          </cell>
          <cell r="AN392">
            <v>9500</v>
          </cell>
          <cell r="AO392">
            <v>41</v>
          </cell>
        </row>
        <row r="393">
          <cell r="AB393">
            <v>0</v>
          </cell>
          <cell r="AN393">
            <v>0</v>
          </cell>
          <cell r="AO393">
            <v>41</v>
          </cell>
        </row>
        <row r="394">
          <cell r="AB394">
            <v>0</v>
          </cell>
          <cell r="AN394">
            <v>0</v>
          </cell>
          <cell r="AO394">
            <v>41</v>
          </cell>
        </row>
        <row r="395">
          <cell r="AB395">
            <v>0</v>
          </cell>
          <cell r="AN395">
            <v>0</v>
          </cell>
          <cell r="AO395">
            <v>41</v>
          </cell>
        </row>
        <row r="396">
          <cell r="AB396">
            <v>0</v>
          </cell>
          <cell r="AN396">
            <v>0</v>
          </cell>
          <cell r="AO396">
            <v>41</v>
          </cell>
        </row>
        <row r="397">
          <cell r="AB397">
            <v>0</v>
          </cell>
          <cell r="AN397">
            <v>0</v>
          </cell>
          <cell r="AO397">
            <v>41</v>
          </cell>
        </row>
        <row r="398">
          <cell r="AB398">
            <v>0</v>
          </cell>
          <cell r="AN398">
            <v>0</v>
          </cell>
          <cell r="AO398">
            <v>41</v>
          </cell>
        </row>
        <row r="399">
          <cell r="AB399">
            <v>728.34</v>
          </cell>
          <cell r="AN399">
            <v>738.33416666666665</v>
          </cell>
          <cell r="AO399" t="str">
            <v>41</v>
          </cell>
        </row>
        <row r="400">
          <cell r="AB400">
            <v>0</v>
          </cell>
          <cell r="AN400">
            <v>0</v>
          </cell>
          <cell r="AO400" t="str">
            <v>41</v>
          </cell>
        </row>
        <row r="401">
          <cell r="AB401">
            <v>0</v>
          </cell>
          <cell r="AN401">
            <v>0</v>
          </cell>
          <cell r="AO401" t="str">
            <v>41</v>
          </cell>
        </row>
        <row r="402">
          <cell r="AB402">
            <v>0</v>
          </cell>
          <cell r="AN402">
            <v>0</v>
          </cell>
          <cell r="AO402" t="str">
            <v>41</v>
          </cell>
        </row>
        <row r="403">
          <cell r="AB403">
            <v>0</v>
          </cell>
          <cell r="AN403">
            <v>0</v>
          </cell>
          <cell r="AO403" t="str">
            <v>41</v>
          </cell>
        </row>
        <row r="404">
          <cell r="AB404">
            <v>0</v>
          </cell>
          <cell r="AN404">
            <v>-1.0275000000000001</v>
          </cell>
          <cell r="AO404" t="str">
            <v>41</v>
          </cell>
        </row>
        <row r="405">
          <cell r="AB405">
            <v>0</v>
          </cell>
          <cell r="AN405">
            <v>0</v>
          </cell>
          <cell r="AO405" t="str">
            <v>41</v>
          </cell>
        </row>
        <row r="406">
          <cell r="AB406">
            <v>0</v>
          </cell>
          <cell r="AN406">
            <v>2.4683333333333333</v>
          </cell>
          <cell r="AO406" t="str">
            <v>41</v>
          </cell>
        </row>
        <row r="407">
          <cell r="AB407">
            <v>2423.96</v>
          </cell>
          <cell r="AN407">
            <v>1110.9816666666668</v>
          </cell>
          <cell r="AO407" t="str">
            <v>41</v>
          </cell>
        </row>
        <row r="408">
          <cell r="AB408">
            <v>55401936</v>
          </cell>
          <cell r="AN408">
            <v>58614595.25</v>
          </cell>
          <cell r="AO408" t="str">
            <v xml:space="preserve"> </v>
          </cell>
        </row>
        <row r="409">
          <cell r="AB409">
            <v>13122447.779999999</v>
          </cell>
          <cell r="AN409">
            <v>22637718.637916666</v>
          </cell>
          <cell r="AO409" t="str">
            <v>65b</v>
          </cell>
        </row>
        <row r="410">
          <cell r="AB410">
            <v>934907.55</v>
          </cell>
          <cell r="AN410">
            <v>1086343.9495833335</v>
          </cell>
          <cell r="AO410" t="str">
            <v xml:space="preserve"> </v>
          </cell>
        </row>
        <row r="411">
          <cell r="AB411">
            <v>-56336844</v>
          </cell>
          <cell r="AN411">
            <v>-37783158.25</v>
          </cell>
        </row>
        <row r="412">
          <cell r="AB412">
            <v>-13122448</v>
          </cell>
          <cell r="AN412">
            <v>-16492420.083333334</v>
          </cell>
          <cell r="AO412" t="str">
            <v>65b</v>
          </cell>
        </row>
        <row r="413">
          <cell r="AB413">
            <v>10416107.560000001</v>
          </cell>
          <cell r="AN413">
            <v>1383664.6833333333</v>
          </cell>
        </row>
        <row r="414">
          <cell r="AB414">
            <v>-280083</v>
          </cell>
          <cell r="AN414">
            <v>252788.125</v>
          </cell>
          <cell r="AO414" t="str">
            <v>41</v>
          </cell>
        </row>
        <row r="415">
          <cell r="AB415">
            <v>4297216</v>
          </cell>
          <cell r="AN415">
            <v>2955821.5</v>
          </cell>
          <cell r="AO415" t="str">
            <v>41</v>
          </cell>
        </row>
        <row r="416">
          <cell r="AB416">
            <v>-59899</v>
          </cell>
          <cell r="AN416">
            <v>2899347.4583333335</v>
          </cell>
          <cell r="AO416" t="str">
            <v>41</v>
          </cell>
        </row>
        <row r="417">
          <cell r="AB417">
            <v>8910029</v>
          </cell>
          <cell r="AN417">
            <v>7243287.625</v>
          </cell>
          <cell r="AO417" t="str">
            <v>41</v>
          </cell>
        </row>
        <row r="418">
          <cell r="AB418">
            <v>1484498.2</v>
          </cell>
          <cell r="AN418">
            <v>1534962.6999999995</v>
          </cell>
          <cell r="AO418" t="str">
            <v>5</v>
          </cell>
        </row>
        <row r="419">
          <cell r="AB419">
            <v>0</v>
          </cell>
          <cell r="AN419">
            <v>0</v>
          </cell>
          <cell r="AO419" t="str">
            <v>5</v>
          </cell>
        </row>
        <row r="420">
          <cell r="AB420">
            <v>84854</v>
          </cell>
          <cell r="AN420">
            <v>87362</v>
          </cell>
          <cell r="AO420" t="str">
            <v>5</v>
          </cell>
        </row>
        <row r="421">
          <cell r="AB421">
            <v>0</v>
          </cell>
          <cell r="AN421">
            <v>145417.71875</v>
          </cell>
          <cell r="AO421" t="str">
            <v>5</v>
          </cell>
        </row>
        <row r="422">
          <cell r="AB422">
            <v>92251.75</v>
          </cell>
          <cell r="AN422">
            <v>212115.30374999999</v>
          </cell>
          <cell r="AO422" t="str">
            <v>5</v>
          </cell>
        </row>
        <row r="423">
          <cell r="AB423">
            <v>405214.23</v>
          </cell>
          <cell r="AN423">
            <v>445187.73</v>
          </cell>
          <cell r="AO423" t="str">
            <v>5</v>
          </cell>
        </row>
        <row r="424">
          <cell r="AB424">
            <v>43695.22</v>
          </cell>
          <cell r="AN424">
            <v>50594.44</v>
          </cell>
          <cell r="AO424" t="str">
            <v>5</v>
          </cell>
        </row>
        <row r="425">
          <cell r="AB425">
            <v>186410.3</v>
          </cell>
          <cell r="AN425">
            <v>214371.86000000002</v>
          </cell>
          <cell r="AO425" t="str">
            <v>5</v>
          </cell>
        </row>
        <row r="426">
          <cell r="AB426">
            <v>0</v>
          </cell>
          <cell r="AN426">
            <v>12793.300833333333</v>
          </cell>
          <cell r="AO426" t="str">
            <v>5</v>
          </cell>
        </row>
        <row r="427">
          <cell r="AB427">
            <v>0</v>
          </cell>
          <cell r="AN427">
            <v>11189.38875</v>
          </cell>
          <cell r="AO427" t="str">
            <v>5</v>
          </cell>
        </row>
        <row r="428">
          <cell r="AB428">
            <v>0</v>
          </cell>
          <cell r="AN428">
            <v>208644.91</v>
          </cell>
          <cell r="AO428" t="str">
            <v>5</v>
          </cell>
        </row>
        <row r="429">
          <cell r="AB429">
            <v>0</v>
          </cell>
          <cell r="AN429">
            <v>177947.74958333335</v>
          </cell>
          <cell r="AO429" t="str">
            <v>5</v>
          </cell>
        </row>
        <row r="430">
          <cell r="AB430">
            <v>0</v>
          </cell>
          <cell r="AN430">
            <v>591888.40416666667</v>
          </cell>
          <cell r="AO430" t="str">
            <v>5</v>
          </cell>
        </row>
        <row r="431">
          <cell r="AB431">
            <v>0</v>
          </cell>
          <cell r="AN431">
            <v>181218.59416666665</v>
          </cell>
          <cell r="AO431" t="str">
            <v>5</v>
          </cell>
        </row>
        <row r="432">
          <cell r="AB432">
            <v>93821.56</v>
          </cell>
          <cell r="AN432">
            <v>190733.79583333337</v>
          </cell>
          <cell r="AO432" t="str">
            <v>5</v>
          </cell>
        </row>
        <row r="433">
          <cell r="AB433">
            <v>0</v>
          </cell>
          <cell r="AN433">
            <v>0</v>
          </cell>
          <cell r="AO433" t="str">
            <v>5</v>
          </cell>
        </row>
        <row r="434">
          <cell r="AB434">
            <v>67911.08</v>
          </cell>
          <cell r="AN434">
            <v>80607.14</v>
          </cell>
          <cell r="AO434" t="str">
            <v>5</v>
          </cell>
        </row>
        <row r="435">
          <cell r="AB435">
            <v>0</v>
          </cell>
          <cell r="AN435">
            <v>0</v>
          </cell>
          <cell r="AO435" t="str">
            <v>5</v>
          </cell>
        </row>
        <row r="436">
          <cell r="AB436">
            <v>0</v>
          </cell>
          <cell r="AN436">
            <v>2.5000000000000001E-3</v>
          </cell>
          <cell r="AO436" t="str">
            <v>5</v>
          </cell>
        </row>
        <row r="437">
          <cell r="AB437">
            <v>0</v>
          </cell>
          <cell r="AN437">
            <v>0</v>
          </cell>
          <cell r="AO437" t="str">
            <v>5</v>
          </cell>
        </row>
        <row r="438">
          <cell r="AB438">
            <v>0</v>
          </cell>
          <cell r="AN438">
            <v>0</v>
          </cell>
          <cell r="AO438" t="str">
            <v>5</v>
          </cell>
        </row>
        <row r="439">
          <cell r="AB439">
            <v>0</v>
          </cell>
          <cell r="AN439">
            <v>0</v>
          </cell>
          <cell r="AO439" t="str">
            <v>5</v>
          </cell>
        </row>
        <row r="440">
          <cell r="AB440">
            <v>0</v>
          </cell>
          <cell r="AN440">
            <v>0</v>
          </cell>
          <cell r="AO440" t="str">
            <v>5</v>
          </cell>
        </row>
        <row r="441">
          <cell r="AB441">
            <v>0</v>
          </cell>
          <cell r="AN441">
            <v>314.70666666666665</v>
          </cell>
          <cell r="AO441" t="str">
            <v>5</v>
          </cell>
        </row>
        <row r="442">
          <cell r="AB442">
            <v>42998.27</v>
          </cell>
          <cell r="AN442">
            <v>61426.114999999991</v>
          </cell>
          <cell r="AO442" t="str">
            <v>5</v>
          </cell>
        </row>
        <row r="443">
          <cell r="AB443">
            <v>0</v>
          </cell>
          <cell r="AN443">
            <v>90771.483750000014</v>
          </cell>
          <cell r="AO443" t="str">
            <v>5</v>
          </cell>
        </row>
        <row r="444">
          <cell r="AB444">
            <v>0</v>
          </cell>
          <cell r="AN444">
            <v>0</v>
          </cell>
          <cell r="AO444" t="str">
            <v>5</v>
          </cell>
        </row>
        <row r="445">
          <cell r="AB445">
            <v>0</v>
          </cell>
          <cell r="AN445">
            <v>1501.8595833333331</v>
          </cell>
          <cell r="AO445" t="str">
            <v>5</v>
          </cell>
        </row>
        <row r="446">
          <cell r="AB446">
            <v>438.15</v>
          </cell>
          <cell r="AN446">
            <v>1752.7050000000002</v>
          </cell>
          <cell r="AO446" t="str">
            <v>5</v>
          </cell>
        </row>
        <row r="447">
          <cell r="AB447">
            <v>1606.7</v>
          </cell>
          <cell r="AN447">
            <v>6426.7849999999999</v>
          </cell>
          <cell r="AO447" t="str">
            <v>5</v>
          </cell>
        </row>
        <row r="448">
          <cell r="AB448">
            <v>358391.11</v>
          </cell>
          <cell r="AN448">
            <v>367204.02999999997</v>
          </cell>
          <cell r="AO448" t="str">
            <v>5</v>
          </cell>
        </row>
        <row r="449">
          <cell r="AB449">
            <v>17116.77</v>
          </cell>
          <cell r="AN449">
            <v>29993.054999999997</v>
          </cell>
          <cell r="AO449" t="str">
            <v>5</v>
          </cell>
        </row>
        <row r="450">
          <cell r="AB450">
            <v>894932.07</v>
          </cell>
          <cell r="AN450">
            <v>913839.09</v>
          </cell>
          <cell r="AO450" t="str">
            <v>5</v>
          </cell>
        </row>
        <row r="451">
          <cell r="AB451">
            <v>2445081.71</v>
          </cell>
          <cell r="AN451">
            <v>2497800.4912500004</v>
          </cell>
          <cell r="AO451" t="str">
            <v>5</v>
          </cell>
        </row>
        <row r="452">
          <cell r="AB452">
            <v>596695.77</v>
          </cell>
          <cell r="AN452">
            <v>651522.32999999996</v>
          </cell>
          <cell r="AO452" t="str">
            <v>5</v>
          </cell>
        </row>
        <row r="453">
          <cell r="AB453">
            <v>809921.63</v>
          </cell>
          <cell r="AN453">
            <v>823708.99458333338</v>
          </cell>
          <cell r="AO453" t="str">
            <v>5</v>
          </cell>
        </row>
        <row r="454">
          <cell r="AB454">
            <v>1094184.96</v>
          </cell>
          <cell r="AN454">
            <v>1179723.8400000001</v>
          </cell>
          <cell r="AO454" t="str">
            <v>5</v>
          </cell>
        </row>
        <row r="455">
          <cell r="AB455">
            <v>120323.01</v>
          </cell>
          <cell r="AN455">
            <v>132497.37</v>
          </cell>
          <cell r="AO455" t="str">
            <v>5</v>
          </cell>
        </row>
        <row r="456">
          <cell r="AB456">
            <v>1340324.07</v>
          </cell>
          <cell r="AN456">
            <v>1431709.83</v>
          </cell>
          <cell r="AO456" t="str">
            <v>5</v>
          </cell>
        </row>
        <row r="457">
          <cell r="AB457">
            <v>0</v>
          </cell>
          <cell r="AN457">
            <v>0</v>
          </cell>
          <cell r="AO457" t="str">
            <v>5</v>
          </cell>
        </row>
        <row r="458">
          <cell r="AB458">
            <v>6363369.5199999996</v>
          </cell>
          <cell r="AN458">
            <v>6447608.1924999999</v>
          </cell>
          <cell r="AO458" t="str">
            <v>5</v>
          </cell>
        </row>
        <row r="459">
          <cell r="AB459">
            <v>28665.13</v>
          </cell>
          <cell r="AN459">
            <v>85995.421249999999</v>
          </cell>
          <cell r="AO459" t="str">
            <v>5</v>
          </cell>
        </row>
        <row r="460">
          <cell r="AB460">
            <v>6054166.0800000001</v>
          </cell>
          <cell r="AN460">
            <v>3220944.5733333328</v>
          </cell>
          <cell r="AO460" t="str">
            <v>5</v>
          </cell>
        </row>
        <row r="461">
          <cell r="AB461">
            <v>1023165.42</v>
          </cell>
          <cell r="AN461">
            <v>544345.67916666658</v>
          </cell>
          <cell r="AO461" t="str">
            <v>5</v>
          </cell>
        </row>
        <row r="462">
          <cell r="AB462">
            <v>978266.6</v>
          </cell>
          <cell r="AN462">
            <v>512487.51666666666</v>
          </cell>
          <cell r="AO462" t="str">
            <v>5</v>
          </cell>
        </row>
        <row r="463">
          <cell r="AB463">
            <v>584944.06999999995</v>
          </cell>
          <cell r="AN463">
            <v>376220.67708333331</v>
          </cell>
          <cell r="AO463" t="str">
            <v>5</v>
          </cell>
        </row>
        <row r="464">
          <cell r="AB464">
            <v>1077415.75</v>
          </cell>
          <cell r="AN464">
            <v>316460.45458333334</v>
          </cell>
          <cell r="AO464" t="str">
            <v>5</v>
          </cell>
        </row>
        <row r="465">
          <cell r="AB465">
            <v>0</v>
          </cell>
          <cell r="AN465">
            <v>0</v>
          </cell>
          <cell r="AO465" t="str">
            <v>5</v>
          </cell>
        </row>
        <row r="466">
          <cell r="AB466">
            <v>0</v>
          </cell>
          <cell r="AN466">
            <v>0</v>
          </cell>
          <cell r="AO466" t="str">
            <v xml:space="preserve"> </v>
          </cell>
        </row>
        <row r="467">
          <cell r="AB467">
            <v>0</v>
          </cell>
          <cell r="AN467">
            <v>0</v>
          </cell>
          <cell r="AO467" t="str">
            <v xml:space="preserve"> </v>
          </cell>
        </row>
        <row r="468">
          <cell r="AB468">
            <v>9869228.7200000007</v>
          </cell>
          <cell r="AN468">
            <v>12869228.720000001</v>
          </cell>
        </row>
        <row r="469">
          <cell r="AB469">
            <v>4776552.71</v>
          </cell>
          <cell r="AN469">
            <v>4776552.71</v>
          </cell>
        </row>
        <row r="470">
          <cell r="AB470">
            <v>2705896.42</v>
          </cell>
          <cell r="AN470">
            <v>2705896.4200000004</v>
          </cell>
        </row>
        <row r="471">
          <cell r="AB471">
            <v>221888009</v>
          </cell>
          <cell r="AN471">
            <v>227519603.87625003</v>
          </cell>
          <cell r="AO471" t="str">
            <v>23</v>
          </cell>
          <cell r="AP471" t="str">
            <v>6a</v>
          </cell>
        </row>
        <row r="472">
          <cell r="AB472">
            <v>10161321.18</v>
          </cell>
          <cell r="AN472">
            <v>10161321.180000002</v>
          </cell>
          <cell r="AO472" t="str">
            <v>65</v>
          </cell>
        </row>
        <row r="473">
          <cell r="AB473">
            <v>101746</v>
          </cell>
          <cell r="AN473">
            <v>126367.20833333333</v>
          </cell>
          <cell r="AO473" t="str">
            <v>65</v>
          </cell>
        </row>
        <row r="474">
          <cell r="AB474">
            <v>14339661.35</v>
          </cell>
          <cell r="AN474">
            <v>9473741.2841666657</v>
          </cell>
          <cell r="AO474" t="str">
            <v>47</v>
          </cell>
        </row>
        <row r="475">
          <cell r="AB475">
            <v>0</v>
          </cell>
          <cell r="AN475">
            <v>0</v>
          </cell>
          <cell r="AO475" t="str">
            <v>65a</v>
          </cell>
        </row>
        <row r="476">
          <cell r="AB476">
            <v>30208871.469999999</v>
          </cell>
          <cell r="AN476">
            <v>30054378.090000004</v>
          </cell>
          <cell r="AO476" t="str">
            <v>23</v>
          </cell>
        </row>
        <row r="477">
          <cell r="AB477">
            <v>2685262.32</v>
          </cell>
          <cell r="AN477">
            <v>1750805.6758333335</v>
          </cell>
          <cell r="AO477" t="str">
            <v>65</v>
          </cell>
        </row>
        <row r="478">
          <cell r="AB478">
            <v>21589277</v>
          </cell>
          <cell r="AN478">
            <v>21589277</v>
          </cell>
          <cell r="AO478" t="str">
            <v>23</v>
          </cell>
          <cell r="AP478">
            <v>7</v>
          </cell>
        </row>
        <row r="479">
          <cell r="AB479">
            <v>-277088.76</v>
          </cell>
          <cell r="AN479">
            <v>258457.40333333332</v>
          </cell>
          <cell r="AO479">
            <v>65</v>
          </cell>
        </row>
        <row r="480">
          <cell r="AB480">
            <v>-9656167.1999999993</v>
          </cell>
          <cell r="AN480">
            <v>-9367927.8599999994</v>
          </cell>
          <cell r="AO480" t="str">
            <v>23</v>
          </cell>
          <cell r="AP480">
            <v>8</v>
          </cell>
        </row>
        <row r="481">
          <cell r="AB481">
            <v>2877994</v>
          </cell>
          <cell r="AN481">
            <v>2947396</v>
          </cell>
          <cell r="AO481" t="str">
            <v>23</v>
          </cell>
          <cell r="AP481">
            <v>9</v>
          </cell>
        </row>
        <row r="482">
          <cell r="AB482">
            <v>0</v>
          </cell>
          <cell r="AN482">
            <v>0</v>
          </cell>
          <cell r="AO482">
            <v>65</v>
          </cell>
        </row>
        <row r="483">
          <cell r="AB483">
            <v>113632921</v>
          </cell>
          <cell r="AN483">
            <v>113632921</v>
          </cell>
          <cell r="AO483" t="str">
            <v>23</v>
          </cell>
          <cell r="AP483">
            <v>10</v>
          </cell>
        </row>
        <row r="484">
          <cell r="AB484">
            <v>-65141987.990000002</v>
          </cell>
          <cell r="AN484">
            <v>-63378677.990000002</v>
          </cell>
          <cell r="AO484" t="str">
            <v>23</v>
          </cell>
          <cell r="AP484">
            <v>11</v>
          </cell>
        </row>
        <row r="485">
          <cell r="AB485">
            <v>0</v>
          </cell>
          <cell r="AN485">
            <v>0</v>
          </cell>
          <cell r="AO485">
            <v>65</v>
          </cell>
        </row>
        <row r="486">
          <cell r="AB486">
            <v>0</v>
          </cell>
          <cell r="AN486">
            <v>0</v>
          </cell>
          <cell r="AO486" t="str">
            <v>23</v>
          </cell>
        </row>
        <row r="487">
          <cell r="AB487">
            <v>0</v>
          </cell>
          <cell r="AN487">
            <v>0</v>
          </cell>
          <cell r="AO487">
            <v>65</v>
          </cell>
        </row>
        <row r="488">
          <cell r="AB488">
            <v>0</v>
          </cell>
          <cell r="AN488">
            <v>0</v>
          </cell>
          <cell r="AO488" t="str">
            <v>6</v>
          </cell>
        </row>
        <row r="489">
          <cell r="AB489">
            <v>0</v>
          </cell>
          <cell r="AN489">
            <v>0</v>
          </cell>
          <cell r="AO489" t="str">
            <v>65b</v>
          </cell>
        </row>
        <row r="490">
          <cell r="AB490">
            <v>7811.79</v>
          </cell>
          <cell r="AN490">
            <v>23436.809999999998</v>
          </cell>
        </row>
        <row r="491">
          <cell r="AB491">
            <v>0</v>
          </cell>
          <cell r="AN491">
            <v>0</v>
          </cell>
        </row>
        <row r="492">
          <cell r="AB492">
            <v>2053556</v>
          </cell>
          <cell r="AN492">
            <v>2164556</v>
          </cell>
        </row>
        <row r="493">
          <cell r="AB493">
            <v>0</v>
          </cell>
          <cell r="AN493">
            <v>0</v>
          </cell>
          <cell r="AO493" t="str">
            <v>6</v>
          </cell>
        </row>
        <row r="494">
          <cell r="AB494">
            <v>11568032.869999999</v>
          </cell>
          <cell r="AN494">
            <v>12239095.373749999</v>
          </cell>
          <cell r="AO494" t="str">
            <v>23</v>
          </cell>
          <cell r="AP494" t="str">
            <v>6b</v>
          </cell>
        </row>
        <row r="495">
          <cell r="AB495">
            <v>0</v>
          </cell>
          <cell r="AN495">
            <v>0</v>
          </cell>
          <cell r="AO495" t="str">
            <v>6</v>
          </cell>
        </row>
        <row r="496">
          <cell r="AB496">
            <v>4158309.36</v>
          </cell>
          <cell r="AN496">
            <v>1186509.5266666666</v>
          </cell>
          <cell r="AO496" t="str">
            <v xml:space="preserve"> </v>
          </cell>
          <cell r="AP496" t="str">
            <v>39</v>
          </cell>
        </row>
        <row r="497">
          <cell r="AB497">
            <v>0</v>
          </cell>
          <cell r="AN497">
            <v>0</v>
          </cell>
          <cell r="AO497" t="str">
            <v>6</v>
          </cell>
        </row>
        <row r="498">
          <cell r="AB498">
            <v>0</v>
          </cell>
          <cell r="AN498">
            <v>0</v>
          </cell>
          <cell r="AO498" t="str">
            <v>6</v>
          </cell>
        </row>
        <row r="499">
          <cell r="AB499">
            <v>108466.31</v>
          </cell>
          <cell r="AN499">
            <v>154505.82791666666</v>
          </cell>
          <cell r="AO499" t="str">
            <v>26</v>
          </cell>
          <cell r="AP499">
            <v>22</v>
          </cell>
        </row>
        <row r="500">
          <cell r="AB500">
            <v>0</v>
          </cell>
          <cell r="AN500">
            <v>0</v>
          </cell>
          <cell r="AO500" t="str">
            <v xml:space="preserve"> </v>
          </cell>
        </row>
        <row r="501">
          <cell r="AB501">
            <v>0</v>
          </cell>
          <cell r="AN501">
            <v>0</v>
          </cell>
          <cell r="AO501" t="str">
            <v>47</v>
          </cell>
        </row>
        <row r="502">
          <cell r="AB502">
            <v>0</v>
          </cell>
          <cell r="AN502">
            <v>0</v>
          </cell>
          <cell r="AO502" t="str">
            <v>47</v>
          </cell>
        </row>
        <row r="503">
          <cell r="AB503">
            <v>28170657</v>
          </cell>
          <cell r="AN503">
            <v>13359763.299999999</v>
          </cell>
          <cell r="AO503" t="str">
            <v>47</v>
          </cell>
        </row>
        <row r="504">
          <cell r="AB504">
            <v>-28170657</v>
          </cell>
          <cell r="AN504">
            <v>-13359763.299999999</v>
          </cell>
          <cell r="AO504" t="str">
            <v>47</v>
          </cell>
        </row>
        <row r="505">
          <cell r="AB505">
            <v>0</v>
          </cell>
          <cell r="AN505">
            <v>0</v>
          </cell>
          <cell r="AO505">
            <v>65</v>
          </cell>
        </row>
        <row r="506">
          <cell r="AB506">
            <v>34468.85</v>
          </cell>
          <cell r="AN506">
            <v>25007.430833333332</v>
          </cell>
          <cell r="AO506">
            <v>65</v>
          </cell>
        </row>
        <row r="507">
          <cell r="AB507">
            <v>0</v>
          </cell>
          <cell r="AN507">
            <v>0</v>
          </cell>
          <cell r="AO507">
            <v>65</v>
          </cell>
        </row>
        <row r="508">
          <cell r="AB508">
            <v>202553.27</v>
          </cell>
          <cell r="AN508">
            <v>157544.79416666666</v>
          </cell>
          <cell r="AO508">
            <v>65</v>
          </cell>
        </row>
        <row r="509">
          <cell r="AB509">
            <v>0</v>
          </cell>
          <cell r="AN509">
            <v>1710.4541666666667</v>
          </cell>
          <cell r="AO509">
            <v>65</v>
          </cell>
        </row>
        <row r="510">
          <cell r="AB510">
            <v>0</v>
          </cell>
          <cell r="AN510">
            <v>5586.1895833333328</v>
          </cell>
          <cell r="AO510">
            <v>65</v>
          </cell>
        </row>
        <row r="511">
          <cell r="AB511">
            <v>0</v>
          </cell>
          <cell r="AN511">
            <v>2236.8454166666666</v>
          </cell>
          <cell r="AO511">
            <v>65</v>
          </cell>
        </row>
        <row r="512">
          <cell r="AB512">
            <v>1486.1</v>
          </cell>
          <cell r="AN512">
            <v>1233.4937500000001</v>
          </cell>
          <cell r="AO512">
            <v>65</v>
          </cell>
        </row>
        <row r="513">
          <cell r="AB513">
            <v>0</v>
          </cell>
          <cell r="AN513">
            <v>4767.8625000000002</v>
          </cell>
          <cell r="AO513" t="str">
            <v>47</v>
          </cell>
        </row>
        <row r="514">
          <cell r="AB514">
            <v>355617.78</v>
          </cell>
          <cell r="AN514">
            <v>243828.87583333332</v>
          </cell>
          <cell r="AO514">
            <v>65</v>
          </cell>
        </row>
        <row r="515">
          <cell r="AB515">
            <v>1290210.98</v>
          </cell>
          <cell r="AN515">
            <v>1640884.4600000002</v>
          </cell>
          <cell r="AO515">
            <v>65</v>
          </cell>
        </row>
        <row r="516">
          <cell r="AB516">
            <v>2387937.7400000002</v>
          </cell>
          <cell r="AN516">
            <v>2109769.4420833332</v>
          </cell>
          <cell r="AO516">
            <v>65</v>
          </cell>
        </row>
        <row r="517">
          <cell r="AB517">
            <v>-452676.51</v>
          </cell>
          <cell r="AN517">
            <v>-338012.85625000001</v>
          </cell>
          <cell r="AO517">
            <v>65</v>
          </cell>
        </row>
        <row r="518">
          <cell r="AB518">
            <v>-19724864.66</v>
          </cell>
          <cell r="AN518">
            <v>-9321538.9916666653</v>
          </cell>
          <cell r="AO518" t="str">
            <v>47</v>
          </cell>
        </row>
        <row r="519">
          <cell r="AB519">
            <v>148493689</v>
          </cell>
          <cell r="AN519">
            <v>160943064</v>
          </cell>
          <cell r="AO519" t="str">
            <v>47</v>
          </cell>
        </row>
        <row r="520">
          <cell r="AB520">
            <v>5821860</v>
          </cell>
          <cell r="AN520">
            <v>416303.33333333331</v>
          </cell>
          <cell r="AO520" t="str">
            <v>47</v>
          </cell>
        </row>
        <row r="521">
          <cell r="AB521">
            <v>-5821860</v>
          </cell>
          <cell r="AN521">
            <v>-416303.33333333331</v>
          </cell>
          <cell r="AO521" t="str">
            <v>47</v>
          </cell>
        </row>
        <row r="522">
          <cell r="AB522">
            <v>4129091.39</v>
          </cell>
          <cell r="AN522">
            <v>1197064.0645833334</v>
          </cell>
          <cell r="AO522" t="str">
            <v>47</v>
          </cell>
        </row>
        <row r="523">
          <cell r="AB523">
            <v>28199826.379999999</v>
          </cell>
          <cell r="AN523">
            <v>27032433.507499997</v>
          </cell>
        </row>
        <row r="524">
          <cell r="AB524">
            <v>1701628.26</v>
          </cell>
          <cell r="AN524">
            <v>2085211.582916667</v>
          </cell>
          <cell r="AO524" t="str">
            <v xml:space="preserve"> </v>
          </cell>
        </row>
        <row r="525">
          <cell r="AB525">
            <v>1744869.26</v>
          </cell>
          <cell r="AN525">
            <v>2044654.6291666671</v>
          </cell>
          <cell r="AO525" t="str">
            <v>65</v>
          </cell>
          <cell r="AP525" t="str">
            <v xml:space="preserve">  </v>
          </cell>
        </row>
        <row r="526">
          <cell r="AB526">
            <v>283223.96000000002</v>
          </cell>
          <cell r="AN526">
            <v>281517.17708333331</v>
          </cell>
          <cell r="AO526" t="str">
            <v>66</v>
          </cell>
        </row>
        <row r="527">
          <cell r="AB527">
            <v>0</v>
          </cell>
          <cell r="AN527">
            <v>0</v>
          </cell>
        </row>
        <row r="528">
          <cell r="AB528">
            <v>0</v>
          </cell>
          <cell r="AN528">
            <v>0</v>
          </cell>
        </row>
        <row r="529">
          <cell r="AB529">
            <v>0</v>
          </cell>
          <cell r="AN529">
            <v>0</v>
          </cell>
        </row>
        <row r="530">
          <cell r="AB530">
            <v>0</v>
          </cell>
          <cell r="AN530">
            <v>0</v>
          </cell>
        </row>
        <row r="531">
          <cell r="AB531">
            <v>0</v>
          </cell>
          <cell r="AN531">
            <v>0</v>
          </cell>
        </row>
        <row r="532">
          <cell r="AB532">
            <v>0</v>
          </cell>
          <cell r="AN532">
            <v>0</v>
          </cell>
        </row>
        <row r="533">
          <cell r="AB533">
            <v>0</v>
          </cell>
          <cell r="AN533">
            <v>0</v>
          </cell>
        </row>
        <row r="534">
          <cell r="AB534">
            <v>1471645.26</v>
          </cell>
          <cell r="AN534">
            <v>1538686.2429166667</v>
          </cell>
        </row>
        <row r="535">
          <cell r="AB535">
            <v>0</v>
          </cell>
          <cell r="AN535">
            <v>0</v>
          </cell>
        </row>
        <row r="536">
          <cell r="AB536">
            <v>2297178.35</v>
          </cell>
          <cell r="AN536">
            <v>2227541.2941666665</v>
          </cell>
        </row>
        <row r="537">
          <cell r="AB537">
            <v>56842.52</v>
          </cell>
          <cell r="AN537">
            <v>41891.937500000007</v>
          </cell>
        </row>
        <row r="538">
          <cell r="AB538">
            <v>96518.45</v>
          </cell>
          <cell r="AN538">
            <v>73572.842083333337</v>
          </cell>
        </row>
        <row r="539">
          <cell r="AB539">
            <v>50000</v>
          </cell>
          <cell r="AN539">
            <v>50000</v>
          </cell>
        </row>
        <row r="540">
          <cell r="AB540">
            <v>0</v>
          </cell>
          <cell r="AN540">
            <v>7477.98</v>
          </cell>
        </row>
        <row r="541">
          <cell r="AB541">
            <v>0</v>
          </cell>
          <cell r="AN541">
            <v>0</v>
          </cell>
        </row>
        <row r="542">
          <cell r="AB542">
            <v>13442.34</v>
          </cell>
          <cell r="AN542">
            <v>10680.527499999998</v>
          </cell>
        </row>
        <row r="543">
          <cell r="AB543">
            <v>20000</v>
          </cell>
          <cell r="AN543">
            <v>17916.666666666668</v>
          </cell>
        </row>
        <row r="544">
          <cell r="AB544">
            <v>0</v>
          </cell>
          <cell r="AN544">
            <v>0</v>
          </cell>
        </row>
        <row r="545">
          <cell r="AB545">
            <v>0</v>
          </cell>
          <cell r="AN545">
            <v>0</v>
          </cell>
        </row>
        <row r="546">
          <cell r="AB546">
            <v>0</v>
          </cell>
          <cell r="AN546">
            <v>0</v>
          </cell>
        </row>
        <row r="547">
          <cell r="AB547">
            <v>0</v>
          </cell>
          <cell r="AN547">
            <v>0</v>
          </cell>
        </row>
        <row r="548">
          <cell r="AB548">
            <v>0</v>
          </cell>
          <cell r="AN548">
            <v>0</v>
          </cell>
        </row>
        <row r="549">
          <cell r="AB549">
            <v>0</v>
          </cell>
          <cell r="AN549">
            <v>0</v>
          </cell>
        </row>
        <row r="550">
          <cell r="AB550">
            <v>0</v>
          </cell>
          <cell r="AN550">
            <v>0</v>
          </cell>
        </row>
        <row r="551">
          <cell r="AB551">
            <v>0</v>
          </cell>
          <cell r="AN551">
            <v>0</v>
          </cell>
        </row>
        <row r="552">
          <cell r="AB552">
            <v>0</v>
          </cell>
          <cell r="AN552">
            <v>0</v>
          </cell>
        </row>
        <row r="553">
          <cell r="AB553">
            <v>0</v>
          </cell>
          <cell r="AN553">
            <v>0</v>
          </cell>
        </row>
        <row r="554">
          <cell r="AB554">
            <v>0</v>
          </cell>
          <cell r="AN554">
            <v>0</v>
          </cell>
        </row>
        <row r="555">
          <cell r="AB555">
            <v>0</v>
          </cell>
          <cell r="AN555">
            <v>0</v>
          </cell>
        </row>
        <row r="556">
          <cell r="AB556">
            <v>0</v>
          </cell>
          <cell r="AN556">
            <v>0</v>
          </cell>
        </row>
        <row r="557">
          <cell r="AB557">
            <v>0</v>
          </cell>
          <cell r="AN557">
            <v>0</v>
          </cell>
        </row>
        <row r="558">
          <cell r="AB558">
            <v>0</v>
          </cell>
          <cell r="AN558">
            <v>0</v>
          </cell>
        </row>
        <row r="559">
          <cell r="AB559">
            <v>0</v>
          </cell>
          <cell r="AN559">
            <v>0</v>
          </cell>
        </row>
        <row r="560">
          <cell r="AB560">
            <v>0</v>
          </cell>
          <cell r="AN560">
            <v>0</v>
          </cell>
        </row>
        <row r="561">
          <cell r="AB561">
            <v>0</v>
          </cell>
          <cell r="AN561">
            <v>0</v>
          </cell>
        </row>
        <row r="562">
          <cell r="AB562">
            <v>0</v>
          </cell>
          <cell r="AN562">
            <v>0</v>
          </cell>
        </row>
        <row r="563">
          <cell r="AB563">
            <v>0</v>
          </cell>
          <cell r="AN563">
            <v>0</v>
          </cell>
        </row>
        <row r="564">
          <cell r="AB564">
            <v>0</v>
          </cell>
          <cell r="AN564">
            <v>0</v>
          </cell>
        </row>
        <row r="565">
          <cell r="AB565">
            <v>0</v>
          </cell>
          <cell r="AN565">
            <v>0</v>
          </cell>
        </row>
        <row r="566">
          <cell r="AB566">
            <v>0</v>
          </cell>
          <cell r="AN566">
            <v>0</v>
          </cell>
        </row>
        <row r="567">
          <cell r="AB567">
            <v>0</v>
          </cell>
          <cell r="AN567">
            <v>0</v>
          </cell>
        </row>
        <row r="568">
          <cell r="AB568">
            <v>0</v>
          </cell>
          <cell r="AN568">
            <v>0</v>
          </cell>
        </row>
        <row r="569">
          <cell r="AB569">
            <v>348448.37</v>
          </cell>
          <cell r="AN569">
            <v>359965.02791666664</v>
          </cell>
          <cell r="AO569" t="str">
            <v>65b</v>
          </cell>
        </row>
        <row r="570">
          <cell r="AB570">
            <v>0</v>
          </cell>
          <cell r="AN570">
            <v>37.1175</v>
          </cell>
          <cell r="AO570" t="str">
            <v>65b</v>
          </cell>
        </row>
        <row r="571">
          <cell r="AB571">
            <v>0</v>
          </cell>
          <cell r="AN571">
            <v>2150.6454166666667</v>
          </cell>
          <cell r="AO571" t="str">
            <v>65b</v>
          </cell>
        </row>
        <row r="572">
          <cell r="AB572">
            <v>0</v>
          </cell>
          <cell r="AN572">
            <v>1794.6570833333328</v>
          </cell>
          <cell r="AO572" t="str">
            <v>65b</v>
          </cell>
        </row>
        <row r="573">
          <cell r="AB573">
            <v>0</v>
          </cell>
          <cell r="AN573">
            <v>1332.3158333333333</v>
          </cell>
          <cell r="AO573" t="str">
            <v>65b</v>
          </cell>
        </row>
        <row r="574">
          <cell r="AB574">
            <v>51551.63</v>
          </cell>
          <cell r="AN574">
            <v>50447.732916666668</v>
          </cell>
          <cell r="AO574" t="str">
            <v>65b</v>
          </cell>
        </row>
        <row r="575">
          <cell r="AB575">
            <v>382.69</v>
          </cell>
          <cell r="AN575">
            <v>2981.5475000000001</v>
          </cell>
          <cell r="AO575" t="str">
            <v>65b</v>
          </cell>
        </row>
        <row r="576">
          <cell r="AB576">
            <v>16434.43</v>
          </cell>
          <cell r="AN576">
            <v>23008.210000000003</v>
          </cell>
          <cell r="AO576" t="str">
            <v>65b</v>
          </cell>
        </row>
        <row r="577">
          <cell r="AB577">
            <v>87974.39</v>
          </cell>
          <cell r="AN577">
            <v>87974.39</v>
          </cell>
          <cell r="AO577" t="str">
            <v>65b</v>
          </cell>
        </row>
        <row r="578">
          <cell r="AB578">
            <v>36410.67</v>
          </cell>
          <cell r="AN578">
            <v>8473.5445833333342</v>
          </cell>
          <cell r="AO578" t="str">
            <v>65b</v>
          </cell>
        </row>
        <row r="579">
          <cell r="AB579">
            <v>0</v>
          </cell>
          <cell r="AN579">
            <v>0</v>
          </cell>
        </row>
        <row r="580">
          <cell r="AB580">
            <v>0</v>
          </cell>
          <cell r="AN580">
            <v>0</v>
          </cell>
        </row>
        <row r="581">
          <cell r="AB581">
            <v>4111524.21</v>
          </cell>
          <cell r="AN581">
            <v>1278687.9079166667</v>
          </cell>
        </row>
        <row r="582">
          <cell r="AB582">
            <v>637840.78</v>
          </cell>
          <cell r="AN582">
            <v>144359.67166666666</v>
          </cell>
          <cell r="AO582" t="str">
            <v>65</v>
          </cell>
          <cell r="AP582" t="str">
            <v xml:space="preserve">  </v>
          </cell>
        </row>
        <row r="583">
          <cell r="AB583">
            <v>187663.85</v>
          </cell>
          <cell r="AN583">
            <v>109085.04625000001</v>
          </cell>
        </row>
        <row r="584">
          <cell r="AB584">
            <v>90375.05</v>
          </cell>
          <cell r="AN584">
            <v>53926.082083333335</v>
          </cell>
          <cell r="AO584" t="str">
            <v>65</v>
          </cell>
          <cell r="AP584" t="str">
            <v xml:space="preserve">  </v>
          </cell>
        </row>
        <row r="585">
          <cell r="AB585">
            <v>0</v>
          </cell>
          <cell r="AN585">
            <v>10585.2075</v>
          </cell>
          <cell r="AO585" t="str">
            <v>65a</v>
          </cell>
        </row>
        <row r="586">
          <cell r="AB586">
            <v>805238.1</v>
          </cell>
          <cell r="AN586">
            <v>403096.91166666668</v>
          </cell>
        </row>
        <row r="587">
          <cell r="AB587">
            <v>372546.16</v>
          </cell>
          <cell r="AN587">
            <v>189152.93999999997</v>
          </cell>
          <cell r="AO587" t="str">
            <v>65</v>
          </cell>
          <cell r="AP587" t="str">
            <v xml:space="preserve">  </v>
          </cell>
        </row>
        <row r="588">
          <cell r="AB588">
            <v>-5104426.16</v>
          </cell>
          <cell r="AN588">
            <v>-1790443.5249999997</v>
          </cell>
        </row>
        <row r="589">
          <cell r="AB589">
            <v>-1100761.99</v>
          </cell>
          <cell r="AN589">
            <v>-387028.17458333331</v>
          </cell>
          <cell r="AO589" t="str">
            <v>65</v>
          </cell>
          <cell r="AP589" t="str">
            <v xml:space="preserve">  </v>
          </cell>
        </row>
        <row r="590">
          <cell r="AB590">
            <v>1830715.29</v>
          </cell>
          <cell r="AN590">
            <v>549882.87708333321</v>
          </cell>
        </row>
        <row r="591">
          <cell r="AB591">
            <v>0</v>
          </cell>
          <cell r="AN591">
            <v>0</v>
          </cell>
          <cell r="AO591" t="str">
            <v>52</v>
          </cell>
        </row>
        <row r="592">
          <cell r="AB592">
            <v>187781.41</v>
          </cell>
          <cell r="AN592">
            <v>72189.946249999994</v>
          </cell>
          <cell r="AO592" t="str">
            <v>52</v>
          </cell>
        </row>
        <row r="593">
          <cell r="AB593">
            <v>17878.21</v>
          </cell>
          <cell r="AN593">
            <v>6774.901249999999</v>
          </cell>
          <cell r="AO593" t="str">
            <v>52</v>
          </cell>
        </row>
        <row r="594">
          <cell r="AB594">
            <v>0</v>
          </cell>
          <cell r="AN594">
            <v>0</v>
          </cell>
          <cell r="AO594" t="str">
            <v>66</v>
          </cell>
        </row>
        <row r="595">
          <cell r="AB595">
            <v>-1053090.1599999999</v>
          </cell>
          <cell r="AN595">
            <v>-571963.74708333332</v>
          </cell>
          <cell r="AO595" t="str">
            <v>66</v>
          </cell>
        </row>
        <row r="596">
          <cell r="AB596">
            <v>0</v>
          </cell>
          <cell r="AN596">
            <v>0</v>
          </cell>
          <cell r="AO596" t="str">
            <v>66</v>
          </cell>
        </row>
        <row r="597">
          <cell r="AB597">
            <v>394566.19</v>
          </cell>
          <cell r="AN597">
            <v>338563.01666666666</v>
          </cell>
          <cell r="AO597" t="str">
            <v>66</v>
          </cell>
        </row>
        <row r="598">
          <cell r="AB598">
            <v>-979736.54</v>
          </cell>
          <cell r="AN598">
            <v>-328040.98666666663</v>
          </cell>
          <cell r="AO598" t="str">
            <v>66</v>
          </cell>
        </row>
        <row r="599">
          <cell r="AB599">
            <v>-398.85</v>
          </cell>
          <cell r="AN599">
            <v>15467.631249999997</v>
          </cell>
          <cell r="AO599" t="str">
            <v>66</v>
          </cell>
        </row>
        <row r="600">
          <cell r="AB600">
            <v>4770.29</v>
          </cell>
          <cell r="AN600">
            <v>16349.248750000006</v>
          </cell>
          <cell r="AO600" t="str">
            <v>66</v>
          </cell>
        </row>
        <row r="601">
          <cell r="AB601">
            <v>0</v>
          </cell>
          <cell r="AN601">
            <v>0</v>
          </cell>
          <cell r="AO601" t="str">
            <v>66</v>
          </cell>
        </row>
        <row r="602">
          <cell r="AB602">
            <v>0</v>
          </cell>
          <cell r="AN602">
            <v>0</v>
          </cell>
          <cell r="AO602" t="str">
            <v>66</v>
          </cell>
        </row>
        <row r="603">
          <cell r="AB603">
            <v>0</v>
          </cell>
          <cell r="AN603">
            <v>-67.651666666666671</v>
          </cell>
          <cell r="AO603" t="str">
            <v>66</v>
          </cell>
        </row>
        <row r="604">
          <cell r="AB604">
            <v>0</v>
          </cell>
          <cell r="AN604">
            <v>0</v>
          </cell>
          <cell r="AO604" t="str">
            <v>66</v>
          </cell>
        </row>
        <row r="605">
          <cell r="AB605">
            <v>-552356.63</v>
          </cell>
          <cell r="AN605">
            <v>294637.04416666663</v>
          </cell>
          <cell r="AO605" t="str">
            <v>66</v>
          </cell>
        </row>
        <row r="606">
          <cell r="AB606">
            <v>0</v>
          </cell>
          <cell r="AN606">
            <v>0</v>
          </cell>
          <cell r="AO606" t="str">
            <v>66</v>
          </cell>
        </row>
        <row r="607">
          <cell r="AB607">
            <v>0</v>
          </cell>
          <cell r="AN607">
            <v>-89.583333333333329</v>
          </cell>
          <cell r="AO607" t="str">
            <v>66</v>
          </cell>
        </row>
        <row r="608">
          <cell r="AB608">
            <v>0</v>
          </cell>
          <cell r="AN608">
            <v>0</v>
          </cell>
          <cell r="AO608" t="str">
            <v>66</v>
          </cell>
        </row>
        <row r="609">
          <cell r="AB609">
            <v>0</v>
          </cell>
          <cell r="AN609">
            <v>0</v>
          </cell>
          <cell r="AO609" t="str">
            <v>66</v>
          </cell>
        </row>
        <row r="610">
          <cell r="AB610">
            <v>0</v>
          </cell>
          <cell r="AN610">
            <v>0</v>
          </cell>
          <cell r="AO610" t="str">
            <v>66</v>
          </cell>
        </row>
        <row r="611">
          <cell r="AB611">
            <v>0</v>
          </cell>
          <cell r="AN611">
            <v>619.84625000000005</v>
          </cell>
          <cell r="AO611" t="str">
            <v>66</v>
          </cell>
        </row>
        <row r="612">
          <cell r="AB612">
            <v>0</v>
          </cell>
          <cell r="AN612">
            <v>1436.0620833333335</v>
          </cell>
          <cell r="AO612" t="str">
            <v>66</v>
          </cell>
        </row>
        <row r="613">
          <cell r="AB613">
            <v>0</v>
          </cell>
          <cell r="AN613">
            <v>12878.130833333335</v>
          </cell>
          <cell r="AO613" t="str">
            <v>66</v>
          </cell>
        </row>
        <row r="614">
          <cell r="AB614">
            <v>0</v>
          </cell>
          <cell r="AN614">
            <v>912.48083333333341</v>
          </cell>
          <cell r="AO614" t="str">
            <v>66</v>
          </cell>
        </row>
        <row r="615">
          <cell r="AB615">
            <v>0</v>
          </cell>
          <cell r="AN615">
            <v>303.78125</v>
          </cell>
          <cell r="AO615" t="str">
            <v>66</v>
          </cell>
        </row>
        <row r="616">
          <cell r="AB616">
            <v>0</v>
          </cell>
          <cell r="AN616">
            <v>499.4708333333333</v>
          </cell>
          <cell r="AO616" t="str">
            <v>66</v>
          </cell>
        </row>
        <row r="617">
          <cell r="AB617">
            <v>0</v>
          </cell>
          <cell r="AN617">
            <v>-261.05416666666667</v>
          </cell>
          <cell r="AO617" t="str">
            <v>66</v>
          </cell>
        </row>
        <row r="618">
          <cell r="AB618">
            <v>0</v>
          </cell>
          <cell r="AN618">
            <v>60.588333333333331</v>
          </cell>
          <cell r="AO618" t="str">
            <v>66</v>
          </cell>
        </row>
        <row r="619">
          <cell r="AB619">
            <v>0</v>
          </cell>
          <cell r="AN619">
            <v>282.75166666666667</v>
          </cell>
          <cell r="AO619" t="str">
            <v>66</v>
          </cell>
        </row>
        <row r="620">
          <cell r="AB620">
            <v>0</v>
          </cell>
          <cell r="AN620">
            <v>0</v>
          </cell>
          <cell r="AO620" t="str">
            <v>66</v>
          </cell>
        </row>
        <row r="621">
          <cell r="AB621">
            <v>0</v>
          </cell>
          <cell r="AN621">
            <v>0</v>
          </cell>
          <cell r="AO621" t="str">
            <v>66</v>
          </cell>
        </row>
        <row r="622">
          <cell r="AB622">
            <v>0</v>
          </cell>
          <cell r="AN622">
            <v>0</v>
          </cell>
          <cell r="AO622" t="str">
            <v>66</v>
          </cell>
        </row>
        <row r="623">
          <cell r="AB623">
            <v>0</v>
          </cell>
          <cell r="AN623">
            <v>0</v>
          </cell>
          <cell r="AO623" t="str">
            <v>66</v>
          </cell>
        </row>
        <row r="624">
          <cell r="AB624">
            <v>0</v>
          </cell>
          <cell r="AN624">
            <v>0</v>
          </cell>
          <cell r="AO624" t="str">
            <v>66</v>
          </cell>
        </row>
        <row r="625">
          <cell r="AB625">
            <v>0</v>
          </cell>
          <cell r="AN625">
            <v>0</v>
          </cell>
          <cell r="AO625" t="str">
            <v>66</v>
          </cell>
        </row>
        <row r="626">
          <cell r="AB626">
            <v>0</v>
          </cell>
          <cell r="AN626">
            <v>-1311.0908333333334</v>
          </cell>
          <cell r="AO626" t="str">
            <v>66</v>
          </cell>
        </row>
        <row r="627">
          <cell r="AB627">
            <v>0</v>
          </cell>
          <cell r="AN627">
            <v>-16.465</v>
          </cell>
          <cell r="AO627" t="str">
            <v>66</v>
          </cell>
        </row>
        <row r="628">
          <cell r="AB628">
            <v>-163837.85999999999</v>
          </cell>
          <cell r="AN628">
            <v>-80999.089999999982</v>
          </cell>
          <cell r="AO628" t="str">
            <v>46</v>
          </cell>
        </row>
        <row r="629">
          <cell r="AB629">
            <v>6468.93</v>
          </cell>
          <cell r="AN629">
            <v>21766.872916666664</v>
          </cell>
          <cell r="AO629" t="str">
            <v>45</v>
          </cell>
        </row>
        <row r="630">
          <cell r="AB630">
            <v>1009412.27</v>
          </cell>
          <cell r="AN630">
            <v>626744.55624999991</v>
          </cell>
          <cell r="AO630" t="str">
            <v>46</v>
          </cell>
        </row>
        <row r="631">
          <cell r="AB631">
            <v>0</v>
          </cell>
          <cell r="AN631">
            <v>0</v>
          </cell>
          <cell r="AO631" t="str">
            <v>11</v>
          </cell>
        </row>
        <row r="632">
          <cell r="AB632">
            <v>1743402.81</v>
          </cell>
          <cell r="AN632">
            <v>1241972.5341666669</v>
          </cell>
          <cell r="AO632" t="str">
            <v>65a</v>
          </cell>
        </row>
        <row r="633">
          <cell r="AB633">
            <v>1438.7</v>
          </cell>
          <cell r="AN633">
            <v>297.21833333333336</v>
          </cell>
          <cell r="AO633" t="str">
            <v>65a</v>
          </cell>
        </row>
        <row r="634">
          <cell r="AB634">
            <v>0</v>
          </cell>
          <cell r="AN634">
            <v>40.083333333333336</v>
          </cell>
          <cell r="AO634" t="str">
            <v>47</v>
          </cell>
        </row>
        <row r="635">
          <cell r="AB635">
            <v>10555000</v>
          </cell>
          <cell r="AN635">
            <v>10420892.5</v>
          </cell>
          <cell r="AO635" t="str">
            <v>66</v>
          </cell>
        </row>
        <row r="636">
          <cell r="AB636">
            <v>4472.4399999999996</v>
          </cell>
          <cell r="AN636">
            <v>186.35166666666666</v>
          </cell>
          <cell r="AO636" t="str">
            <v>65</v>
          </cell>
        </row>
        <row r="637">
          <cell r="AB637">
            <v>109523230.25</v>
          </cell>
          <cell r="AN637">
            <v>83276858.479166672</v>
          </cell>
          <cell r="AO637" t="str">
            <v>65a</v>
          </cell>
        </row>
        <row r="638">
          <cell r="AB638">
            <v>8239.25</v>
          </cell>
          <cell r="AN638">
            <v>3370.8970833333333</v>
          </cell>
          <cell r="AO638" t="str">
            <v>47</v>
          </cell>
        </row>
        <row r="639">
          <cell r="AB639">
            <v>62194.09</v>
          </cell>
          <cell r="AN639">
            <v>131288.21666666665</v>
          </cell>
          <cell r="AO639" t="str">
            <v>47</v>
          </cell>
        </row>
        <row r="640">
          <cell r="AB640">
            <v>0</v>
          </cell>
          <cell r="AN640">
            <v>0</v>
          </cell>
          <cell r="AO640" t="str">
            <v>47</v>
          </cell>
        </row>
        <row r="641">
          <cell r="AB641">
            <v>-502.28</v>
          </cell>
          <cell r="AN641">
            <v>4.7566666666666704</v>
          </cell>
          <cell r="AO641" t="str">
            <v>65</v>
          </cell>
        </row>
        <row r="642">
          <cell r="AB642">
            <v>1536.17</v>
          </cell>
          <cell r="AN642">
            <v>740.12208333333331</v>
          </cell>
          <cell r="AO642" t="str">
            <v>65a</v>
          </cell>
        </row>
        <row r="643">
          <cell r="AB643">
            <v>682204.74</v>
          </cell>
          <cell r="AN643">
            <v>845397.6529166667</v>
          </cell>
          <cell r="AO643" t="str">
            <v>46</v>
          </cell>
        </row>
        <row r="644">
          <cell r="AB644">
            <v>369910.57</v>
          </cell>
          <cell r="AN644">
            <v>395421.61000000004</v>
          </cell>
        </row>
        <row r="645">
          <cell r="AB645">
            <v>815</v>
          </cell>
          <cell r="AN645">
            <v>169.79166666666666</v>
          </cell>
          <cell r="AO645" t="str">
            <v>11</v>
          </cell>
        </row>
        <row r="646">
          <cell r="AB646">
            <v>0</v>
          </cell>
          <cell r="AN646">
            <v>632940.83333333337</v>
          </cell>
          <cell r="AO646">
            <v>65</v>
          </cell>
        </row>
        <row r="647">
          <cell r="AB647">
            <v>0</v>
          </cell>
          <cell r="AN647">
            <v>26536.914999999997</v>
          </cell>
          <cell r="AO647" t="str">
            <v>66A</v>
          </cell>
        </row>
        <row r="648">
          <cell r="AB648">
            <v>0</v>
          </cell>
          <cell r="AN648">
            <v>404.625</v>
          </cell>
        </row>
        <row r="649">
          <cell r="AB649">
            <v>0</v>
          </cell>
          <cell r="AN649">
            <v>0</v>
          </cell>
        </row>
        <row r="650">
          <cell r="AB650">
            <v>0</v>
          </cell>
          <cell r="AN650">
            <v>0</v>
          </cell>
        </row>
        <row r="651">
          <cell r="AB651">
            <v>0</v>
          </cell>
          <cell r="AN651">
            <v>0</v>
          </cell>
        </row>
        <row r="652">
          <cell r="AB652">
            <v>26387</v>
          </cell>
          <cell r="AN652">
            <v>3429.4166666666665</v>
          </cell>
          <cell r="AO652" t="str">
            <v>11</v>
          </cell>
        </row>
        <row r="653">
          <cell r="AB653">
            <v>42523.5</v>
          </cell>
          <cell r="AN653">
            <v>6513.354166666667</v>
          </cell>
          <cell r="AO653" t="str">
            <v>11</v>
          </cell>
        </row>
        <row r="654">
          <cell r="AB654">
            <v>0</v>
          </cell>
          <cell r="AN654">
            <v>17.708333333333332</v>
          </cell>
          <cell r="AO654" t="str">
            <v>11</v>
          </cell>
        </row>
        <row r="655">
          <cell r="AB655">
            <v>0</v>
          </cell>
          <cell r="AN655">
            <v>0</v>
          </cell>
        </row>
        <row r="656">
          <cell r="AB656">
            <v>0</v>
          </cell>
          <cell r="AN656">
            <v>172.70749999999998</v>
          </cell>
          <cell r="AO656" t="str">
            <v>11</v>
          </cell>
        </row>
        <row r="657">
          <cell r="AB657">
            <v>0</v>
          </cell>
          <cell r="AN657">
            <v>43.414583333333326</v>
          </cell>
          <cell r="AO657" t="str">
            <v>65</v>
          </cell>
        </row>
        <row r="658">
          <cell r="AB658">
            <v>103528.11</v>
          </cell>
          <cell r="AN658">
            <v>157730.30333333334</v>
          </cell>
          <cell r="AO658" t="str">
            <v>11</v>
          </cell>
        </row>
        <row r="659">
          <cell r="AB659">
            <v>0</v>
          </cell>
          <cell r="AN659">
            <v>10339.358333333334</v>
          </cell>
          <cell r="AO659" t="str">
            <v>11</v>
          </cell>
        </row>
        <row r="660">
          <cell r="AB660">
            <v>0</v>
          </cell>
          <cell r="AN660">
            <v>0</v>
          </cell>
          <cell r="AO660" t="str">
            <v>65</v>
          </cell>
        </row>
        <row r="661">
          <cell r="AB661">
            <v>6182.31</v>
          </cell>
          <cell r="AN661">
            <v>4723.0045833333334</v>
          </cell>
          <cell r="AO661">
            <v>65</v>
          </cell>
        </row>
        <row r="662">
          <cell r="AB662">
            <v>0</v>
          </cell>
          <cell r="AN662">
            <v>0</v>
          </cell>
        </row>
        <row r="663">
          <cell r="AB663">
            <v>0</v>
          </cell>
          <cell r="AN663">
            <v>0</v>
          </cell>
        </row>
        <row r="664">
          <cell r="AB664">
            <v>0</v>
          </cell>
          <cell r="AN664">
            <v>0</v>
          </cell>
          <cell r="AO664" t="str">
            <v>11</v>
          </cell>
        </row>
        <row r="665">
          <cell r="AB665">
            <v>0</v>
          </cell>
          <cell r="AN665">
            <v>0</v>
          </cell>
          <cell r="AO665" t="str">
            <v>41</v>
          </cell>
        </row>
        <row r="666">
          <cell r="AB666">
            <v>0</v>
          </cell>
          <cell r="AN666">
            <v>2514014.7916666665</v>
          </cell>
          <cell r="AO666" t="str">
            <v>41</v>
          </cell>
        </row>
        <row r="667">
          <cell r="AB667">
            <v>0</v>
          </cell>
          <cell r="AN667">
            <v>-879905.20833333337</v>
          </cell>
          <cell r="AO667" t="str">
            <v>41</v>
          </cell>
        </row>
        <row r="668">
          <cell r="AB668">
            <v>0</v>
          </cell>
          <cell r="AN668">
            <v>0</v>
          </cell>
          <cell r="AO668" t="str">
            <v>41</v>
          </cell>
        </row>
        <row r="669">
          <cell r="AB669">
            <v>0</v>
          </cell>
          <cell r="AN669">
            <v>0</v>
          </cell>
          <cell r="AO669" t="str">
            <v>41</v>
          </cell>
        </row>
        <row r="670">
          <cell r="AB670">
            <v>59899</v>
          </cell>
          <cell r="AN670">
            <v>-2834736.8333333335</v>
          </cell>
          <cell r="AO670" t="str">
            <v>41</v>
          </cell>
        </row>
        <row r="671">
          <cell r="AB671">
            <v>0</v>
          </cell>
          <cell r="AN671">
            <v>0</v>
          </cell>
          <cell r="AO671" t="str">
            <v>11</v>
          </cell>
        </row>
        <row r="672">
          <cell r="AB672">
            <v>524.9</v>
          </cell>
          <cell r="AN672">
            <v>7580.0358333333288</v>
          </cell>
          <cell r="AO672" t="str">
            <v>41</v>
          </cell>
        </row>
        <row r="673">
          <cell r="AB673">
            <v>62572.92</v>
          </cell>
          <cell r="AN673">
            <v>257985.48</v>
          </cell>
          <cell r="AO673" t="str">
            <v>11</v>
          </cell>
        </row>
        <row r="674">
          <cell r="AB674">
            <v>0</v>
          </cell>
          <cell r="AN674">
            <v>16279.333333333334</v>
          </cell>
          <cell r="AO674" t="str">
            <v>11</v>
          </cell>
        </row>
        <row r="675">
          <cell r="AB675">
            <v>0</v>
          </cell>
          <cell r="AN675">
            <v>396079.33416666667</v>
          </cell>
          <cell r="AO675" t="str">
            <v>11</v>
          </cell>
        </row>
        <row r="676">
          <cell r="AB676">
            <v>0</v>
          </cell>
          <cell r="AN676">
            <v>60431.485000000008</v>
          </cell>
          <cell r="AO676" t="str">
            <v>11</v>
          </cell>
        </row>
        <row r="677">
          <cell r="AB677">
            <v>0</v>
          </cell>
          <cell r="AN677">
            <v>0</v>
          </cell>
          <cell r="AO677" t="str">
            <v>11</v>
          </cell>
        </row>
        <row r="678">
          <cell r="AB678">
            <v>0</v>
          </cell>
          <cell r="AN678">
            <v>0</v>
          </cell>
          <cell r="AO678" t="str">
            <v>41</v>
          </cell>
        </row>
        <row r="679">
          <cell r="AB679">
            <v>31524576.989999998</v>
          </cell>
          <cell r="AN679">
            <v>34386858.559999995</v>
          </cell>
          <cell r="AO679">
            <v>65</v>
          </cell>
        </row>
        <row r="680">
          <cell r="AB680">
            <v>-58100975.340000004</v>
          </cell>
          <cell r="AN680">
            <v>-58328050.006666668</v>
          </cell>
          <cell r="AO680">
            <v>65</v>
          </cell>
        </row>
        <row r="681">
          <cell r="AB681">
            <v>36510290.5</v>
          </cell>
          <cell r="AN681">
            <v>36348109.22291667</v>
          </cell>
          <cell r="AO681">
            <v>65</v>
          </cell>
        </row>
        <row r="682">
          <cell r="AB682">
            <v>9350129.5299999993</v>
          </cell>
          <cell r="AN682">
            <v>9349896.459999999</v>
          </cell>
          <cell r="AO682">
            <v>65</v>
          </cell>
        </row>
        <row r="683">
          <cell r="AB683">
            <v>209796.52</v>
          </cell>
          <cell r="AN683">
            <v>209796.52</v>
          </cell>
          <cell r="AO683">
            <v>65</v>
          </cell>
        </row>
        <row r="684">
          <cell r="AB684">
            <v>1240172.07</v>
          </cell>
          <cell r="AN684">
            <v>1239088.45</v>
          </cell>
          <cell r="AO684">
            <v>65</v>
          </cell>
        </row>
        <row r="685">
          <cell r="AB685">
            <v>7601.05</v>
          </cell>
          <cell r="AN685">
            <v>7601.050000000002</v>
          </cell>
          <cell r="AO685">
            <v>65</v>
          </cell>
        </row>
        <row r="686">
          <cell r="AB686">
            <v>1907673.02</v>
          </cell>
          <cell r="AN686">
            <v>1843181.1450000003</v>
          </cell>
          <cell r="AO686">
            <v>65</v>
          </cell>
        </row>
        <row r="687">
          <cell r="AB687">
            <v>2576768.5099999998</v>
          </cell>
          <cell r="AN687">
            <v>2577977.959999999</v>
          </cell>
          <cell r="AO687">
            <v>65</v>
          </cell>
        </row>
        <row r="688">
          <cell r="AB688">
            <v>619435.48</v>
          </cell>
          <cell r="AN688">
            <v>535505.86666666658</v>
          </cell>
          <cell r="AO688">
            <v>65</v>
          </cell>
        </row>
        <row r="689">
          <cell r="AB689">
            <v>366.95</v>
          </cell>
          <cell r="AN689">
            <v>366.94999999999987</v>
          </cell>
          <cell r="AO689">
            <v>65</v>
          </cell>
        </row>
        <row r="690">
          <cell r="AB690">
            <v>-25835.27</v>
          </cell>
          <cell r="AN690">
            <v>-25835.27</v>
          </cell>
          <cell r="AO690">
            <v>65</v>
          </cell>
        </row>
        <row r="691">
          <cell r="AB691">
            <v>405426.67</v>
          </cell>
          <cell r="AN691">
            <v>405426.67</v>
          </cell>
          <cell r="AO691">
            <v>65</v>
          </cell>
        </row>
        <row r="692">
          <cell r="AB692">
            <v>686461.83</v>
          </cell>
          <cell r="AN692">
            <v>673468.35374999989</v>
          </cell>
          <cell r="AO692">
            <v>65</v>
          </cell>
        </row>
        <row r="693">
          <cell r="AB693">
            <v>9152.75</v>
          </cell>
          <cell r="AN693">
            <v>9152.75</v>
          </cell>
          <cell r="AO693">
            <v>65</v>
          </cell>
        </row>
        <row r="694">
          <cell r="AB694">
            <v>1451535.06</v>
          </cell>
          <cell r="AN694">
            <v>1292181.8895833334</v>
          </cell>
          <cell r="AO694">
            <v>65</v>
          </cell>
        </row>
        <row r="695">
          <cell r="AB695">
            <v>2275131.77</v>
          </cell>
          <cell r="AN695">
            <v>2097071.9595833335</v>
          </cell>
          <cell r="AO695">
            <v>65</v>
          </cell>
        </row>
        <row r="696">
          <cell r="AB696">
            <v>995</v>
          </cell>
          <cell r="AN696">
            <v>995</v>
          </cell>
          <cell r="AO696">
            <v>65</v>
          </cell>
        </row>
        <row r="697">
          <cell r="AB697">
            <v>1519</v>
          </cell>
          <cell r="AN697">
            <v>1519</v>
          </cell>
          <cell r="AO697">
            <v>65</v>
          </cell>
        </row>
        <row r="698">
          <cell r="AB698">
            <v>83002.97</v>
          </cell>
          <cell r="AN698">
            <v>25795.207083333331</v>
          </cell>
          <cell r="AO698">
            <v>65</v>
          </cell>
        </row>
        <row r="699">
          <cell r="AB699">
            <v>1815753.94</v>
          </cell>
          <cell r="AN699">
            <v>1669958.1545833333</v>
          </cell>
          <cell r="AO699">
            <v>65</v>
          </cell>
        </row>
        <row r="700">
          <cell r="AB700">
            <v>3578471.46</v>
          </cell>
          <cell r="AN700">
            <v>3043446.16</v>
          </cell>
          <cell r="AO700">
            <v>65</v>
          </cell>
        </row>
        <row r="701">
          <cell r="AB701">
            <v>-1154425.72</v>
          </cell>
          <cell r="AN701">
            <v>-598835.77500000002</v>
          </cell>
          <cell r="AO701" t="str">
            <v>65</v>
          </cell>
        </row>
        <row r="702">
          <cell r="AB702">
            <v>66942.149999999994</v>
          </cell>
          <cell r="AN702">
            <v>66942.150000000009</v>
          </cell>
          <cell r="AO702">
            <v>65</v>
          </cell>
        </row>
        <row r="703">
          <cell r="AB703">
            <v>1729467.71</v>
          </cell>
          <cell r="AN703">
            <v>1256455.0979166667</v>
          </cell>
          <cell r="AO703" t="str">
            <v>65</v>
          </cell>
        </row>
        <row r="704">
          <cell r="AB704">
            <v>2694999.3</v>
          </cell>
          <cell r="AN704">
            <v>3247252.6575000002</v>
          </cell>
        </row>
        <row r="705">
          <cell r="AB705">
            <v>0</v>
          </cell>
          <cell r="AN705">
            <v>0</v>
          </cell>
          <cell r="AO705" t="str">
            <v>23</v>
          </cell>
        </row>
        <row r="706">
          <cell r="AB706">
            <v>240686</v>
          </cell>
          <cell r="AN706">
            <v>249854</v>
          </cell>
          <cell r="AO706" t="str">
            <v>12</v>
          </cell>
        </row>
        <row r="707">
          <cell r="AB707">
            <v>0</v>
          </cell>
          <cell r="AN707">
            <v>0</v>
          </cell>
          <cell r="AO707" t="str">
            <v>12</v>
          </cell>
        </row>
        <row r="708">
          <cell r="AB708">
            <v>0</v>
          </cell>
          <cell r="AN708">
            <v>0</v>
          </cell>
          <cell r="AO708" t="str">
            <v>12</v>
          </cell>
        </row>
        <row r="709">
          <cell r="AB709">
            <v>0</v>
          </cell>
          <cell r="AN709">
            <v>0</v>
          </cell>
          <cell r="AO709" t="str">
            <v>12</v>
          </cell>
        </row>
        <row r="710">
          <cell r="AB710">
            <v>0</v>
          </cell>
          <cell r="AN710">
            <v>855.84250000000009</v>
          </cell>
          <cell r="AO710" t="str">
            <v>12</v>
          </cell>
        </row>
        <row r="711">
          <cell r="AB711">
            <v>0</v>
          </cell>
          <cell r="AN711">
            <v>0</v>
          </cell>
          <cell r="AO711" t="str">
            <v>12</v>
          </cell>
        </row>
        <row r="712">
          <cell r="AB712">
            <v>81126.63</v>
          </cell>
          <cell r="AN712">
            <v>96295.335000000006</v>
          </cell>
          <cell r="AO712" t="str">
            <v>12</v>
          </cell>
        </row>
        <row r="713">
          <cell r="AB713">
            <v>0</v>
          </cell>
          <cell r="AN713">
            <v>0</v>
          </cell>
          <cell r="AO713" t="str">
            <v>12</v>
          </cell>
        </row>
        <row r="714">
          <cell r="AB714">
            <v>0</v>
          </cell>
          <cell r="AN714">
            <v>0</v>
          </cell>
          <cell r="AO714" t="str">
            <v>12</v>
          </cell>
        </row>
        <row r="715">
          <cell r="AB715">
            <v>363928.58</v>
          </cell>
          <cell r="AN715">
            <v>418517.87875000009</v>
          </cell>
          <cell r="AO715" t="str">
            <v>12</v>
          </cell>
        </row>
        <row r="716">
          <cell r="AB716">
            <v>0</v>
          </cell>
          <cell r="AN716">
            <v>-8.3333333333333339E-4</v>
          </cell>
          <cell r="AO716" t="str">
            <v>12</v>
          </cell>
        </row>
        <row r="717">
          <cell r="AB717">
            <v>3433896.22</v>
          </cell>
          <cell r="AN717">
            <v>3518336.3049999997</v>
          </cell>
          <cell r="AO717" t="str">
            <v>12</v>
          </cell>
        </row>
        <row r="718">
          <cell r="AB718">
            <v>0</v>
          </cell>
          <cell r="AN718">
            <v>38990.298750000009</v>
          </cell>
          <cell r="AO718" t="str">
            <v>12</v>
          </cell>
        </row>
        <row r="719">
          <cell r="AB719">
            <v>0</v>
          </cell>
          <cell r="AN719">
            <v>375013.89624999999</v>
          </cell>
          <cell r="AO719" t="str">
            <v>12</v>
          </cell>
        </row>
        <row r="720">
          <cell r="AB720">
            <v>0</v>
          </cell>
          <cell r="AN720">
            <v>252932.77000000002</v>
          </cell>
          <cell r="AO720" t="str">
            <v>12</v>
          </cell>
        </row>
        <row r="721">
          <cell r="AB721">
            <v>0</v>
          </cell>
          <cell r="AN721">
            <v>160976.35416666666</v>
          </cell>
          <cell r="AO721" t="str">
            <v>12</v>
          </cell>
        </row>
        <row r="722">
          <cell r="AB722">
            <v>204998.61</v>
          </cell>
          <cell r="AN722">
            <v>451013.74500000005</v>
          </cell>
          <cell r="AO722" t="str">
            <v>12</v>
          </cell>
        </row>
        <row r="723">
          <cell r="AB723">
            <v>51607.44</v>
          </cell>
          <cell r="AN723">
            <v>53357.49</v>
          </cell>
          <cell r="AO723" t="str">
            <v>12</v>
          </cell>
        </row>
        <row r="724">
          <cell r="AB724">
            <v>1246922.58</v>
          </cell>
          <cell r="AN724">
            <v>682048.96750000003</v>
          </cell>
          <cell r="AO724" t="str">
            <v>12</v>
          </cell>
        </row>
        <row r="725">
          <cell r="AB725">
            <v>947558.57</v>
          </cell>
          <cell r="AN725">
            <v>518301.1020833333</v>
          </cell>
          <cell r="AO725" t="str">
            <v>12</v>
          </cell>
        </row>
        <row r="726">
          <cell r="AB726">
            <v>2901380.85</v>
          </cell>
          <cell r="AN726">
            <v>1587014.1762499998</v>
          </cell>
          <cell r="AO726" t="str">
            <v>12</v>
          </cell>
        </row>
        <row r="727">
          <cell r="AB727">
            <v>885498.17</v>
          </cell>
          <cell r="AN727">
            <v>445254.93208333332</v>
          </cell>
          <cell r="AO727" t="str">
            <v>12</v>
          </cell>
        </row>
        <row r="728">
          <cell r="AB728">
            <v>20824.89</v>
          </cell>
          <cell r="AN728">
            <v>11446.592083333331</v>
          </cell>
          <cell r="AO728" t="str">
            <v>12</v>
          </cell>
        </row>
        <row r="729">
          <cell r="AB729">
            <v>48590.85</v>
          </cell>
          <cell r="AN729">
            <v>26708.416249999995</v>
          </cell>
          <cell r="AO729" t="str">
            <v>12</v>
          </cell>
        </row>
        <row r="730">
          <cell r="AB730">
            <v>21683.19</v>
          </cell>
          <cell r="AN730">
            <v>12627.516250000001</v>
          </cell>
          <cell r="AO730" t="str">
            <v>12</v>
          </cell>
        </row>
        <row r="731">
          <cell r="AB731">
            <v>1182021.1399999999</v>
          </cell>
          <cell r="AN731">
            <v>447597.21083333337</v>
          </cell>
          <cell r="AO731" t="str">
            <v>12</v>
          </cell>
        </row>
        <row r="732">
          <cell r="AB732">
            <v>914262.01</v>
          </cell>
          <cell r="AN732">
            <v>349365.44124999997</v>
          </cell>
          <cell r="AO732" t="str">
            <v>12</v>
          </cell>
        </row>
        <row r="733">
          <cell r="AB733">
            <v>131262.21</v>
          </cell>
          <cell r="AN733">
            <v>50144.346249999995</v>
          </cell>
          <cell r="AO733" t="str">
            <v>12</v>
          </cell>
        </row>
        <row r="734">
          <cell r="AB734">
            <v>211343.67</v>
          </cell>
          <cell r="AN734">
            <v>26491.957916666666</v>
          </cell>
          <cell r="AO734" t="str">
            <v>12</v>
          </cell>
        </row>
        <row r="735">
          <cell r="AB735">
            <v>16933402.649999999</v>
          </cell>
          <cell r="AN735">
            <v>2423547.3450000002</v>
          </cell>
          <cell r="AO735">
            <v>65</v>
          </cell>
        </row>
        <row r="736">
          <cell r="AB736">
            <v>-7524234.4400000004</v>
          </cell>
          <cell r="AN736">
            <v>-24274078.705416668</v>
          </cell>
          <cell r="AO736">
            <v>65</v>
          </cell>
        </row>
        <row r="737">
          <cell r="AB737">
            <v>0</v>
          </cell>
          <cell r="AN737">
            <v>0</v>
          </cell>
          <cell r="AO737">
            <v>65</v>
          </cell>
        </row>
        <row r="738">
          <cell r="AB738">
            <v>-16440523.59</v>
          </cell>
          <cell r="AN738">
            <v>-25984664.073333338</v>
          </cell>
          <cell r="AO738">
            <v>65</v>
          </cell>
        </row>
        <row r="739">
          <cell r="AB739">
            <v>135186.18</v>
          </cell>
          <cell r="AN739">
            <v>-949375.49624999997</v>
          </cell>
          <cell r="AO739" t="str">
            <v>65</v>
          </cell>
        </row>
        <row r="740">
          <cell r="AB740">
            <v>119544.02</v>
          </cell>
          <cell r="AN740">
            <v>-29784.801250000008</v>
          </cell>
          <cell r="AO740" t="str">
            <v>65</v>
          </cell>
        </row>
        <row r="741">
          <cell r="AB741">
            <v>0</v>
          </cell>
          <cell r="AN741">
            <v>0</v>
          </cell>
          <cell r="AO741" t="str">
            <v>65b</v>
          </cell>
        </row>
        <row r="742">
          <cell r="AB742">
            <v>5176339752.470005</v>
          </cell>
          <cell r="AN742">
            <v>5231517078.7645855</v>
          </cell>
        </row>
        <row r="744">
          <cell r="AB744">
            <v>-77201680.299999997</v>
          </cell>
          <cell r="AN744">
            <v>-63598251.922916673</v>
          </cell>
          <cell r="AO744" t="str">
            <v>6</v>
          </cell>
        </row>
        <row r="745">
          <cell r="AB745">
            <v>48572715</v>
          </cell>
          <cell r="AN745">
            <v>46778090</v>
          </cell>
          <cell r="AO745" t="str">
            <v>65b</v>
          </cell>
        </row>
        <row r="746">
          <cell r="AB746">
            <v>-1024751.45</v>
          </cell>
          <cell r="AN746">
            <v>-1024751.4499999998</v>
          </cell>
          <cell r="AO746" t="str">
            <v>64</v>
          </cell>
        </row>
        <row r="747">
          <cell r="AB747">
            <v>-459000</v>
          </cell>
          <cell r="AN747">
            <v>-159375</v>
          </cell>
          <cell r="AO747" t="str">
            <v>50/67</v>
          </cell>
        </row>
        <row r="748">
          <cell r="AB748">
            <v>33917.58</v>
          </cell>
          <cell r="AN748">
            <v>40584.246666666681</v>
          </cell>
          <cell r="AO748" t="str">
            <v>22</v>
          </cell>
          <cell r="AP748">
            <v>23</v>
          </cell>
        </row>
        <row r="749">
          <cell r="AB749">
            <v>91427</v>
          </cell>
          <cell r="AN749">
            <v>109010.33333333333</v>
          </cell>
          <cell r="AO749" t="str">
            <v>22</v>
          </cell>
          <cell r="AP749">
            <v>24</v>
          </cell>
        </row>
        <row r="750">
          <cell r="AB750">
            <v>39518432</v>
          </cell>
          <cell r="AN750">
            <v>38608265.333333336</v>
          </cell>
          <cell r="AO750" t="str">
            <v>22</v>
          </cell>
          <cell r="AP750">
            <v>25</v>
          </cell>
        </row>
        <row r="751">
          <cell r="AB751">
            <v>0</v>
          </cell>
          <cell r="AN751">
            <v>0</v>
          </cell>
          <cell r="AO751" t="str">
            <v>6</v>
          </cell>
        </row>
        <row r="752">
          <cell r="AB752">
            <v>-29322000</v>
          </cell>
          <cell r="AN752">
            <v>-23140166.666666668</v>
          </cell>
          <cell r="AO752" t="str">
            <v>66</v>
          </cell>
        </row>
        <row r="753">
          <cell r="AB753">
            <v>2889000</v>
          </cell>
          <cell r="AN753">
            <v>2464458.3333333335</v>
          </cell>
          <cell r="AO753" t="str">
            <v>31/66</v>
          </cell>
          <cell r="AP753">
            <v>26</v>
          </cell>
        </row>
        <row r="754">
          <cell r="AB754">
            <v>1998018</v>
          </cell>
          <cell r="AN754">
            <v>2778226.3333333335</v>
          </cell>
          <cell r="AO754" t="str">
            <v>48</v>
          </cell>
        </row>
        <row r="755">
          <cell r="AB755">
            <v>2718000</v>
          </cell>
          <cell r="AN755">
            <v>2151750</v>
          </cell>
          <cell r="AO755" t="str">
            <v>48</v>
          </cell>
        </row>
        <row r="756">
          <cell r="AB756">
            <v>205589</v>
          </cell>
          <cell r="AN756">
            <v>712499.41666666663</v>
          </cell>
          <cell r="AO756" t="str">
            <v>50/67</v>
          </cell>
        </row>
        <row r="757">
          <cell r="AB757">
            <v>4822933</v>
          </cell>
          <cell r="AN757">
            <v>3574838.4166666665</v>
          </cell>
          <cell r="AO757" t="str">
            <v>50/67</v>
          </cell>
        </row>
        <row r="758">
          <cell r="AB758">
            <v>10483</v>
          </cell>
          <cell r="AN758">
            <v>84153.75</v>
          </cell>
          <cell r="AO758" t="str">
            <v>50/67</v>
          </cell>
        </row>
        <row r="759">
          <cell r="AB759">
            <v>49000</v>
          </cell>
          <cell r="AN759">
            <v>49000</v>
          </cell>
          <cell r="AO759" t="str">
            <v>48</v>
          </cell>
        </row>
        <row r="760">
          <cell r="AB760">
            <v>-236000</v>
          </cell>
          <cell r="AN760">
            <v>-220833.33333333334</v>
          </cell>
          <cell r="AO760" t="str">
            <v>48</v>
          </cell>
        </row>
        <row r="761">
          <cell r="AB761">
            <v>0</v>
          </cell>
          <cell r="AN761">
            <v>0</v>
          </cell>
          <cell r="AO761" t="str">
            <v>22</v>
          </cell>
          <cell r="AP761">
            <v>27</v>
          </cell>
        </row>
        <row r="762">
          <cell r="AB762">
            <v>2070000</v>
          </cell>
          <cell r="AN762">
            <v>2116416.6666666665</v>
          </cell>
        </row>
        <row r="763">
          <cell r="AB763">
            <v>365575</v>
          </cell>
          <cell r="AN763">
            <v>340907.29166666669</v>
          </cell>
          <cell r="AO763" t="str">
            <v>50/67</v>
          </cell>
        </row>
        <row r="764">
          <cell r="AB764">
            <v>455000</v>
          </cell>
          <cell r="AN764">
            <v>455000</v>
          </cell>
          <cell r="AO764" t="str">
            <v>50/67</v>
          </cell>
        </row>
        <row r="765">
          <cell r="AB765">
            <v>960000</v>
          </cell>
          <cell r="AN765">
            <v>1027500</v>
          </cell>
        </row>
        <row r="766">
          <cell r="AB766">
            <v>1259000</v>
          </cell>
          <cell r="AN766">
            <v>1259000</v>
          </cell>
        </row>
        <row r="767">
          <cell r="AB767">
            <v>0</v>
          </cell>
          <cell r="AN767">
            <v>0</v>
          </cell>
        </row>
        <row r="768">
          <cell r="AB768">
            <v>6917206</v>
          </cell>
          <cell r="AN768">
            <v>5937363.916666667</v>
          </cell>
        </row>
        <row r="769">
          <cell r="AB769">
            <v>0</v>
          </cell>
          <cell r="AN769">
            <v>0</v>
          </cell>
        </row>
        <row r="770">
          <cell r="AB770">
            <v>2854228</v>
          </cell>
          <cell r="AN770">
            <v>2331884.375</v>
          </cell>
          <cell r="AO770" t="str">
            <v>48</v>
          </cell>
        </row>
        <row r="771">
          <cell r="AB771">
            <v>2458000</v>
          </cell>
          <cell r="AN771">
            <v>2458000</v>
          </cell>
          <cell r="AO771" t="str">
            <v>65a</v>
          </cell>
        </row>
        <row r="772">
          <cell r="AB772">
            <v>1553352</v>
          </cell>
          <cell r="AN772">
            <v>1362685.3333333333</v>
          </cell>
        </row>
        <row r="773">
          <cell r="AB773">
            <v>863861</v>
          </cell>
          <cell r="AN773">
            <v>1768056.625</v>
          </cell>
        </row>
        <row r="774">
          <cell r="AB774">
            <v>0</v>
          </cell>
          <cell r="AN774">
            <v>0</v>
          </cell>
        </row>
        <row r="775">
          <cell r="AB775">
            <v>21000</v>
          </cell>
          <cell r="AN775">
            <v>19583.333333333332</v>
          </cell>
          <cell r="AO775" t="str">
            <v>50/67</v>
          </cell>
        </row>
        <row r="776">
          <cell r="AB776">
            <v>0</v>
          </cell>
          <cell r="AN776">
            <v>0</v>
          </cell>
        </row>
        <row r="777">
          <cell r="AB777">
            <v>159437</v>
          </cell>
          <cell r="AN777">
            <v>159437</v>
          </cell>
          <cell r="AO777" t="str">
            <v>48</v>
          </cell>
        </row>
        <row r="778">
          <cell r="AB778">
            <v>1080000</v>
          </cell>
          <cell r="AN778">
            <v>854750</v>
          </cell>
        </row>
        <row r="779">
          <cell r="AB779">
            <v>-7000</v>
          </cell>
          <cell r="AN779">
            <v>-7000</v>
          </cell>
        </row>
        <row r="780">
          <cell r="AB780">
            <v>0</v>
          </cell>
          <cell r="AN780">
            <v>0</v>
          </cell>
          <cell r="AO780" t="str">
            <v>41</v>
          </cell>
        </row>
        <row r="781">
          <cell r="AB781">
            <v>12777000</v>
          </cell>
          <cell r="AN781">
            <v>12777000</v>
          </cell>
        </row>
        <row r="782">
          <cell r="AB782">
            <v>1044000</v>
          </cell>
          <cell r="AN782">
            <v>1044000</v>
          </cell>
        </row>
        <row r="783">
          <cell r="AB783">
            <v>5292000</v>
          </cell>
          <cell r="AN783">
            <v>5298375</v>
          </cell>
          <cell r="AO783" t="str">
            <v>50/67</v>
          </cell>
        </row>
        <row r="784">
          <cell r="AB784">
            <v>1074914</v>
          </cell>
          <cell r="AN784">
            <v>3404125.4583333335</v>
          </cell>
          <cell r="AO784" t="str">
            <v>50/67</v>
          </cell>
        </row>
        <row r="785">
          <cell r="AB785">
            <v>138097</v>
          </cell>
          <cell r="AN785">
            <v>59302.541666666664</v>
          </cell>
        </row>
        <row r="786">
          <cell r="AB786">
            <v>448000</v>
          </cell>
          <cell r="AN786">
            <v>726875</v>
          </cell>
        </row>
        <row r="787">
          <cell r="AB787">
            <v>550000</v>
          </cell>
          <cell r="AN787">
            <v>22916.666666666668</v>
          </cell>
        </row>
        <row r="788">
          <cell r="AB788">
            <v>700000</v>
          </cell>
          <cell r="AN788">
            <v>29166.666666666668</v>
          </cell>
        </row>
        <row r="789">
          <cell r="AB789">
            <v>-859037900</v>
          </cell>
          <cell r="AN789">
            <v>-859037900</v>
          </cell>
          <cell r="AO789" t="str">
            <v>2</v>
          </cell>
        </row>
        <row r="790">
          <cell r="AB790">
            <v>-60000000</v>
          </cell>
          <cell r="AN790">
            <v>-60000000</v>
          </cell>
          <cell r="AO790" t="str">
            <v>3</v>
          </cell>
        </row>
        <row r="791">
          <cell r="AB791">
            <v>0</v>
          </cell>
          <cell r="AN791">
            <v>0</v>
          </cell>
          <cell r="AO791" t="str">
            <v>3</v>
          </cell>
        </row>
        <row r="792">
          <cell r="AB792">
            <v>-431100</v>
          </cell>
          <cell r="AN792">
            <v>-431100</v>
          </cell>
          <cell r="AO792" t="str">
            <v>3</v>
          </cell>
        </row>
        <row r="793">
          <cell r="AB793">
            <v>-1458300</v>
          </cell>
          <cell r="AN793">
            <v>-1470487.5</v>
          </cell>
          <cell r="AO793" t="str">
            <v>3</v>
          </cell>
        </row>
        <row r="794">
          <cell r="AB794">
            <v>0</v>
          </cell>
          <cell r="AN794">
            <v>-32343750</v>
          </cell>
          <cell r="AO794" t="str">
            <v>3</v>
          </cell>
        </row>
        <row r="795">
          <cell r="AB795">
            <v>-80250000</v>
          </cell>
          <cell r="AN795">
            <v>-87656250</v>
          </cell>
          <cell r="AO795" t="str">
            <v>3</v>
          </cell>
        </row>
        <row r="796">
          <cell r="AB796">
            <v>-200000000</v>
          </cell>
          <cell r="AN796">
            <v>-200000000</v>
          </cell>
          <cell r="AO796" t="str">
            <v>3</v>
          </cell>
        </row>
        <row r="797">
          <cell r="AB797">
            <v>-122847945.22</v>
          </cell>
          <cell r="AN797">
            <v>-122847945.22000001</v>
          </cell>
          <cell r="AO797" t="str">
            <v>4</v>
          </cell>
        </row>
        <row r="798">
          <cell r="AB798">
            <v>-338395484.31</v>
          </cell>
          <cell r="AN798">
            <v>-338395484.31</v>
          </cell>
          <cell r="AO798" t="str">
            <v>4</v>
          </cell>
        </row>
        <row r="799">
          <cell r="AB799">
            <v>-16901820.34</v>
          </cell>
          <cell r="AN799">
            <v>-16901820.34</v>
          </cell>
          <cell r="AO799" t="str">
            <v>4</v>
          </cell>
        </row>
        <row r="800">
          <cell r="AB800">
            <v>-337.5</v>
          </cell>
          <cell r="AN800">
            <v>-154.6875</v>
          </cell>
          <cell r="AO800" t="str">
            <v>4</v>
          </cell>
        </row>
        <row r="801">
          <cell r="AB801">
            <v>-32191469.550000001</v>
          </cell>
          <cell r="AN801">
            <v>-16050268.320000002</v>
          </cell>
          <cell r="AO801" t="str">
            <v>4</v>
          </cell>
        </row>
        <row r="802">
          <cell r="AB802">
            <v>0</v>
          </cell>
          <cell r="AN802">
            <v>-256594.16666666666</v>
          </cell>
          <cell r="AO802" t="str">
            <v>41</v>
          </cell>
        </row>
        <row r="803">
          <cell r="AB803">
            <v>0</v>
          </cell>
          <cell r="AN803">
            <v>-4329698.958333333</v>
          </cell>
          <cell r="AO803" t="str">
            <v>41</v>
          </cell>
        </row>
        <row r="804">
          <cell r="AB804">
            <v>0</v>
          </cell>
          <cell r="AN804">
            <v>5697865.416666667</v>
          </cell>
          <cell r="AO804" t="str">
            <v>41</v>
          </cell>
        </row>
        <row r="805">
          <cell r="AB805">
            <v>0</v>
          </cell>
          <cell r="AN805">
            <v>10479064.791666666</v>
          </cell>
          <cell r="AO805" t="str">
            <v>41</v>
          </cell>
        </row>
        <row r="806">
          <cell r="AB806">
            <v>0</v>
          </cell>
          <cell r="AN806">
            <v>1072536.875</v>
          </cell>
          <cell r="AO806" t="str">
            <v>41</v>
          </cell>
        </row>
        <row r="807">
          <cell r="AB807">
            <v>0</v>
          </cell>
          <cell r="AN807">
            <v>-13481340.833333334</v>
          </cell>
          <cell r="AO807" t="str">
            <v>41</v>
          </cell>
        </row>
        <row r="808">
          <cell r="AB808">
            <v>2148854.7200000002</v>
          </cell>
          <cell r="AN808">
            <v>2148854.7199999997</v>
          </cell>
          <cell r="AO808" t="str">
            <v>4</v>
          </cell>
        </row>
        <row r="809">
          <cell r="AB809">
            <v>1650848.74</v>
          </cell>
          <cell r="AN809">
            <v>1650848.74</v>
          </cell>
          <cell r="AO809" t="str">
            <v>4</v>
          </cell>
        </row>
        <row r="810">
          <cell r="AB810">
            <v>4985024.68</v>
          </cell>
          <cell r="AN810">
            <v>4985024.68</v>
          </cell>
          <cell r="AO810" t="str">
            <v>4</v>
          </cell>
        </row>
        <row r="811">
          <cell r="AB811">
            <v>786587.56</v>
          </cell>
          <cell r="AN811">
            <v>786587.56000000017</v>
          </cell>
          <cell r="AO811" t="str">
            <v>4</v>
          </cell>
        </row>
        <row r="812">
          <cell r="AB812">
            <v>-5370574</v>
          </cell>
          <cell r="AN812">
            <v>-5312805.458333333</v>
          </cell>
          <cell r="AO812" t="str">
            <v>6</v>
          </cell>
        </row>
        <row r="813">
          <cell r="AB813">
            <v>-790188</v>
          </cell>
          <cell r="AN813">
            <v>-780108.83333333337</v>
          </cell>
          <cell r="AO813" t="str">
            <v>6</v>
          </cell>
        </row>
        <row r="814">
          <cell r="AB814">
            <v>0</v>
          </cell>
          <cell r="AN814">
            <v>0</v>
          </cell>
          <cell r="AO814" t="str">
            <v>6</v>
          </cell>
        </row>
        <row r="815">
          <cell r="AB815">
            <v>0</v>
          </cell>
          <cell r="AN815">
            <v>0</v>
          </cell>
          <cell r="AO815" t="str">
            <v>41</v>
          </cell>
        </row>
        <row r="816">
          <cell r="AB816">
            <v>-103974220.56</v>
          </cell>
          <cell r="AN816">
            <v>-108063850.17208336</v>
          </cell>
          <cell r="AO816" t="str">
            <v>6</v>
          </cell>
        </row>
        <row r="817">
          <cell r="AB817">
            <v>77562549.519999996</v>
          </cell>
          <cell r="AN817">
            <v>77562549.519999996</v>
          </cell>
          <cell r="AO817" t="str">
            <v>6</v>
          </cell>
        </row>
        <row r="818">
          <cell r="AB818">
            <v>1755001.25</v>
          </cell>
          <cell r="AN818">
            <v>1755001.25</v>
          </cell>
          <cell r="AO818" t="str">
            <v>6</v>
          </cell>
        </row>
        <row r="819">
          <cell r="AB819">
            <v>1471103.62</v>
          </cell>
          <cell r="AN819">
            <v>1471103.6200000003</v>
          </cell>
          <cell r="AO819" t="str">
            <v>6</v>
          </cell>
        </row>
        <row r="820">
          <cell r="AB820">
            <v>16359946.109999999</v>
          </cell>
          <cell r="AN820">
            <v>16359946.110000005</v>
          </cell>
          <cell r="AO820" t="str">
            <v>6</v>
          </cell>
        </row>
        <row r="821">
          <cell r="AB821">
            <v>-1676293.6</v>
          </cell>
          <cell r="AN821">
            <v>-1676293.5999999999</v>
          </cell>
          <cell r="AO821" t="str">
            <v>6</v>
          </cell>
        </row>
        <row r="822">
          <cell r="AB822">
            <v>-79330806.810000002</v>
          </cell>
          <cell r="AN822">
            <v>-75442765.768333316</v>
          </cell>
          <cell r="AO822" t="str">
            <v>6</v>
          </cell>
        </row>
        <row r="823">
          <cell r="AB823">
            <v>27022509.050000001</v>
          </cell>
          <cell r="AN823">
            <v>26661328.412083339</v>
          </cell>
          <cell r="AO823" t="str">
            <v>6</v>
          </cell>
        </row>
        <row r="824">
          <cell r="AB824">
            <v>0</v>
          </cell>
          <cell r="AN824">
            <v>0</v>
          </cell>
          <cell r="AO824" t="str">
            <v>6</v>
          </cell>
        </row>
        <row r="825">
          <cell r="AB825">
            <v>0</v>
          </cell>
          <cell r="AN825">
            <v>0</v>
          </cell>
          <cell r="AO825" t="str">
            <v>6</v>
          </cell>
        </row>
        <row r="826">
          <cell r="AB826">
            <v>0</v>
          </cell>
          <cell r="AN826">
            <v>1229050.6666666667</v>
          </cell>
          <cell r="AO826" t="str">
            <v>6</v>
          </cell>
        </row>
        <row r="827">
          <cell r="AB827">
            <v>0</v>
          </cell>
          <cell r="AN827">
            <v>352289.20833333331</v>
          </cell>
          <cell r="AO827" t="str">
            <v>6</v>
          </cell>
        </row>
        <row r="828">
          <cell r="AB828">
            <v>0</v>
          </cell>
          <cell r="AN828">
            <v>2304566.4775</v>
          </cell>
          <cell r="AO828" t="str">
            <v>6</v>
          </cell>
        </row>
        <row r="829">
          <cell r="AB829">
            <v>-20782555</v>
          </cell>
          <cell r="AN829">
            <v>-16452856.041666666</v>
          </cell>
          <cell r="AO829" t="str">
            <v>41</v>
          </cell>
        </row>
        <row r="830">
          <cell r="AB830">
            <v>20564836</v>
          </cell>
          <cell r="AN830">
            <v>18855320.916666668</v>
          </cell>
          <cell r="AO830" t="str">
            <v>41</v>
          </cell>
        </row>
        <row r="831">
          <cell r="AB831">
            <v>46647134</v>
          </cell>
          <cell r="AN831">
            <v>38816175.083333336</v>
          </cell>
          <cell r="AO831" t="str">
            <v>41</v>
          </cell>
        </row>
        <row r="832">
          <cell r="AB832">
            <v>-59636660</v>
          </cell>
          <cell r="AN832">
            <v>-50294894.083333336</v>
          </cell>
          <cell r="AO832" t="str">
            <v>41</v>
          </cell>
        </row>
        <row r="833">
          <cell r="AB833">
            <v>0</v>
          </cell>
          <cell r="AN833">
            <v>-770363.5</v>
          </cell>
          <cell r="AO833" t="str">
            <v>41</v>
          </cell>
        </row>
        <row r="834">
          <cell r="AB834">
            <v>7246000</v>
          </cell>
          <cell r="AN834">
            <v>5736416.666666667</v>
          </cell>
          <cell r="AO834" t="str">
            <v>41</v>
          </cell>
        </row>
        <row r="835">
          <cell r="AB835">
            <v>0</v>
          </cell>
          <cell r="AN835">
            <v>0</v>
          </cell>
          <cell r="AO835" t="str">
            <v>8</v>
          </cell>
        </row>
        <row r="836">
          <cell r="AB836">
            <v>-25000000</v>
          </cell>
          <cell r="AN836">
            <v>-25000000</v>
          </cell>
          <cell r="AO836" t="str">
            <v>8</v>
          </cell>
        </row>
        <row r="837">
          <cell r="AB837">
            <v>0</v>
          </cell>
          <cell r="AN837">
            <v>0</v>
          </cell>
          <cell r="AO837" t="str">
            <v>8</v>
          </cell>
        </row>
        <row r="838">
          <cell r="AB838">
            <v>0</v>
          </cell>
          <cell r="AN838">
            <v>0</v>
          </cell>
          <cell r="AO838" t="str">
            <v>8</v>
          </cell>
        </row>
        <row r="839">
          <cell r="AB839">
            <v>0</v>
          </cell>
          <cell r="AN839">
            <v>-12604166.666666666</v>
          </cell>
          <cell r="AO839" t="str">
            <v>8</v>
          </cell>
        </row>
        <row r="840">
          <cell r="AB840">
            <v>0</v>
          </cell>
          <cell r="AN840">
            <v>0</v>
          </cell>
          <cell r="AO840" t="str">
            <v>8</v>
          </cell>
        </row>
        <row r="841">
          <cell r="AB841">
            <v>0</v>
          </cell>
          <cell r="AN841">
            <v>-10725000</v>
          </cell>
          <cell r="AO841" t="str">
            <v>8</v>
          </cell>
        </row>
        <row r="842">
          <cell r="AB842">
            <v>0</v>
          </cell>
          <cell r="AN842">
            <v>0</v>
          </cell>
          <cell r="AO842" t="str">
            <v>8</v>
          </cell>
        </row>
        <row r="843">
          <cell r="AB843">
            <v>0</v>
          </cell>
          <cell r="AN843">
            <v>-40104166.666666664</v>
          </cell>
          <cell r="AO843" t="str">
            <v>8</v>
          </cell>
        </row>
        <row r="844">
          <cell r="AB844">
            <v>0</v>
          </cell>
          <cell r="AN844">
            <v>0</v>
          </cell>
          <cell r="AO844" t="str">
            <v>8</v>
          </cell>
        </row>
        <row r="845">
          <cell r="AB845">
            <v>0</v>
          </cell>
          <cell r="AN845">
            <v>-12707500</v>
          </cell>
          <cell r="AO845" t="str">
            <v>8</v>
          </cell>
        </row>
        <row r="846">
          <cell r="AB846">
            <v>0</v>
          </cell>
          <cell r="AN846">
            <v>-1375000</v>
          </cell>
          <cell r="AO846" t="str">
            <v>8</v>
          </cell>
        </row>
        <row r="847">
          <cell r="AB847">
            <v>0</v>
          </cell>
          <cell r="AN847">
            <v>-3208333.3333333335</v>
          </cell>
          <cell r="AO847" t="str">
            <v>8</v>
          </cell>
        </row>
        <row r="848">
          <cell r="AB848">
            <v>0</v>
          </cell>
          <cell r="AN848">
            <v>0</v>
          </cell>
          <cell r="AO848" t="str">
            <v>8</v>
          </cell>
        </row>
        <row r="849">
          <cell r="AB849">
            <v>0</v>
          </cell>
          <cell r="AN849">
            <v>-15625000</v>
          </cell>
          <cell r="AO849" t="str">
            <v>8</v>
          </cell>
        </row>
        <row r="850">
          <cell r="AB850">
            <v>0</v>
          </cell>
          <cell r="AN850">
            <v>-1312500</v>
          </cell>
          <cell r="AO850" t="str">
            <v>8</v>
          </cell>
        </row>
        <row r="851">
          <cell r="AB851">
            <v>-3500000</v>
          </cell>
          <cell r="AN851">
            <v>-3500000</v>
          </cell>
          <cell r="AO851" t="str">
            <v>8</v>
          </cell>
        </row>
        <row r="852">
          <cell r="AB852">
            <v>0</v>
          </cell>
          <cell r="AN852">
            <v>-4375000</v>
          </cell>
          <cell r="AO852" t="str">
            <v>8</v>
          </cell>
        </row>
        <row r="853">
          <cell r="AB853">
            <v>0</v>
          </cell>
          <cell r="AN853">
            <v>-1312500</v>
          </cell>
          <cell r="AO853" t="str">
            <v>8</v>
          </cell>
        </row>
        <row r="854">
          <cell r="AB854">
            <v>-3000000</v>
          </cell>
          <cell r="AN854">
            <v>-3000000</v>
          </cell>
          <cell r="AO854" t="str">
            <v>8</v>
          </cell>
        </row>
        <row r="855">
          <cell r="AB855">
            <v>0</v>
          </cell>
          <cell r="AN855">
            <v>-17500000</v>
          </cell>
          <cell r="AO855" t="str">
            <v>8</v>
          </cell>
        </row>
        <row r="856">
          <cell r="AB856">
            <v>-1000000</v>
          </cell>
          <cell r="AN856">
            <v>-1000000</v>
          </cell>
          <cell r="AO856" t="str">
            <v>8</v>
          </cell>
        </row>
        <row r="857">
          <cell r="AB857">
            <v>0</v>
          </cell>
          <cell r="AN857">
            <v>-2625000</v>
          </cell>
          <cell r="AO857" t="str">
            <v>8</v>
          </cell>
        </row>
        <row r="858">
          <cell r="AB858">
            <v>-8500000</v>
          </cell>
          <cell r="AN858">
            <v>-8500000</v>
          </cell>
          <cell r="AO858" t="str">
            <v>8</v>
          </cell>
        </row>
        <row r="859">
          <cell r="AB859">
            <v>-10000000</v>
          </cell>
          <cell r="AN859">
            <v>-10000000</v>
          </cell>
          <cell r="AO859" t="str">
            <v>8</v>
          </cell>
        </row>
        <row r="860">
          <cell r="AB860">
            <v>-10000000</v>
          </cell>
          <cell r="AN860">
            <v>-10000000</v>
          </cell>
          <cell r="AO860" t="str">
            <v>8</v>
          </cell>
        </row>
        <row r="861">
          <cell r="AB861">
            <v>-8000000</v>
          </cell>
          <cell r="AN861">
            <v>-8000000</v>
          </cell>
          <cell r="AO861" t="str">
            <v>8</v>
          </cell>
        </row>
        <row r="862">
          <cell r="AB862">
            <v>-3000000</v>
          </cell>
          <cell r="AN862">
            <v>-3000000</v>
          </cell>
          <cell r="AO862" t="str">
            <v>8</v>
          </cell>
        </row>
        <row r="863">
          <cell r="AB863">
            <v>-20000000</v>
          </cell>
          <cell r="AN863">
            <v>-20000000</v>
          </cell>
          <cell r="AO863" t="str">
            <v>8</v>
          </cell>
        </row>
        <row r="864">
          <cell r="AB864">
            <v>-20000000</v>
          </cell>
          <cell r="AN864">
            <v>-20000000</v>
          </cell>
          <cell r="AO864" t="str">
            <v>8</v>
          </cell>
        </row>
        <row r="865">
          <cell r="AB865">
            <v>-5000000</v>
          </cell>
          <cell r="AN865">
            <v>-5000000</v>
          </cell>
          <cell r="AO865" t="str">
            <v>8</v>
          </cell>
        </row>
        <row r="866">
          <cell r="AB866">
            <v>-7000000</v>
          </cell>
          <cell r="AN866">
            <v>-7000000</v>
          </cell>
          <cell r="AO866" t="str">
            <v>8</v>
          </cell>
        </row>
        <row r="867">
          <cell r="AB867">
            <v>-10000000</v>
          </cell>
          <cell r="AN867">
            <v>-10000000</v>
          </cell>
          <cell r="AO867" t="str">
            <v>8</v>
          </cell>
        </row>
        <row r="868">
          <cell r="AB868">
            <v>-2000000</v>
          </cell>
          <cell r="AN868">
            <v>-2000000</v>
          </cell>
          <cell r="AO868" t="str">
            <v>8</v>
          </cell>
        </row>
        <row r="869">
          <cell r="AB869">
            <v>-3000000</v>
          </cell>
          <cell r="AN869">
            <v>-3000000</v>
          </cell>
          <cell r="AO869" t="str">
            <v>8</v>
          </cell>
        </row>
        <row r="870">
          <cell r="AB870">
            <v>-5000000</v>
          </cell>
          <cell r="AN870">
            <v>-5000000</v>
          </cell>
          <cell r="AO870" t="str">
            <v>8</v>
          </cell>
        </row>
        <row r="871">
          <cell r="AB871">
            <v>-15000000</v>
          </cell>
          <cell r="AN871">
            <v>-15000000</v>
          </cell>
          <cell r="AO871" t="str">
            <v>8</v>
          </cell>
        </row>
        <row r="872">
          <cell r="AB872">
            <v>-10000000</v>
          </cell>
          <cell r="AN872">
            <v>-10000000</v>
          </cell>
          <cell r="AO872" t="str">
            <v>8</v>
          </cell>
        </row>
        <row r="873">
          <cell r="AB873">
            <v>-2000000</v>
          </cell>
          <cell r="AN873">
            <v>-2000000</v>
          </cell>
          <cell r="AO873" t="str">
            <v>8</v>
          </cell>
        </row>
        <row r="874">
          <cell r="AB874">
            <v>-25000000</v>
          </cell>
          <cell r="AN874">
            <v>-25000000</v>
          </cell>
          <cell r="AO874" t="str">
            <v>8</v>
          </cell>
        </row>
        <row r="875">
          <cell r="AB875">
            <v>-100000000</v>
          </cell>
          <cell r="AN875">
            <v>-100000000</v>
          </cell>
          <cell r="AO875" t="str">
            <v>8</v>
          </cell>
        </row>
        <row r="876">
          <cell r="AB876">
            <v>0</v>
          </cell>
          <cell r="AN876">
            <v>-3125000</v>
          </cell>
          <cell r="AO876" t="str">
            <v>8</v>
          </cell>
        </row>
        <row r="877">
          <cell r="AB877">
            <v>0</v>
          </cell>
          <cell r="AN877">
            <v>-4583333.333333333</v>
          </cell>
          <cell r="AO877" t="str">
            <v>8</v>
          </cell>
        </row>
        <row r="878">
          <cell r="AB878">
            <v>0</v>
          </cell>
          <cell r="AN878">
            <v>0</v>
          </cell>
          <cell r="AO878" t="str">
            <v>8</v>
          </cell>
        </row>
        <row r="879">
          <cell r="AB879">
            <v>-46000000</v>
          </cell>
          <cell r="AN879">
            <v>-46000000</v>
          </cell>
          <cell r="AO879" t="str">
            <v>8</v>
          </cell>
        </row>
        <row r="880">
          <cell r="AB880">
            <v>0</v>
          </cell>
          <cell r="AN880">
            <v>0</v>
          </cell>
          <cell r="AO880" t="str">
            <v>8</v>
          </cell>
        </row>
        <row r="881">
          <cell r="AB881">
            <v>0</v>
          </cell>
          <cell r="AN881">
            <v>0</v>
          </cell>
          <cell r="AO881" t="str">
            <v>8</v>
          </cell>
        </row>
        <row r="882">
          <cell r="AB882">
            <v>0</v>
          </cell>
          <cell r="AN882">
            <v>0</v>
          </cell>
          <cell r="AO882" t="str">
            <v>8</v>
          </cell>
        </row>
        <row r="883">
          <cell r="AB883">
            <v>0</v>
          </cell>
          <cell r="AN883">
            <v>0</v>
          </cell>
          <cell r="AO883" t="str">
            <v>8</v>
          </cell>
        </row>
        <row r="884">
          <cell r="AB884">
            <v>0</v>
          </cell>
          <cell r="AN884">
            <v>0</v>
          </cell>
          <cell r="AO884" t="str">
            <v>8</v>
          </cell>
        </row>
        <row r="885">
          <cell r="AB885">
            <v>0</v>
          </cell>
          <cell r="AN885">
            <v>0</v>
          </cell>
          <cell r="AO885" t="str">
            <v>8</v>
          </cell>
        </row>
        <row r="886">
          <cell r="AB886">
            <v>0</v>
          </cell>
          <cell r="AN886">
            <v>-5208333.333333333</v>
          </cell>
          <cell r="AO886" t="str">
            <v>8</v>
          </cell>
        </row>
        <row r="887">
          <cell r="AB887">
            <v>-50000000</v>
          </cell>
          <cell r="AN887">
            <v>-50000000</v>
          </cell>
          <cell r="AO887" t="str">
            <v>8</v>
          </cell>
        </row>
        <row r="888">
          <cell r="AB888">
            <v>0</v>
          </cell>
          <cell r="AN888">
            <v>-18750000</v>
          </cell>
          <cell r="AO888" t="str">
            <v>8</v>
          </cell>
        </row>
        <row r="889">
          <cell r="AB889">
            <v>0</v>
          </cell>
          <cell r="AN889">
            <v>0</v>
          </cell>
          <cell r="AO889" t="str">
            <v>8</v>
          </cell>
        </row>
        <row r="890">
          <cell r="AB890">
            <v>0</v>
          </cell>
          <cell r="AN890">
            <v>-11250000</v>
          </cell>
          <cell r="AO890" t="str">
            <v>8</v>
          </cell>
        </row>
        <row r="891">
          <cell r="AB891">
            <v>-3000000</v>
          </cell>
          <cell r="AN891">
            <v>-3000000</v>
          </cell>
          <cell r="AO891" t="str">
            <v>8</v>
          </cell>
        </row>
        <row r="892">
          <cell r="AB892">
            <v>-11000000</v>
          </cell>
          <cell r="AN892">
            <v>-11000000</v>
          </cell>
          <cell r="AO892" t="str">
            <v>8</v>
          </cell>
        </row>
        <row r="893">
          <cell r="AB893">
            <v>-7967792.54</v>
          </cell>
          <cell r="AN893">
            <v>-1659956.7791666668</v>
          </cell>
          <cell r="AO893" t="str">
            <v xml:space="preserve"> </v>
          </cell>
          <cell r="AP893" t="str">
            <v>39</v>
          </cell>
        </row>
        <row r="894">
          <cell r="AB894">
            <v>-55000000</v>
          </cell>
          <cell r="AN894">
            <v>-55000000</v>
          </cell>
          <cell r="AO894" t="str">
            <v>8</v>
          </cell>
        </row>
        <row r="895">
          <cell r="AB895">
            <v>-30000000</v>
          </cell>
          <cell r="AN895">
            <v>-30000000</v>
          </cell>
          <cell r="AO895" t="str">
            <v>8</v>
          </cell>
        </row>
        <row r="896">
          <cell r="AB896">
            <v>-300000000</v>
          </cell>
          <cell r="AN896">
            <v>-300000000</v>
          </cell>
          <cell r="AO896" t="str">
            <v>8</v>
          </cell>
        </row>
        <row r="897">
          <cell r="AB897">
            <v>-200000000</v>
          </cell>
          <cell r="AN897">
            <v>-200000000</v>
          </cell>
          <cell r="AO897" t="str">
            <v>8</v>
          </cell>
        </row>
        <row r="898">
          <cell r="AB898">
            <v>-150000000</v>
          </cell>
          <cell r="AN898">
            <v>-150000000</v>
          </cell>
          <cell r="AO898" t="str">
            <v>8</v>
          </cell>
        </row>
        <row r="899">
          <cell r="AB899">
            <v>-100000000</v>
          </cell>
          <cell r="AN899">
            <v>-100000000</v>
          </cell>
          <cell r="AO899" t="str">
            <v>8</v>
          </cell>
        </row>
        <row r="900">
          <cell r="AB900">
            <v>-225000000</v>
          </cell>
          <cell r="AN900">
            <v>-225000000</v>
          </cell>
          <cell r="AO900" t="str">
            <v>8</v>
          </cell>
        </row>
        <row r="901">
          <cell r="AB901">
            <v>-25000000</v>
          </cell>
          <cell r="AN901">
            <v>-25000000</v>
          </cell>
          <cell r="AO901" t="str">
            <v>8</v>
          </cell>
        </row>
        <row r="902">
          <cell r="AB902">
            <v>-260000000</v>
          </cell>
          <cell r="AN902">
            <v>-260000000</v>
          </cell>
          <cell r="AO902" t="str">
            <v>8</v>
          </cell>
        </row>
        <row r="903">
          <cell r="AB903">
            <v>-40000000</v>
          </cell>
          <cell r="AN903">
            <v>-40000000</v>
          </cell>
          <cell r="AO903" t="str">
            <v>8</v>
          </cell>
        </row>
        <row r="904">
          <cell r="AB904">
            <v>-138460000</v>
          </cell>
          <cell r="AN904">
            <v>-74999166.666666672</v>
          </cell>
          <cell r="AO904" t="str">
            <v>8</v>
          </cell>
        </row>
        <row r="905">
          <cell r="AB905">
            <v>-23400000</v>
          </cell>
          <cell r="AN905">
            <v>-12675000</v>
          </cell>
          <cell r="AO905" t="str">
            <v>8</v>
          </cell>
        </row>
        <row r="906">
          <cell r="AB906">
            <v>-150000000</v>
          </cell>
          <cell r="AN906">
            <v>-43750000</v>
          </cell>
          <cell r="AO906" t="str">
            <v>8</v>
          </cell>
        </row>
        <row r="907">
          <cell r="AB907">
            <v>0</v>
          </cell>
          <cell r="AN907">
            <v>0</v>
          </cell>
          <cell r="AO907" t="str">
            <v>9</v>
          </cell>
        </row>
        <row r="908">
          <cell r="AB908">
            <v>0</v>
          </cell>
          <cell r="AN908">
            <v>0</v>
          </cell>
          <cell r="AO908" t="str">
            <v>8</v>
          </cell>
        </row>
        <row r="909">
          <cell r="AB909">
            <v>0</v>
          </cell>
          <cell r="AN909">
            <v>0</v>
          </cell>
          <cell r="AO909" t="str">
            <v>8</v>
          </cell>
        </row>
        <row r="910">
          <cell r="AB910">
            <v>0</v>
          </cell>
          <cell r="AN910">
            <v>0</v>
          </cell>
          <cell r="AO910" t="str">
            <v>8</v>
          </cell>
        </row>
        <row r="911">
          <cell r="AB911">
            <v>0</v>
          </cell>
          <cell r="AN911">
            <v>0</v>
          </cell>
          <cell r="AO911" t="str">
            <v>8</v>
          </cell>
        </row>
        <row r="912">
          <cell r="AB912">
            <v>0</v>
          </cell>
          <cell r="AN912">
            <v>0</v>
          </cell>
          <cell r="AO912" t="str">
            <v>8</v>
          </cell>
        </row>
        <row r="913">
          <cell r="AB913">
            <v>0</v>
          </cell>
          <cell r="AN913">
            <v>47.023333333333333</v>
          </cell>
          <cell r="AO913" t="str">
            <v>8</v>
          </cell>
        </row>
        <row r="914">
          <cell r="AB914">
            <v>16907.330000000002</v>
          </cell>
          <cell r="AN914">
            <v>24153.349999999995</v>
          </cell>
          <cell r="AO914" t="str">
            <v>8</v>
          </cell>
        </row>
        <row r="915">
          <cell r="AB915">
            <v>-1125000</v>
          </cell>
          <cell r="AN915">
            <v>-784375</v>
          </cell>
        </row>
        <row r="916">
          <cell r="AB916">
            <v>0</v>
          </cell>
          <cell r="AN916">
            <v>0</v>
          </cell>
        </row>
        <row r="917">
          <cell r="AB917">
            <v>-31873025.359999999</v>
          </cell>
          <cell r="AN917">
            <v>-34746823.587916665</v>
          </cell>
          <cell r="AO917">
            <v>65</v>
          </cell>
        </row>
        <row r="918">
          <cell r="AB918">
            <v>-75000</v>
          </cell>
          <cell r="AN918">
            <v>-81662.2</v>
          </cell>
        </row>
        <row r="919">
          <cell r="AB919">
            <v>-1471645.26</v>
          </cell>
          <cell r="AN919">
            <v>-1538686.2429166667</v>
          </cell>
        </row>
        <row r="920">
          <cell r="AB920">
            <v>-132020.75</v>
          </cell>
          <cell r="AN920">
            <v>-135001.89583333334</v>
          </cell>
        </row>
        <row r="921">
          <cell r="AB921">
            <v>-8761.4500000000007</v>
          </cell>
          <cell r="AN921">
            <v>-10447.554166666667</v>
          </cell>
        </row>
        <row r="922">
          <cell r="AB922">
            <v>-15000</v>
          </cell>
          <cell r="AN922">
            <v>-15000</v>
          </cell>
        </row>
        <row r="923">
          <cell r="AB923">
            <v>-60027.26</v>
          </cell>
          <cell r="AN923">
            <v>-61499.564166666678</v>
          </cell>
        </row>
        <row r="924">
          <cell r="AB924">
            <v>0</v>
          </cell>
          <cell r="AN924">
            <v>-4166.666666666667</v>
          </cell>
        </row>
        <row r="925">
          <cell r="AB925">
            <v>-341136.66</v>
          </cell>
          <cell r="AN925">
            <v>-341250.23000000004</v>
          </cell>
        </row>
        <row r="926">
          <cell r="AB926">
            <v>-141634.19</v>
          </cell>
          <cell r="AN926">
            <v>-141752.26291666663</v>
          </cell>
        </row>
        <row r="927">
          <cell r="AB927">
            <v>-140000</v>
          </cell>
          <cell r="AN927">
            <v>-140000</v>
          </cell>
        </row>
        <row r="928">
          <cell r="AB928">
            <v>-20000</v>
          </cell>
          <cell r="AN928">
            <v>-17916.666666666668</v>
          </cell>
        </row>
        <row r="929">
          <cell r="AB929">
            <v>-1451218.87</v>
          </cell>
          <cell r="AN929">
            <v>-1428731.1533333336</v>
          </cell>
        </row>
        <row r="930">
          <cell r="AB930">
            <v>-530050</v>
          </cell>
          <cell r="AN930">
            <v>-287110.41666666669</v>
          </cell>
        </row>
        <row r="931">
          <cell r="AB931">
            <v>-305246.25</v>
          </cell>
          <cell r="AN931">
            <v>-163549.40625</v>
          </cell>
        </row>
        <row r="932">
          <cell r="AB932">
            <v>-1022339</v>
          </cell>
          <cell r="AN932">
            <v>-547763.95833333337</v>
          </cell>
        </row>
        <row r="933">
          <cell r="AB933">
            <v>-632180.5</v>
          </cell>
          <cell r="AN933">
            <v>-338718.97916666669</v>
          </cell>
        </row>
        <row r="934">
          <cell r="AB934">
            <v>-914480.43</v>
          </cell>
          <cell r="AN934">
            <v>-617650.35124999995</v>
          </cell>
          <cell r="AO934" t="str">
            <v>65b</v>
          </cell>
        </row>
        <row r="935">
          <cell r="AB935">
            <v>0</v>
          </cell>
          <cell r="AN935">
            <v>0</v>
          </cell>
          <cell r="AO935" t="str">
            <v>9</v>
          </cell>
        </row>
        <row r="936">
          <cell r="AB936">
            <v>0</v>
          </cell>
          <cell r="AN936">
            <v>0</v>
          </cell>
          <cell r="AO936" t="str">
            <v>9</v>
          </cell>
        </row>
        <row r="937">
          <cell r="AB937">
            <v>0</v>
          </cell>
          <cell r="AN937">
            <v>0</v>
          </cell>
          <cell r="AO937" t="str">
            <v>9</v>
          </cell>
        </row>
        <row r="938">
          <cell r="AB938">
            <v>0</v>
          </cell>
          <cell r="AN938">
            <v>0</v>
          </cell>
          <cell r="AO938" t="str">
            <v>9</v>
          </cell>
        </row>
        <row r="939">
          <cell r="AB939">
            <v>0</v>
          </cell>
          <cell r="AN939">
            <v>0</v>
          </cell>
          <cell r="AO939" t="str">
            <v>9</v>
          </cell>
        </row>
        <row r="940">
          <cell r="AB940">
            <v>0</v>
          </cell>
          <cell r="AN940">
            <v>-18730416.666666668</v>
          </cell>
          <cell r="AO940" t="str">
            <v>9</v>
          </cell>
        </row>
        <row r="941">
          <cell r="AB941">
            <v>-9330000</v>
          </cell>
          <cell r="AN941">
            <v>-26614083.333333332</v>
          </cell>
          <cell r="AO941" t="str">
            <v>9</v>
          </cell>
        </row>
        <row r="942">
          <cell r="AB942">
            <v>0</v>
          </cell>
          <cell r="AN942">
            <v>0</v>
          </cell>
          <cell r="AO942" t="str">
            <v>9</v>
          </cell>
        </row>
        <row r="943">
          <cell r="AB943">
            <v>0</v>
          </cell>
          <cell r="AN943">
            <v>0</v>
          </cell>
          <cell r="AO943" t="str">
            <v>9</v>
          </cell>
        </row>
        <row r="944">
          <cell r="AB944">
            <v>0</v>
          </cell>
          <cell r="AN944">
            <v>0</v>
          </cell>
          <cell r="AO944" t="str">
            <v>9</v>
          </cell>
        </row>
        <row r="945">
          <cell r="AB945">
            <v>0</v>
          </cell>
          <cell r="AN945">
            <v>0</v>
          </cell>
          <cell r="AO945" t="str">
            <v>9</v>
          </cell>
        </row>
        <row r="946">
          <cell r="AB946">
            <v>0</v>
          </cell>
          <cell r="AN946">
            <v>0</v>
          </cell>
          <cell r="AO946" t="str">
            <v>9</v>
          </cell>
        </row>
        <row r="947">
          <cell r="AB947">
            <v>0</v>
          </cell>
          <cell r="AN947">
            <v>-208333.33333333334</v>
          </cell>
          <cell r="AO947" t="str">
            <v>9</v>
          </cell>
        </row>
        <row r="948">
          <cell r="AB948">
            <v>0</v>
          </cell>
          <cell r="AN948">
            <v>0</v>
          </cell>
          <cell r="AO948" t="str">
            <v>9</v>
          </cell>
        </row>
        <row r="949">
          <cell r="AB949">
            <v>0</v>
          </cell>
          <cell r="AN949">
            <v>0</v>
          </cell>
          <cell r="AO949" t="str">
            <v>9</v>
          </cell>
        </row>
        <row r="950">
          <cell r="AB950">
            <v>0</v>
          </cell>
          <cell r="AN950">
            <v>0</v>
          </cell>
          <cell r="AO950" t="str">
            <v>9</v>
          </cell>
        </row>
        <row r="951">
          <cell r="AB951">
            <v>0</v>
          </cell>
          <cell r="AN951">
            <v>0</v>
          </cell>
          <cell r="AO951" t="str">
            <v>9</v>
          </cell>
        </row>
        <row r="952">
          <cell r="AB952">
            <v>0</v>
          </cell>
          <cell r="AN952">
            <v>0</v>
          </cell>
          <cell r="AO952" t="str">
            <v>9</v>
          </cell>
        </row>
        <row r="953">
          <cell r="AB953">
            <v>-3427082.05</v>
          </cell>
          <cell r="AN953">
            <v>-2742186.0275000003</v>
          </cell>
        </row>
        <row r="954">
          <cell r="AB954">
            <v>-6971750.0700000003</v>
          </cell>
          <cell r="AN954">
            <v>-6722402.0099999988</v>
          </cell>
        </row>
        <row r="955">
          <cell r="AB955">
            <v>-734148.67</v>
          </cell>
          <cell r="AN955">
            <v>-849982.9520833334</v>
          </cell>
          <cell r="AO955" t="str">
            <v>65a</v>
          </cell>
        </row>
        <row r="956">
          <cell r="AB956">
            <v>-3307266</v>
          </cell>
          <cell r="AN956">
            <v>-3301887.7483333335</v>
          </cell>
        </row>
        <row r="957">
          <cell r="AB957">
            <v>-11104733.119999999</v>
          </cell>
          <cell r="AN957">
            <v>-10800915.8925</v>
          </cell>
        </row>
        <row r="958">
          <cell r="AB958">
            <v>-12727415.16</v>
          </cell>
          <cell r="AN958">
            <v>-13330707.375833334</v>
          </cell>
        </row>
        <row r="959">
          <cell r="AB959">
            <v>-1690953.58</v>
          </cell>
          <cell r="AN959">
            <v>-619853.86333333328</v>
          </cell>
          <cell r="AO959" t="str">
            <v>65a</v>
          </cell>
        </row>
        <row r="960">
          <cell r="AB960">
            <v>-26552128.91</v>
          </cell>
          <cell r="AN960">
            <v>-22270748.072083335</v>
          </cell>
        </row>
        <row r="961">
          <cell r="AB961">
            <v>-171009.14</v>
          </cell>
          <cell r="AN961">
            <v>-148039.77249999999</v>
          </cell>
        </row>
        <row r="962">
          <cell r="AB962">
            <v>-176019.76</v>
          </cell>
          <cell r="AN962">
            <v>-222674.46083333335</v>
          </cell>
        </row>
        <row r="963">
          <cell r="AB963">
            <v>-49409.61</v>
          </cell>
          <cell r="AN963">
            <v>-64505.576249999984</v>
          </cell>
          <cell r="AO963" t="str">
            <v>65a</v>
          </cell>
        </row>
        <row r="964">
          <cell r="AB964">
            <v>-11734.42</v>
          </cell>
          <cell r="AN964">
            <v>-48264.88749999999</v>
          </cell>
        </row>
        <row r="965">
          <cell r="AB965">
            <v>-386.92</v>
          </cell>
          <cell r="AN965">
            <v>-84.15</v>
          </cell>
          <cell r="AO965" t="str">
            <v>65a</v>
          </cell>
        </row>
        <row r="966">
          <cell r="AB966">
            <v>-182829.27</v>
          </cell>
          <cell r="AN966">
            <v>-53136.810416666674</v>
          </cell>
          <cell r="AO966" t="str">
            <v>65a</v>
          </cell>
        </row>
        <row r="967">
          <cell r="AB967">
            <v>0</v>
          </cell>
          <cell r="AN967">
            <v>897184.62250000006</v>
          </cell>
          <cell r="AO967" t="str">
            <v>65a</v>
          </cell>
        </row>
        <row r="968">
          <cell r="AB968">
            <v>0</v>
          </cell>
          <cell r="AN968">
            <v>0</v>
          </cell>
          <cell r="AO968" t="str">
            <v>65a</v>
          </cell>
        </row>
        <row r="969">
          <cell r="AB969">
            <v>-639100.06000000006</v>
          </cell>
          <cell r="AN969">
            <v>-802081.39083333348</v>
          </cell>
          <cell r="AO969" t="str">
            <v>65b</v>
          </cell>
        </row>
        <row r="970">
          <cell r="AB970">
            <v>-3355177.32</v>
          </cell>
          <cell r="AN970">
            <v>-2497899.0050000004</v>
          </cell>
          <cell r="AO970" t="str">
            <v>65b</v>
          </cell>
        </row>
        <row r="971">
          <cell r="AB971">
            <v>-36996994.100000001</v>
          </cell>
          <cell r="AN971">
            <v>-43869424.620833337</v>
          </cell>
          <cell r="AO971" t="str">
            <v>65b</v>
          </cell>
        </row>
        <row r="972">
          <cell r="AB972">
            <v>-1685.02</v>
          </cell>
          <cell r="AN972">
            <v>-1587.7745833333336</v>
          </cell>
        </row>
        <row r="973">
          <cell r="AB973">
            <v>-3256.62</v>
          </cell>
          <cell r="AN973">
            <v>-1197.9837500000001</v>
          </cell>
          <cell r="AO973" t="str">
            <v>65b</v>
          </cell>
        </row>
        <row r="974">
          <cell r="AB974">
            <v>0</v>
          </cell>
          <cell r="AN974">
            <v>0</v>
          </cell>
          <cell r="AO974" t="str">
            <v>65a</v>
          </cell>
        </row>
        <row r="975">
          <cell r="AB975">
            <v>-236975</v>
          </cell>
          <cell r="AN975">
            <v>-193754.79166666666</v>
          </cell>
          <cell r="AO975" t="str">
            <v>65a</v>
          </cell>
        </row>
        <row r="976">
          <cell r="AB976">
            <v>0</v>
          </cell>
          <cell r="AN976">
            <v>0</v>
          </cell>
          <cell r="AO976" t="str">
            <v>65a</v>
          </cell>
        </row>
        <row r="977">
          <cell r="AB977">
            <v>50</v>
          </cell>
          <cell r="AN977">
            <v>2.0833333333333335</v>
          </cell>
          <cell r="AO977" t="str">
            <v>65a</v>
          </cell>
        </row>
        <row r="978">
          <cell r="AB978">
            <v>0</v>
          </cell>
          <cell r="AN978">
            <v>-2139.1220833333332</v>
          </cell>
          <cell r="AO978" t="str">
            <v>65a</v>
          </cell>
        </row>
        <row r="979">
          <cell r="AB979">
            <v>0</v>
          </cell>
          <cell r="AN979">
            <v>0</v>
          </cell>
        </row>
        <row r="980">
          <cell r="AB980">
            <v>0</v>
          </cell>
          <cell r="AN980">
            <v>0</v>
          </cell>
        </row>
        <row r="981">
          <cell r="AB981">
            <v>-7155458.9400000004</v>
          </cell>
          <cell r="AN981">
            <v>-7782708.5141666653</v>
          </cell>
          <cell r="AO981" t="str">
            <v>65a</v>
          </cell>
        </row>
        <row r="982">
          <cell r="AB982">
            <v>0</v>
          </cell>
          <cell r="AN982">
            <v>0</v>
          </cell>
        </row>
        <row r="983">
          <cell r="AB983">
            <v>0</v>
          </cell>
          <cell r="AN983">
            <v>0</v>
          </cell>
          <cell r="AO983" t="str">
            <v>65a</v>
          </cell>
        </row>
        <row r="984">
          <cell r="AB984">
            <v>0</v>
          </cell>
          <cell r="AN984">
            <v>0</v>
          </cell>
          <cell r="AO984" t="str">
            <v>65a</v>
          </cell>
        </row>
        <row r="985">
          <cell r="AB985">
            <v>0</v>
          </cell>
          <cell r="AN985">
            <v>0</v>
          </cell>
        </row>
        <row r="986">
          <cell r="AB986">
            <v>0</v>
          </cell>
          <cell r="AN986">
            <v>0</v>
          </cell>
        </row>
        <row r="987">
          <cell r="AB987">
            <v>0</v>
          </cell>
          <cell r="AN987">
            <v>0</v>
          </cell>
        </row>
        <row r="988">
          <cell r="AB988">
            <v>0</v>
          </cell>
          <cell r="AN988">
            <v>0</v>
          </cell>
        </row>
        <row r="989">
          <cell r="AB989">
            <v>0</v>
          </cell>
          <cell r="AN989">
            <v>0</v>
          </cell>
          <cell r="AO989" t="str">
            <v>65a</v>
          </cell>
        </row>
        <row r="990">
          <cell r="AB990">
            <v>-1958850</v>
          </cell>
          <cell r="AN990">
            <v>-4620184.6445833342</v>
          </cell>
          <cell r="AO990" t="str">
            <v>65a</v>
          </cell>
        </row>
        <row r="991">
          <cell r="AB991">
            <v>0</v>
          </cell>
          <cell r="AN991">
            <v>0</v>
          </cell>
          <cell r="AO991" t="str">
            <v>65a</v>
          </cell>
        </row>
        <row r="992">
          <cell r="AB992">
            <v>-18576151.010000002</v>
          </cell>
          <cell r="AN992">
            <v>-21845882.999166664</v>
          </cell>
          <cell r="AO992" t="str">
            <v>65a</v>
          </cell>
        </row>
        <row r="993">
          <cell r="AB993">
            <v>0</v>
          </cell>
          <cell r="AN993">
            <v>0</v>
          </cell>
          <cell r="AO993" t="str">
            <v>65a</v>
          </cell>
        </row>
        <row r="994">
          <cell r="AB994">
            <v>-2644809.08</v>
          </cell>
          <cell r="AN994">
            <v>-2854653.2475000001</v>
          </cell>
          <cell r="AO994" t="str">
            <v>65a</v>
          </cell>
        </row>
        <row r="995">
          <cell r="AB995">
            <v>-260060.97</v>
          </cell>
          <cell r="AN995">
            <v>-720680.9833333334</v>
          </cell>
          <cell r="AO995" t="str">
            <v>65a</v>
          </cell>
        </row>
        <row r="996">
          <cell r="AB996">
            <v>187.07</v>
          </cell>
          <cell r="AN996">
            <v>544.18583333333333</v>
          </cell>
          <cell r="AO996" t="str">
            <v>65a</v>
          </cell>
        </row>
        <row r="997">
          <cell r="AB997">
            <v>-201242.5</v>
          </cell>
          <cell r="AN997">
            <v>-473355.67708333331</v>
          </cell>
          <cell r="AO997" t="str">
            <v>65a</v>
          </cell>
        </row>
        <row r="998">
          <cell r="AB998">
            <v>-204947.22</v>
          </cell>
          <cell r="AN998">
            <v>-280735.66666666669</v>
          </cell>
        </row>
        <row r="999">
          <cell r="AB999">
            <v>-16763019.720000001</v>
          </cell>
          <cell r="AN999">
            <v>-11851169.941250002</v>
          </cell>
          <cell r="AO999" t="str">
            <v>65a</v>
          </cell>
        </row>
        <row r="1000">
          <cell r="AB1000">
            <v>-1806064.93</v>
          </cell>
          <cell r="AN1000">
            <v>-1676738.9658333336</v>
          </cell>
        </row>
        <row r="1001">
          <cell r="AB1001">
            <v>-88403.199999999997</v>
          </cell>
          <cell r="AN1001">
            <v>-2421240.6150000007</v>
          </cell>
          <cell r="AO1001" t="str">
            <v>65a</v>
          </cell>
        </row>
        <row r="1002">
          <cell r="AB1002">
            <v>-16885.48</v>
          </cell>
          <cell r="AN1002">
            <v>-12046.397916666667</v>
          </cell>
          <cell r="AO1002" t="str">
            <v>65a</v>
          </cell>
        </row>
        <row r="1003">
          <cell r="AB1003">
            <v>-38256.370000000003</v>
          </cell>
          <cell r="AN1003">
            <v>-28887.732083333336</v>
          </cell>
          <cell r="AO1003" t="str">
            <v>65a</v>
          </cell>
        </row>
        <row r="1004">
          <cell r="AB1004">
            <v>-22968.82</v>
          </cell>
          <cell r="AN1004">
            <v>-22968.820000000003</v>
          </cell>
          <cell r="AO1004" t="str">
            <v>65a</v>
          </cell>
        </row>
        <row r="1005">
          <cell r="AB1005">
            <v>-17201.98</v>
          </cell>
          <cell r="AN1005">
            <v>-2926.5662499999999</v>
          </cell>
          <cell r="AO1005" t="str">
            <v>65a</v>
          </cell>
        </row>
        <row r="1006">
          <cell r="AB1006">
            <v>-339750.73</v>
          </cell>
          <cell r="AN1006">
            <v>-42174.052916666675</v>
          </cell>
          <cell r="AO1006" t="str">
            <v>65a</v>
          </cell>
        </row>
        <row r="1007">
          <cell r="AB1007">
            <v>-15981.42</v>
          </cell>
          <cell r="AN1007">
            <v>-7948.1025000000009</v>
          </cell>
          <cell r="AO1007" t="str">
            <v>65a</v>
          </cell>
        </row>
        <row r="1008">
          <cell r="AB1008">
            <v>3889.48</v>
          </cell>
          <cell r="AN1008">
            <v>2535.8329166666663</v>
          </cell>
          <cell r="AO1008" t="str">
            <v>65a</v>
          </cell>
        </row>
        <row r="1009">
          <cell r="AB1009">
            <v>0</v>
          </cell>
          <cell r="AN1009">
            <v>0</v>
          </cell>
          <cell r="AO1009" t="str">
            <v>65a</v>
          </cell>
        </row>
        <row r="1010">
          <cell r="AB1010">
            <v>0</v>
          </cell>
          <cell r="AN1010">
            <v>-30525.31791666667</v>
          </cell>
          <cell r="AO1010" t="str">
            <v>65a</v>
          </cell>
        </row>
        <row r="1011">
          <cell r="AB1011">
            <v>0</v>
          </cell>
          <cell r="AN1011">
            <v>0</v>
          </cell>
        </row>
        <row r="1012">
          <cell r="AB1012">
            <v>0</v>
          </cell>
          <cell r="AN1012">
            <v>-2102.875833333333</v>
          </cell>
          <cell r="AO1012" t="str">
            <v>65a</v>
          </cell>
        </row>
        <row r="1013">
          <cell r="AB1013">
            <v>0</v>
          </cell>
          <cell r="AN1013">
            <v>-5425314.3495833334</v>
          </cell>
        </row>
        <row r="1014">
          <cell r="AB1014">
            <v>-396.93</v>
          </cell>
          <cell r="AN1014">
            <v>-218223.7033333334</v>
          </cell>
          <cell r="AO1014" t="str">
            <v>65b</v>
          </cell>
        </row>
        <row r="1015">
          <cell r="AB1015">
            <v>0</v>
          </cell>
          <cell r="AN1015">
            <v>-136661.92083333334</v>
          </cell>
          <cell r="AO1015" t="str">
            <v>65a</v>
          </cell>
        </row>
        <row r="1016">
          <cell r="AB1016">
            <v>11227.23</v>
          </cell>
          <cell r="AN1016">
            <v>164475.79958333331</v>
          </cell>
          <cell r="AO1016" t="str">
            <v>65a</v>
          </cell>
        </row>
        <row r="1017">
          <cell r="AB1017">
            <v>-11230.33</v>
          </cell>
          <cell r="AN1017">
            <v>-16979.723750000001</v>
          </cell>
          <cell r="AO1017" t="str">
            <v>65a</v>
          </cell>
        </row>
        <row r="1018">
          <cell r="AB1018">
            <v>-3922.66</v>
          </cell>
          <cell r="AN1018">
            <v>-660.42166666666662</v>
          </cell>
          <cell r="AO1018" t="str">
            <v>65a</v>
          </cell>
        </row>
        <row r="1019">
          <cell r="AB1019">
            <v>0</v>
          </cell>
          <cell r="AN1019">
            <v>-1767.86</v>
          </cell>
          <cell r="AO1019" t="str">
            <v>65a</v>
          </cell>
        </row>
        <row r="1020">
          <cell r="AB1020">
            <v>-2000</v>
          </cell>
          <cell r="AN1020">
            <v>-2000</v>
          </cell>
          <cell r="AO1020">
            <v>40</v>
          </cell>
        </row>
        <row r="1021">
          <cell r="AB1021">
            <v>-826786.86</v>
          </cell>
          <cell r="AN1021">
            <v>-989921.96958333347</v>
          </cell>
          <cell r="AO1021">
            <v>40</v>
          </cell>
        </row>
        <row r="1022">
          <cell r="AB1022">
            <v>0</v>
          </cell>
          <cell r="AN1022">
            <v>0</v>
          </cell>
          <cell r="AO1022" t="str">
            <v>21</v>
          </cell>
          <cell r="AP1022">
            <v>28</v>
          </cell>
        </row>
        <row r="1023">
          <cell r="AB1023">
            <v>0</v>
          </cell>
          <cell r="AN1023">
            <v>0</v>
          </cell>
          <cell r="AO1023" t="str">
            <v>65b</v>
          </cell>
        </row>
        <row r="1024">
          <cell r="AB1024">
            <v>-1139135.01</v>
          </cell>
          <cell r="AN1024">
            <v>-826615.11416666664</v>
          </cell>
          <cell r="AO1024" t="str">
            <v>21</v>
          </cell>
          <cell r="AP1024" t="str">
            <v>28</v>
          </cell>
        </row>
        <row r="1025">
          <cell r="AB1025">
            <v>-2858658.49</v>
          </cell>
          <cell r="AN1025">
            <v>-2682029.1158333342</v>
          </cell>
          <cell r="AO1025" t="str">
            <v>65b</v>
          </cell>
        </row>
        <row r="1026">
          <cell r="AB1026">
            <v>-7988139.8799999999</v>
          </cell>
          <cell r="AN1026">
            <v>-7704791.2387499996</v>
          </cell>
          <cell r="AO1026" t="str">
            <v>21</v>
          </cell>
          <cell r="AP1026" t="str">
            <v>28</v>
          </cell>
        </row>
        <row r="1027">
          <cell r="AB1027">
            <v>-80000</v>
          </cell>
          <cell r="AN1027">
            <v>-80000</v>
          </cell>
          <cell r="AO1027" t="str">
            <v>65b</v>
          </cell>
        </row>
        <row r="1028">
          <cell r="AB1028">
            <v>-289026.49</v>
          </cell>
          <cell r="AN1028">
            <v>-48823.52375</v>
          </cell>
          <cell r="AO1028" t="str">
            <v>65b</v>
          </cell>
        </row>
        <row r="1029">
          <cell r="AB1029">
            <v>-909482.87</v>
          </cell>
          <cell r="AN1029">
            <v>-221378.14458333331</v>
          </cell>
          <cell r="AO1029" t="str">
            <v>21</v>
          </cell>
          <cell r="AP1029" t="str">
            <v>28</v>
          </cell>
        </row>
        <row r="1030">
          <cell r="AB1030">
            <v>0</v>
          </cell>
          <cell r="AN1030">
            <v>0</v>
          </cell>
          <cell r="AO1030" t="str">
            <v>65a</v>
          </cell>
        </row>
        <row r="1031">
          <cell r="AB1031">
            <v>0</v>
          </cell>
          <cell r="AN1031">
            <v>0</v>
          </cell>
          <cell r="AO1031" t="str">
            <v>65a1</v>
          </cell>
        </row>
        <row r="1032">
          <cell r="AB1032">
            <v>178889.45</v>
          </cell>
          <cell r="AN1032">
            <v>-14349177.764583336</v>
          </cell>
          <cell r="AO1032" t="str">
            <v>65a1</v>
          </cell>
        </row>
        <row r="1033">
          <cell r="AB1033">
            <v>-275</v>
          </cell>
          <cell r="AN1033">
            <v>-142.28458333333333</v>
          </cell>
          <cell r="AO1033" t="str">
            <v>65a</v>
          </cell>
        </row>
        <row r="1034">
          <cell r="AB1034">
            <v>-496269.28</v>
          </cell>
          <cell r="AN1034">
            <v>-103810.32541666667</v>
          </cell>
          <cell r="AO1034" t="str">
            <v>65a</v>
          </cell>
        </row>
        <row r="1035">
          <cell r="AB1035">
            <v>-343.67</v>
          </cell>
          <cell r="AN1035">
            <v>-343.67</v>
          </cell>
          <cell r="AO1035" t="str">
            <v>65a</v>
          </cell>
        </row>
        <row r="1036">
          <cell r="AB1036">
            <v>-188029.15</v>
          </cell>
          <cell r="AN1036">
            <v>-270434.15749999997</v>
          </cell>
          <cell r="AO1036" t="str">
            <v>65a</v>
          </cell>
        </row>
        <row r="1037">
          <cell r="AB1037">
            <v>-8678.4599999999991</v>
          </cell>
          <cell r="AN1037">
            <v>-8678.4599999999973</v>
          </cell>
          <cell r="AO1037" t="str">
            <v>65a</v>
          </cell>
        </row>
        <row r="1038">
          <cell r="AB1038">
            <v>0</v>
          </cell>
          <cell r="AN1038">
            <v>0</v>
          </cell>
          <cell r="AO1038" t="str">
            <v>65a</v>
          </cell>
        </row>
        <row r="1039">
          <cell r="AB1039">
            <v>-18952495.640000001</v>
          </cell>
          <cell r="AN1039">
            <v>-23057113.2075</v>
          </cell>
          <cell r="AO1039" t="str">
            <v xml:space="preserve"> </v>
          </cell>
        </row>
        <row r="1040">
          <cell r="AB1040">
            <v>-6898099.8499999996</v>
          </cell>
          <cell r="AN1040">
            <v>-6001985.072916667</v>
          </cell>
          <cell r="AO1040" t="str">
            <v xml:space="preserve"> </v>
          </cell>
        </row>
        <row r="1041">
          <cell r="AB1041">
            <v>-214450.37</v>
          </cell>
          <cell r="AN1041">
            <v>-3011983.6079166667</v>
          </cell>
        </row>
        <row r="1042">
          <cell r="AB1042">
            <v>-9147266.0600000005</v>
          </cell>
          <cell r="AN1042">
            <v>-12111448.281666666</v>
          </cell>
          <cell r="AO1042" t="str">
            <v>65b</v>
          </cell>
        </row>
        <row r="1043">
          <cell r="AB1043">
            <v>-2278.3200000000002</v>
          </cell>
          <cell r="AN1043">
            <v>-94.93</v>
          </cell>
          <cell r="AO1043" t="str">
            <v xml:space="preserve"> </v>
          </cell>
        </row>
        <row r="1044">
          <cell r="AB1044">
            <v>-4317687.5199999996</v>
          </cell>
          <cell r="AN1044">
            <v>-3647885.9395833332</v>
          </cell>
          <cell r="AO1044" t="str">
            <v xml:space="preserve"> </v>
          </cell>
        </row>
        <row r="1045">
          <cell r="AB1045">
            <v>-476089</v>
          </cell>
          <cell r="AN1045">
            <v>-476089</v>
          </cell>
          <cell r="AO1045" t="str">
            <v xml:space="preserve"> </v>
          </cell>
        </row>
        <row r="1046">
          <cell r="AB1046">
            <v>0</v>
          </cell>
          <cell r="AN1046">
            <v>0</v>
          </cell>
          <cell r="AO1046" t="str">
            <v>65a</v>
          </cell>
        </row>
        <row r="1047">
          <cell r="AB1047">
            <v>-398788.3</v>
          </cell>
          <cell r="AN1047">
            <v>-262812.07749999996</v>
          </cell>
          <cell r="AO1047" t="str">
            <v xml:space="preserve"> </v>
          </cell>
        </row>
        <row r="1048">
          <cell r="AB1048">
            <v>53356</v>
          </cell>
          <cell r="AN1048">
            <v>-843774.8208333333</v>
          </cell>
        </row>
        <row r="1049">
          <cell r="AB1049">
            <v>-3725287</v>
          </cell>
          <cell r="AN1049">
            <v>-4129198.8716666666</v>
          </cell>
        </row>
        <row r="1050">
          <cell r="AB1050">
            <v>-999476.06</v>
          </cell>
          <cell r="AN1050">
            <v>-1786205.6516666666</v>
          </cell>
          <cell r="AO1050" t="str">
            <v>65b</v>
          </cell>
        </row>
        <row r="1051">
          <cell r="AB1051">
            <v>0</v>
          </cell>
          <cell r="AN1051">
            <v>0</v>
          </cell>
        </row>
        <row r="1052">
          <cell r="AB1052">
            <v>-1184180.93</v>
          </cell>
          <cell r="AN1052">
            <v>-1979290.6291666667</v>
          </cell>
          <cell r="AO1052" t="str">
            <v>65b</v>
          </cell>
        </row>
        <row r="1053">
          <cell r="AB1053">
            <v>0</v>
          </cell>
          <cell r="AN1053">
            <v>0</v>
          </cell>
          <cell r="AO1053" t="str">
            <v>65b</v>
          </cell>
        </row>
        <row r="1054">
          <cell r="AB1054">
            <v>-132132.84</v>
          </cell>
          <cell r="AN1054">
            <v>-793528.41333333321</v>
          </cell>
          <cell r="AO1054" t="str">
            <v>65b</v>
          </cell>
        </row>
        <row r="1055">
          <cell r="AB1055">
            <v>-1098.8699999999999</v>
          </cell>
          <cell r="AN1055">
            <v>-1944.3308333333334</v>
          </cell>
        </row>
        <row r="1056">
          <cell r="AB1056">
            <v>-125236.23</v>
          </cell>
          <cell r="AN1056">
            <v>-127720.06958333334</v>
          </cell>
          <cell r="AO1056" t="str">
            <v>65a</v>
          </cell>
        </row>
        <row r="1057">
          <cell r="AB1057">
            <v>-636014.97</v>
          </cell>
          <cell r="AN1057">
            <v>-238205.67124999998</v>
          </cell>
        </row>
        <row r="1058">
          <cell r="AB1058">
            <v>-92229.47</v>
          </cell>
          <cell r="AN1058">
            <v>-56158.251250000001</v>
          </cell>
          <cell r="AO1058" t="str">
            <v>65a</v>
          </cell>
        </row>
        <row r="1059">
          <cell r="AB1059">
            <v>-1016253</v>
          </cell>
          <cell r="AN1059">
            <v>-1895411.7083333333</v>
          </cell>
        </row>
        <row r="1060">
          <cell r="AB1060">
            <v>-2869</v>
          </cell>
          <cell r="AN1060">
            <v>-3361.6520833333329</v>
          </cell>
          <cell r="AO1060" t="str">
            <v>65a</v>
          </cell>
        </row>
        <row r="1061">
          <cell r="AB1061">
            <v>-322.33999999999997</v>
          </cell>
          <cell r="AN1061">
            <v>-570.33708333333323</v>
          </cell>
        </row>
        <row r="1062">
          <cell r="AB1062">
            <v>0</v>
          </cell>
          <cell r="AN1062">
            <v>0</v>
          </cell>
        </row>
        <row r="1063">
          <cell r="AB1063">
            <v>0</v>
          </cell>
          <cell r="AN1063">
            <v>0</v>
          </cell>
        </row>
        <row r="1064">
          <cell r="AB1064">
            <v>0</v>
          </cell>
          <cell r="AN1064">
            <v>0</v>
          </cell>
        </row>
        <row r="1065">
          <cell r="AB1065">
            <v>0</v>
          </cell>
          <cell r="AN1065">
            <v>0</v>
          </cell>
          <cell r="AO1065" t="str">
            <v>65a</v>
          </cell>
        </row>
        <row r="1066">
          <cell r="AB1066">
            <v>-199375</v>
          </cell>
          <cell r="AN1066">
            <v>-697812.5</v>
          </cell>
          <cell r="AO1066" t="str">
            <v>65a</v>
          </cell>
        </row>
        <row r="1067">
          <cell r="AB1067">
            <v>0</v>
          </cell>
          <cell r="AN1067">
            <v>0</v>
          </cell>
          <cell r="AO1067" t="str">
            <v>65a</v>
          </cell>
        </row>
        <row r="1068">
          <cell r="AB1068">
            <v>0</v>
          </cell>
          <cell r="AN1068">
            <v>0</v>
          </cell>
          <cell r="AO1068" t="str">
            <v>65a</v>
          </cell>
        </row>
        <row r="1069">
          <cell r="AB1069">
            <v>0</v>
          </cell>
          <cell r="AN1069">
            <v>0</v>
          </cell>
          <cell r="AO1069" t="str">
            <v>65a</v>
          </cell>
        </row>
        <row r="1070">
          <cell r="AB1070">
            <v>0</v>
          </cell>
          <cell r="AN1070">
            <v>0</v>
          </cell>
          <cell r="AO1070" t="str">
            <v>65a</v>
          </cell>
        </row>
        <row r="1071">
          <cell r="AB1071">
            <v>0</v>
          </cell>
          <cell r="AN1071">
            <v>0</v>
          </cell>
        </row>
        <row r="1072">
          <cell r="AB1072">
            <v>0</v>
          </cell>
          <cell r="AN1072">
            <v>-269270.83333333331</v>
          </cell>
          <cell r="AO1072" t="str">
            <v xml:space="preserve"> </v>
          </cell>
        </row>
        <row r="1073">
          <cell r="AB1073">
            <v>0</v>
          </cell>
          <cell r="AN1073">
            <v>0</v>
          </cell>
          <cell r="AO1073" t="str">
            <v>65a</v>
          </cell>
        </row>
        <row r="1074">
          <cell r="AB1074">
            <v>0</v>
          </cell>
          <cell r="AN1074">
            <v>-235625</v>
          </cell>
          <cell r="AO1074" t="str">
            <v xml:space="preserve"> </v>
          </cell>
        </row>
        <row r="1075">
          <cell r="AB1075">
            <v>0</v>
          </cell>
          <cell r="AN1075">
            <v>-30187.5</v>
          </cell>
          <cell r="AO1075" t="str">
            <v>65a</v>
          </cell>
        </row>
        <row r="1076">
          <cell r="AB1076">
            <v>0</v>
          </cell>
          <cell r="AN1076">
            <v>-847048.86875000002</v>
          </cell>
          <cell r="AO1076" t="str">
            <v xml:space="preserve"> </v>
          </cell>
        </row>
        <row r="1077">
          <cell r="AB1077">
            <v>0</v>
          </cell>
          <cell r="AN1077">
            <v>-70353.737083333326</v>
          </cell>
          <cell r="AO1077" t="str">
            <v>65a</v>
          </cell>
        </row>
        <row r="1078">
          <cell r="AB1078">
            <v>0</v>
          </cell>
          <cell r="AN1078">
            <v>-229712.54166666666</v>
          </cell>
          <cell r="AO1078" t="str">
            <v xml:space="preserve"> </v>
          </cell>
        </row>
        <row r="1079">
          <cell r="AB1079">
            <v>0</v>
          </cell>
          <cell r="AN1079">
            <v>0</v>
          </cell>
          <cell r="AO1079" t="str">
            <v>65a</v>
          </cell>
        </row>
        <row r="1080">
          <cell r="AB1080">
            <v>0</v>
          </cell>
          <cell r="AN1080">
            <v>-304361.97916666669</v>
          </cell>
          <cell r="AO1080" t="str">
            <v>65a</v>
          </cell>
        </row>
        <row r="1081">
          <cell r="AB1081">
            <v>0</v>
          </cell>
          <cell r="AN1081">
            <v>-20637.5</v>
          </cell>
          <cell r="AO1081" t="str">
            <v>65a</v>
          </cell>
        </row>
        <row r="1082">
          <cell r="AB1082">
            <v>-66660.2</v>
          </cell>
          <cell r="AN1082">
            <v>-57137.303333333337</v>
          </cell>
          <cell r="AO1082" t="str">
            <v>65a</v>
          </cell>
        </row>
        <row r="1083">
          <cell r="AB1083">
            <v>0</v>
          </cell>
          <cell r="AN1083">
            <v>-69563.537916666668</v>
          </cell>
          <cell r="AO1083" t="str">
            <v>65a</v>
          </cell>
        </row>
        <row r="1084">
          <cell r="AB1084">
            <v>0</v>
          </cell>
          <cell r="AN1084">
            <v>-20604.427083333332</v>
          </cell>
          <cell r="AO1084" t="str">
            <v>65a</v>
          </cell>
        </row>
        <row r="1085">
          <cell r="AB1085">
            <v>-59762.5</v>
          </cell>
          <cell r="AN1085">
            <v>-51225</v>
          </cell>
          <cell r="AO1085" t="str">
            <v>65a</v>
          </cell>
        </row>
        <row r="1086">
          <cell r="AB1086">
            <v>0</v>
          </cell>
          <cell r="AN1086">
            <v>-277812.5</v>
          </cell>
          <cell r="AO1086" t="str">
            <v>65a</v>
          </cell>
        </row>
        <row r="1087">
          <cell r="AB1087">
            <v>-18987.5</v>
          </cell>
          <cell r="AN1087">
            <v>-16275</v>
          </cell>
          <cell r="AO1087" t="str">
            <v>65a</v>
          </cell>
        </row>
        <row r="1088">
          <cell r="AB1088">
            <v>0</v>
          </cell>
          <cell r="AN1088">
            <v>-45811.374166666668</v>
          </cell>
          <cell r="AO1088" t="str">
            <v>65a</v>
          </cell>
        </row>
        <row r="1089">
          <cell r="AB1089">
            <v>-151228.95000000001</v>
          </cell>
          <cell r="AN1089">
            <v>-129624.80333333333</v>
          </cell>
          <cell r="AO1089" t="str">
            <v>65a</v>
          </cell>
        </row>
        <row r="1090">
          <cell r="AB1090">
            <v>-177041.45</v>
          </cell>
          <cell r="AN1090">
            <v>-151749.80333333332</v>
          </cell>
          <cell r="AO1090" t="str">
            <v>65a</v>
          </cell>
        </row>
        <row r="1091">
          <cell r="AB1091">
            <v>-201250</v>
          </cell>
          <cell r="AN1091">
            <v>-172500</v>
          </cell>
          <cell r="AO1091" t="str">
            <v>65a</v>
          </cell>
        </row>
        <row r="1092">
          <cell r="AB1092">
            <v>-161466.45000000001</v>
          </cell>
          <cell r="AN1092">
            <v>-138399.80333333332</v>
          </cell>
          <cell r="AO1092" t="str">
            <v>65a</v>
          </cell>
        </row>
        <row r="1093">
          <cell r="AB1093">
            <v>-60550</v>
          </cell>
          <cell r="AN1093">
            <v>-51900</v>
          </cell>
          <cell r="AO1093" t="str">
            <v>65a</v>
          </cell>
        </row>
        <row r="1094">
          <cell r="AB1094">
            <v>-404250</v>
          </cell>
          <cell r="AN1094">
            <v>-346500</v>
          </cell>
          <cell r="AO1094" t="str">
            <v>65a</v>
          </cell>
        </row>
        <row r="1095">
          <cell r="AB1095">
            <v>-409500</v>
          </cell>
          <cell r="AN1095">
            <v>-351000</v>
          </cell>
          <cell r="AO1095" t="str">
            <v>65a</v>
          </cell>
        </row>
        <row r="1096">
          <cell r="AB1096">
            <v>-102666.45</v>
          </cell>
          <cell r="AN1096">
            <v>-87999.80333333333</v>
          </cell>
          <cell r="AO1096" t="str">
            <v>65a</v>
          </cell>
        </row>
        <row r="1097">
          <cell r="AB1097">
            <v>-145366.45000000001</v>
          </cell>
          <cell r="AN1097">
            <v>-124599.80333333333</v>
          </cell>
          <cell r="AO1097" t="str">
            <v>65a</v>
          </cell>
        </row>
        <row r="1098">
          <cell r="AB1098">
            <v>-214375</v>
          </cell>
          <cell r="AN1098">
            <v>-183750</v>
          </cell>
          <cell r="AO1098" t="str">
            <v>65a</v>
          </cell>
        </row>
        <row r="1099">
          <cell r="AB1099">
            <v>-42933.55</v>
          </cell>
          <cell r="AN1099">
            <v>-36800.196666666663</v>
          </cell>
          <cell r="AO1099" t="str">
            <v>65a</v>
          </cell>
        </row>
        <row r="1100">
          <cell r="AB1100">
            <v>-57837.5</v>
          </cell>
          <cell r="AN1100">
            <v>-49575</v>
          </cell>
          <cell r="AO1100" t="str">
            <v>65a</v>
          </cell>
        </row>
        <row r="1101">
          <cell r="AB1101">
            <v>-96541.45</v>
          </cell>
          <cell r="AN1101">
            <v>-82749.80333333333</v>
          </cell>
          <cell r="AO1101" t="str">
            <v>65a</v>
          </cell>
        </row>
        <row r="1102">
          <cell r="AB1102">
            <v>-312812.5</v>
          </cell>
          <cell r="AN1102">
            <v>-268125</v>
          </cell>
          <cell r="AO1102" t="str">
            <v>65a</v>
          </cell>
        </row>
        <row r="1103">
          <cell r="AB1103">
            <v>-191916.45</v>
          </cell>
          <cell r="AN1103">
            <v>-164499.80333333332</v>
          </cell>
          <cell r="AO1103" t="str">
            <v>65a</v>
          </cell>
        </row>
        <row r="1104">
          <cell r="AB1104">
            <v>-42000</v>
          </cell>
          <cell r="AN1104">
            <v>-36000</v>
          </cell>
          <cell r="AO1104" t="str">
            <v>65a</v>
          </cell>
        </row>
        <row r="1105">
          <cell r="AB1105">
            <v>-932707.49</v>
          </cell>
          <cell r="AN1105">
            <v>-508749.1766666667</v>
          </cell>
          <cell r="AO1105" t="str">
            <v>65a</v>
          </cell>
        </row>
        <row r="1106">
          <cell r="AB1106">
            <v>-3552082.53</v>
          </cell>
          <cell r="AN1106">
            <v>-1937499.2166666668</v>
          </cell>
          <cell r="AO1106" t="str">
            <v>65a</v>
          </cell>
        </row>
        <row r="1107">
          <cell r="AB1107">
            <v>0</v>
          </cell>
          <cell r="AN1107">
            <v>-63380.137916666667</v>
          </cell>
          <cell r="AO1107" t="str">
            <v>65a</v>
          </cell>
        </row>
        <row r="1108">
          <cell r="AB1108">
            <v>0</v>
          </cell>
          <cell r="AN1108">
            <v>-88958.333333333328</v>
          </cell>
          <cell r="AO1108" t="str">
            <v>65a</v>
          </cell>
        </row>
        <row r="1109">
          <cell r="AB1109">
            <v>0</v>
          </cell>
          <cell r="AN1109">
            <v>0</v>
          </cell>
          <cell r="AO1109" t="str">
            <v>65a</v>
          </cell>
        </row>
        <row r="1110">
          <cell r="AB1110">
            <v>-1699316.75</v>
          </cell>
          <cell r="AN1110">
            <v>-926900.09</v>
          </cell>
          <cell r="AO1110" t="str">
            <v>65a</v>
          </cell>
        </row>
        <row r="1111">
          <cell r="AB1111">
            <v>0</v>
          </cell>
          <cell r="AN1111">
            <v>0</v>
          </cell>
          <cell r="AO1111" t="str">
            <v>65a</v>
          </cell>
        </row>
        <row r="1112">
          <cell r="AB1112">
            <v>0</v>
          </cell>
          <cell r="AN1112">
            <v>0</v>
          </cell>
          <cell r="AO1112" t="str">
            <v>65a</v>
          </cell>
        </row>
        <row r="1113">
          <cell r="AB1113">
            <v>0</v>
          </cell>
          <cell r="AN1113">
            <v>0</v>
          </cell>
          <cell r="AO1113" t="str">
            <v>65a</v>
          </cell>
        </row>
        <row r="1114">
          <cell r="AB1114">
            <v>0</v>
          </cell>
          <cell r="AN1114">
            <v>0</v>
          </cell>
          <cell r="AO1114" t="str">
            <v>65a</v>
          </cell>
        </row>
        <row r="1115">
          <cell r="AB1115">
            <v>0</v>
          </cell>
          <cell r="AN1115">
            <v>0</v>
          </cell>
          <cell r="AO1115" t="str">
            <v>65a</v>
          </cell>
        </row>
        <row r="1116">
          <cell r="AB1116">
            <v>0</v>
          </cell>
          <cell r="AN1116">
            <v>0</v>
          </cell>
          <cell r="AO1116" t="str">
            <v>65a</v>
          </cell>
        </row>
        <row r="1117">
          <cell r="AB1117">
            <v>0</v>
          </cell>
          <cell r="AN1117">
            <v>-122438.86291666667</v>
          </cell>
          <cell r="AO1117" t="str">
            <v>65a</v>
          </cell>
        </row>
        <row r="1118">
          <cell r="AB1118">
            <v>-802132.01</v>
          </cell>
          <cell r="AN1118">
            <v>-962548.69666666666</v>
          </cell>
          <cell r="AO1118" t="str">
            <v>65a</v>
          </cell>
        </row>
        <row r="1119">
          <cell r="AB1119">
            <v>0</v>
          </cell>
          <cell r="AN1119">
            <v>-388645.83333333331</v>
          </cell>
          <cell r="AO1119" t="str">
            <v>65a</v>
          </cell>
        </row>
        <row r="1120">
          <cell r="AB1120">
            <v>0</v>
          </cell>
          <cell r="AN1120">
            <v>0</v>
          </cell>
          <cell r="AO1120" t="str">
            <v>65a</v>
          </cell>
        </row>
        <row r="1121">
          <cell r="AB1121">
            <v>0</v>
          </cell>
          <cell r="AN1121">
            <v>-223031.25</v>
          </cell>
          <cell r="AO1121" t="str">
            <v>65a</v>
          </cell>
        </row>
        <row r="1122">
          <cell r="AB1122">
            <v>-38750</v>
          </cell>
          <cell r="AN1122">
            <v>-46500</v>
          </cell>
          <cell r="AO1122" t="str">
            <v>65a</v>
          </cell>
        </row>
        <row r="1123">
          <cell r="AB1123">
            <v>-146626.66</v>
          </cell>
          <cell r="AN1123">
            <v>-175960.03333333335</v>
          </cell>
          <cell r="AO1123" t="str">
            <v>65a</v>
          </cell>
        </row>
        <row r="1124">
          <cell r="AB1124">
            <v>-842187.5</v>
          </cell>
          <cell r="AN1124">
            <v>-1010625</v>
          </cell>
          <cell r="AO1124" t="str">
            <v>65a</v>
          </cell>
        </row>
        <row r="1125">
          <cell r="AB1125">
            <v>-487500</v>
          </cell>
          <cell r="AN1125">
            <v>-585000</v>
          </cell>
          <cell r="AO1125" t="str">
            <v>65a</v>
          </cell>
        </row>
        <row r="1126">
          <cell r="AB1126">
            <v>-2201792.52</v>
          </cell>
          <cell r="AN1126">
            <v>-2110956.0016666665</v>
          </cell>
          <cell r="AO1126" t="str">
            <v>65a</v>
          </cell>
        </row>
        <row r="1127">
          <cell r="AB1127">
            <v>-1968.42</v>
          </cell>
          <cell r="AN1127">
            <v>-63117.797500000008</v>
          </cell>
          <cell r="AO1127" t="str">
            <v>65a</v>
          </cell>
        </row>
        <row r="1128">
          <cell r="AB1128">
            <v>-128480.64</v>
          </cell>
          <cell r="AN1128">
            <v>-16060.08</v>
          </cell>
        </row>
        <row r="1129">
          <cell r="AB1129">
            <v>-11355.43</v>
          </cell>
          <cell r="AN1129">
            <v>-19583.491250000003</v>
          </cell>
          <cell r="AO1129" t="str">
            <v>65a</v>
          </cell>
        </row>
        <row r="1130">
          <cell r="AB1130">
            <v>0</v>
          </cell>
          <cell r="AN1130">
            <v>-16332.467500000001</v>
          </cell>
          <cell r="AO1130" t="str">
            <v xml:space="preserve"> </v>
          </cell>
        </row>
        <row r="1131">
          <cell r="AB1131">
            <v>0</v>
          </cell>
          <cell r="AN1131">
            <v>-40036.249999999993</v>
          </cell>
          <cell r="AO1131" t="str">
            <v>65b</v>
          </cell>
        </row>
        <row r="1132">
          <cell r="AB1132">
            <v>-4441250</v>
          </cell>
          <cell r="AN1132">
            <v>-2422500</v>
          </cell>
          <cell r="AO1132" t="str">
            <v>65a</v>
          </cell>
        </row>
        <row r="1133">
          <cell r="AB1133">
            <v>-3208333.15</v>
          </cell>
          <cell r="AN1133">
            <v>-1749999.8366666667</v>
          </cell>
          <cell r="AO1133" t="str">
            <v>65a</v>
          </cell>
        </row>
        <row r="1134">
          <cell r="AB1134">
            <v>-16785.45</v>
          </cell>
          <cell r="AN1134">
            <v>-2034.8454166666668</v>
          </cell>
          <cell r="AO1134" t="str">
            <v xml:space="preserve"> </v>
          </cell>
        </row>
        <row r="1135">
          <cell r="AB1135">
            <v>-45879.18</v>
          </cell>
          <cell r="AN1135">
            <v>-13952.984999999999</v>
          </cell>
          <cell r="AO1135" t="str">
            <v>65b</v>
          </cell>
        </row>
        <row r="1136">
          <cell r="AB1136">
            <v>-561666.5</v>
          </cell>
          <cell r="AN1136">
            <v>-3369999.8533333335</v>
          </cell>
          <cell r="AO1136" t="str">
            <v>65a</v>
          </cell>
        </row>
        <row r="1137">
          <cell r="AB1137">
            <v>-53523.61</v>
          </cell>
          <cell r="AN1137">
            <v>-15611.052916666667</v>
          </cell>
          <cell r="AO1137" t="str">
            <v>65a</v>
          </cell>
        </row>
        <row r="1138">
          <cell r="AB1138">
            <v>-88660.63</v>
          </cell>
          <cell r="AN1138">
            <v>-69210.078749999986</v>
          </cell>
          <cell r="AO1138" t="str">
            <v xml:space="preserve"> </v>
          </cell>
        </row>
        <row r="1139">
          <cell r="AB1139">
            <v>-8208750</v>
          </cell>
          <cell r="AN1139">
            <v>-4477500</v>
          </cell>
          <cell r="AO1139" t="str">
            <v>65a</v>
          </cell>
        </row>
        <row r="1140">
          <cell r="AB1140">
            <v>-871979.18</v>
          </cell>
          <cell r="AN1140">
            <v>-481350.17166666669</v>
          </cell>
          <cell r="AO1140" t="str">
            <v>65a</v>
          </cell>
        </row>
        <row r="1141">
          <cell r="AB1141">
            <v>0</v>
          </cell>
          <cell r="AN1141">
            <v>-3600.4145833333332</v>
          </cell>
          <cell r="AO1141" t="str">
            <v>65a</v>
          </cell>
        </row>
        <row r="1142">
          <cell r="AB1142">
            <v>-877500</v>
          </cell>
          <cell r="AN1142">
            <v>-5265000</v>
          </cell>
          <cell r="AO1142" t="str">
            <v>65a</v>
          </cell>
        </row>
        <row r="1143">
          <cell r="AB1143">
            <v>0</v>
          </cell>
          <cell r="AN1143">
            <v>0</v>
          </cell>
          <cell r="AO1143" t="str">
            <v>65a</v>
          </cell>
        </row>
        <row r="1144">
          <cell r="AB1144">
            <v>-7497750.0199999996</v>
          </cell>
          <cell r="AN1144">
            <v>-5028282.7833333332</v>
          </cell>
          <cell r="AO1144" t="str">
            <v>65a</v>
          </cell>
        </row>
        <row r="1145">
          <cell r="AB1145">
            <v>0</v>
          </cell>
          <cell r="AN1145">
            <v>0</v>
          </cell>
          <cell r="AO1145" t="str">
            <v>65a</v>
          </cell>
        </row>
        <row r="1146">
          <cell r="AB1146">
            <v>0</v>
          </cell>
          <cell r="AN1146">
            <v>-1444059.1666666667</v>
          </cell>
          <cell r="AO1146" t="str">
            <v>65a</v>
          </cell>
        </row>
        <row r="1147">
          <cell r="AB1147">
            <v>-937499.98</v>
          </cell>
          <cell r="AN1147">
            <v>-632523.1216666667</v>
          </cell>
          <cell r="AO1147" t="str">
            <v>65a</v>
          </cell>
        </row>
        <row r="1148">
          <cell r="AB1148">
            <v>-576916.68999999994</v>
          </cell>
          <cell r="AN1148">
            <v>-937489.58791666676</v>
          </cell>
          <cell r="AO1148" t="str">
            <v>65a</v>
          </cell>
        </row>
        <row r="1149">
          <cell r="AB1149">
            <v>-99450</v>
          </cell>
          <cell r="AN1149">
            <v>-161606.25</v>
          </cell>
          <cell r="AO1149" t="str">
            <v>65a</v>
          </cell>
        </row>
        <row r="1150">
          <cell r="AB1150">
            <v>2345.3200000000002</v>
          </cell>
          <cell r="AN1150">
            <v>-3529.935833333333</v>
          </cell>
        </row>
        <row r="1151">
          <cell r="AB1151">
            <v>-25878.49</v>
          </cell>
          <cell r="AN1151">
            <v>-14838.407500000001</v>
          </cell>
          <cell r="AO1151" t="str">
            <v>65b</v>
          </cell>
        </row>
        <row r="1152">
          <cell r="AB1152">
            <v>-1639462.5</v>
          </cell>
          <cell r="AN1152">
            <v>-267989.0625</v>
          </cell>
          <cell r="AO1152" t="str">
            <v>65a</v>
          </cell>
        </row>
        <row r="1153">
          <cell r="AB1153">
            <v>0</v>
          </cell>
          <cell r="AN1153">
            <v>0</v>
          </cell>
          <cell r="AO1153" t="str">
            <v>65a</v>
          </cell>
        </row>
        <row r="1154">
          <cell r="AB1154">
            <v>-1473607.13</v>
          </cell>
          <cell r="AN1154">
            <v>-1349490.7437500001</v>
          </cell>
          <cell r="AO1154" t="str">
            <v>65a</v>
          </cell>
        </row>
        <row r="1155">
          <cell r="AB1155">
            <v>-914398.34</v>
          </cell>
          <cell r="AN1155">
            <v>-153496.40833333333</v>
          </cell>
          <cell r="AO1155" t="str">
            <v>65a</v>
          </cell>
        </row>
        <row r="1156">
          <cell r="AB1156">
            <v>-495678.29</v>
          </cell>
          <cell r="AN1156">
            <v>-102337.96166666667</v>
          </cell>
          <cell r="AO1156" t="str">
            <v>65a</v>
          </cell>
        </row>
        <row r="1157">
          <cell r="AB1157">
            <v>-21336.74</v>
          </cell>
          <cell r="AN1157">
            <v>-5100.7441666666673</v>
          </cell>
          <cell r="AO1157" t="str">
            <v>65a</v>
          </cell>
        </row>
        <row r="1158">
          <cell r="AB1158">
            <v>0</v>
          </cell>
          <cell r="AN1158">
            <v>0</v>
          </cell>
          <cell r="AO1158" t="str">
            <v>65a</v>
          </cell>
        </row>
        <row r="1159">
          <cell r="AB1159">
            <v>0</v>
          </cell>
          <cell r="AN1159">
            <v>902.25916666666672</v>
          </cell>
        </row>
        <row r="1160">
          <cell r="AB1160">
            <v>0</v>
          </cell>
          <cell r="AN1160">
            <v>0</v>
          </cell>
          <cell r="AO1160" t="str">
            <v>65a</v>
          </cell>
        </row>
        <row r="1161">
          <cell r="AB1161">
            <v>0</v>
          </cell>
          <cell r="AN1161">
            <v>0</v>
          </cell>
          <cell r="AO1161" t="str">
            <v>65a</v>
          </cell>
        </row>
        <row r="1162">
          <cell r="AB1162">
            <v>0</v>
          </cell>
          <cell r="AN1162">
            <v>0</v>
          </cell>
          <cell r="AO1162" t="str">
            <v>65a</v>
          </cell>
        </row>
        <row r="1163">
          <cell r="AB1163">
            <v>0</v>
          </cell>
          <cell r="AN1163">
            <v>0</v>
          </cell>
        </row>
        <row r="1164">
          <cell r="AB1164">
            <v>0</v>
          </cell>
          <cell r="AN1164">
            <v>0</v>
          </cell>
          <cell r="AO1164" t="str">
            <v>65a</v>
          </cell>
        </row>
        <row r="1165">
          <cell r="AB1165">
            <v>0</v>
          </cell>
          <cell r="AN1165">
            <v>0</v>
          </cell>
          <cell r="AO1165" t="str">
            <v>65a</v>
          </cell>
        </row>
        <row r="1166">
          <cell r="AB1166">
            <v>0</v>
          </cell>
          <cell r="AN1166">
            <v>0</v>
          </cell>
          <cell r="AO1166" t="str">
            <v xml:space="preserve"> </v>
          </cell>
        </row>
        <row r="1167">
          <cell r="AB1167">
            <v>-733011.79</v>
          </cell>
          <cell r="AN1167">
            <v>-1280568.8983333332</v>
          </cell>
          <cell r="AO1167" t="str">
            <v xml:space="preserve"> </v>
          </cell>
        </row>
        <row r="1168">
          <cell r="AB1168">
            <v>-1792788</v>
          </cell>
          <cell r="AN1168">
            <v>-2013055.8266666669</v>
          </cell>
          <cell r="AO1168" t="str">
            <v xml:space="preserve"> </v>
          </cell>
        </row>
        <row r="1169">
          <cell r="AB1169">
            <v>-40464.239999999998</v>
          </cell>
          <cell r="AN1169">
            <v>-82731.853333333333</v>
          </cell>
        </row>
        <row r="1170">
          <cell r="AB1170">
            <v>-40464.239999999998</v>
          </cell>
          <cell r="AN1170">
            <v>-82731.853333333333</v>
          </cell>
        </row>
        <row r="1171">
          <cell r="AB1171">
            <v>-6876.8</v>
          </cell>
          <cell r="AN1171">
            <v>-56341.233333333337</v>
          </cell>
        </row>
        <row r="1172">
          <cell r="AB1172">
            <v>-6876.8</v>
          </cell>
          <cell r="AN1172">
            <v>-56341.233333333337</v>
          </cell>
        </row>
        <row r="1173">
          <cell r="AB1173">
            <v>-14434.16</v>
          </cell>
          <cell r="AN1173">
            <v>-69596.513333333321</v>
          </cell>
        </row>
        <row r="1174">
          <cell r="AB1174">
            <v>0</v>
          </cell>
          <cell r="AN1174">
            <v>-1016033.86375</v>
          </cell>
        </row>
        <row r="1175">
          <cell r="AB1175">
            <v>-991249.05</v>
          </cell>
          <cell r="AN1175">
            <v>-813731.97083333321</v>
          </cell>
          <cell r="AO1175" t="str">
            <v>65a</v>
          </cell>
        </row>
        <row r="1176">
          <cell r="AB1176">
            <v>0</v>
          </cell>
          <cell r="AN1176">
            <v>0</v>
          </cell>
          <cell r="AO1176" t="str">
            <v xml:space="preserve"> </v>
          </cell>
        </row>
        <row r="1177">
          <cell r="AB1177">
            <v>0</v>
          </cell>
          <cell r="AN1177">
            <v>-4422.1099999999997</v>
          </cell>
          <cell r="AO1177" t="str">
            <v>65a</v>
          </cell>
        </row>
        <row r="1178">
          <cell r="AB1178">
            <v>0</v>
          </cell>
          <cell r="AN1178">
            <v>-224579.63916666666</v>
          </cell>
        </row>
        <row r="1179">
          <cell r="AB1179">
            <v>-755793</v>
          </cell>
          <cell r="AN1179">
            <v>-1077924.4350000001</v>
          </cell>
          <cell r="AO1179" t="str">
            <v>65b</v>
          </cell>
        </row>
        <row r="1180">
          <cell r="AB1180">
            <v>-1141872.83</v>
          </cell>
          <cell r="AN1180">
            <v>-906743.10041666671</v>
          </cell>
          <cell r="AO1180" t="str">
            <v>65a</v>
          </cell>
        </row>
        <row r="1181">
          <cell r="AB1181">
            <v>-745021.63</v>
          </cell>
          <cell r="AN1181">
            <v>-774838.23375000013</v>
          </cell>
          <cell r="AO1181" t="str">
            <v>65a</v>
          </cell>
        </row>
        <row r="1182">
          <cell r="AB1182">
            <v>-239434.99</v>
          </cell>
          <cell r="AN1182">
            <v>-303729.65208333347</v>
          </cell>
          <cell r="AO1182" t="str">
            <v>65a</v>
          </cell>
        </row>
        <row r="1183">
          <cell r="AB1183">
            <v>0</v>
          </cell>
          <cell r="AN1183">
            <v>0</v>
          </cell>
          <cell r="AO1183" t="str">
            <v>65a</v>
          </cell>
        </row>
        <row r="1184">
          <cell r="AB1184">
            <v>0</v>
          </cell>
          <cell r="AN1184">
            <v>-20833.333333333332</v>
          </cell>
          <cell r="AO1184" t="str">
            <v>65a</v>
          </cell>
        </row>
        <row r="1185">
          <cell r="AB1185">
            <v>0</v>
          </cell>
          <cell r="AN1185">
            <v>0</v>
          </cell>
          <cell r="AO1185" t="str">
            <v>65a</v>
          </cell>
        </row>
        <row r="1186">
          <cell r="AB1186">
            <v>0</v>
          </cell>
          <cell r="AN1186">
            <v>161.22333333333333</v>
          </cell>
          <cell r="AO1186" t="str">
            <v>65a</v>
          </cell>
        </row>
        <row r="1187">
          <cell r="AB1187">
            <v>0</v>
          </cell>
          <cell r="AN1187">
            <v>-1533333.3333333333</v>
          </cell>
        </row>
        <row r="1188">
          <cell r="AB1188">
            <v>0</v>
          </cell>
          <cell r="AN1188">
            <v>0</v>
          </cell>
        </row>
        <row r="1189">
          <cell r="AB1189">
            <v>0</v>
          </cell>
          <cell r="AN1189">
            <v>-1122855</v>
          </cell>
          <cell r="AO1189" t="str">
            <v>41</v>
          </cell>
        </row>
        <row r="1190">
          <cell r="AB1190">
            <v>-633689.44999999995</v>
          </cell>
          <cell r="AN1190">
            <v>-695651.30708333349</v>
          </cell>
          <cell r="AO1190" t="str">
            <v>63</v>
          </cell>
        </row>
        <row r="1191">
          <cell r="AB1191">
            <v>-3306489.7</v>
          </cell>
          <cell r="AN1191">
            <v>-4731023.9604166672</v>
          </cell>
          <cell r="AO1191" t="str">
            <v>63</v>
          </cell>
        </row>
        <row r="1192">
          <cell r="AB1192">
            <v>-337286.52</v>
          </cell>
          <cell r="AN1192">
            <v>-344081.60499999998</v>
          </cell>
          <cell r="AO1192" t="str">
            <v>63</v>
          </cell>
        </row>
        <row r="1193">
          <cell r="AB1193">
            <v>0</v>
          </cell>
          <cell r="AN1193">
            <v>0</v>
          </cell>
          <cell r="AO1193" t="str">
            <v>20</v>
          </cell>
          <cell r="AP1193">
            <v>30</v>
          </cell>
        </row>
        <row r="1194">
          <cell r="AB1194">
            <v>0</v>
          </cell>
          <cell r="AN1194">
            <v>0</v>
          </cell>
          <cell r="AO1194" t="str">
            <v>20</v>
          </cell>
          <cell r="AP1194">
            <v>30</v>
          </cell>
        </row>
        <row r="1195">
          <cell r="AB1195">
            <v>0</v>
          </cell>
          <cell r="AN1195">
            <v>0</v>
          </cell>
          <cell r="AO1195" t="str">
            <v>20</v>
          </cell>
          <cell r="AP1195">
            <v>30</v>
          </cell>
        </row>
        <row r="1196">
          <cell r="AB1196">
            <v>0</v>
          </cell>
          <cell r="AN1196">
            <v>0</v>
          </cell>
          <cell r="AO1196" t="str">
            <v>20</v>
          </cell>
          <cell r="AP1196">
            <v>30</v>
          </cell>
        </row>
        <row r="1197">
          <cell r="AB1197">
            <v>0</v>
          </cell>
          <cell r="AN1197">
            <v>0</v>
          </cell>
          <cell r="AO1197" t="str">
            <v>20</v>
          </cell>
          <cell r="AP1197">
            <v>30</v>
          </cell>
        </row>
        <row r="1198">
          <cell r="AB1198">
            <v>0</v>
          </cell>
          <cell r="AN1198">
            <v>0</v>
          </cell>
          <cell r="AO1198" t="str">
            <v>20</v>
          </cell>
          <cell r="AP1198">
            <v>30</v>
          </cell>
        </row>
        <row r="1199">
          <cell r="AB1199">
            <v>-3304.85</v>
          </cell>
          <cell r="AN1199">
            <v>-432482.37041666667</v>
          </cell>
          <cell r="AO1199" t="str">
            <v>20</v>
          </cell>
          <cell r="AP1199" t="str">
            <v>30</v>
          </cell>
        </row>
        <row r="1200">
          <cell r="AB1200">
            <v>-2555632.5299999998</v>
          </cell>
          <cell r="AN1200">
            <v>-2635200.0229166667</v>
          </cell>
          <cell r="AO1200" t="str">
            <v>20</v>
          </cell>
          <cell r="AP1200" t="str">
            <v>30</v>
          </cell>
        </row>
        <row r="1201">
          <cell r="AB1201">
            <v>-18889759.530000001</v>
          </cell>
          <cell r="AN1201">
            <v>-18517789.530000005</v>
          </cell>
          <cell r="AO1201" t="str">
            <v>20</v>
          </cell>
          <cell r="AP1201" t="str">
            <v>30</v>
          </cell>
        </row>
        <row r="1202">
          <cell r="AB1202">
            <v>-12354716.17</v>
          </cell>
          <cell r="AN1202">
            <v>-10878068.713750001</v>
          </cell>
          <cell r="AO1202" t="str">
            <v>63</v>
          </cell>
          <cell r="AP1202" t="str">
            <v xml:space="preserve"> </v>
          </cell>
        </row>
        <row r="1203">
          <cell r="AB1203">
            <v>-464683.58</v>
          </cell>
          <cell r="AN1203">
            <v>-446087.59291666659</v>
          </cell>
          <cell r="AO1203" t="str">
            <v>63</v>
          </cell>
        </row>
        <row r="1204">
          <cell r="AB1204">
            <v>-10000</v>
          </cell>
          <cell r="AN1204">
            <v>-10000</v>
          </cell>
          <cell r="AO1204" t="str">
            <v>20</v>
          </cell>
          <cell r="AP1204" t="str">
            <v>30</v>
          </cell>
        </row>
        <row r="1205">
          <cell r="AB1205">
            <v>-25524.85</v>
          </cell>
          <cell r="AN1205">
            <v>-21496.120416666665</v>
          </cell>
          <cell r="AO1205" t="str">
            <v>63</v>
          </cell>
        </row>
        <row r="1206">
          <cell r="AB1206">
            <v>-42021.78</v>
          </cell>
          <cell r="AN1206">
            <v>-58110.346250000002</v>
          </cell>
          <cell r="AO1206" t="str">
            <v>63</v>
          </cell>
        </row>
        <row r="1207">
          <cell r="AB1207">
            <v>-652279.19999999995</v>
          </cell>
          <cell r="AN1207">
            <v>-279358.72916666663</v>
          </cell>
          <cell r="AO1207" t="str">
            <v>20</v>
          </cell>
          <cell r="AP1207">
            <v>30</v>
          </cell>
        </row>
        <row r="1208">
          <cell r="AB1208">
            <v>-2851582.64</v>
          </cell>
          <cell r="AN1208">
            <v>-742245.76208333333</v>
          </cell>
          <cell r="AO1208" t="str">
            <v>20</v>
          </cell>
          <cell r="AP1208">
            <v>30</v>
          </cell>
        </row>
        <row r="1209">
          <cell r="AB1209">
            <v>-1589346.19</v>
          </cell>
          <cell r="AN1209">
            <v>-678524.13458333339</v>
          </cell>
          <cell r="AO1209" t="str">
            <v>20</v>
          </cell>
          <cell r="AP1209">
            <v>30</v>
          </cell>
        </row>
        <row r="1210">
          <cell r="AB1210">
            <v>-1016768.79</v>
          </cell>
          <cell r="AN1210">
            <v>-369260.24958333327</v>
          </cell>
          <cell r="AO1210" t="str">
            <v>20</v>
          </cell>
          <cell r="AP1210">
            <v>30</v>
          </cell>
        </row>
        <row r="1211">
          <cell r="AB1211">
            <v>-3089713.86</v>
          </cell>
          <cell r="AN1211">
            <v>-2470607.5100000002</v>
          </cell>
        </row>
        <row r="1212">
          <cell r="AB1212">
            <v>-5000</v>
          </cell>
          <cell r="AN1212">
            <v>-5000</v>
          </cell>
        </row>
        <row r="1213">
          <cell r="AB1213">
            <v>-26668727.57</v>
          </cell>
          <cell r="AN1213">
            <v>-24835876.166250002</v>
          </cell>
          <cell r="AO1213" t="str">
            <v>65a</v>
          </cell>
        </row>
        <row r="1214">
          <cell r="AB1214">
            <v>0</v>
          </cell>
          <cell r="AN1214">
            <v>0</v>
          </cell>
          <cell r="AO1214" t="str">
            <v>65a</v>
          </cell>
        </row>
        <row r="1215">
          <cell r="AB1215">
            <v>0</v>
          </cell>
          <cell r="AN1215">
            <v>-808150</v>
          </cell>
        </row>
        <row r="1216">
          <cell r="AB1216">
            <v>-2410058.23</v>
          </cell>
          <cell r="AN1216">
            <v>-1377995.5216666667</v>
          </cell>
        </row>
        <row r="1217">
          <cell r="AB1217">
            <v>-9934029.5600000005</v>
          </cell>
          <cell r="AN1217">
            <v>-10149244.116249999</v>
          </cell>
          <cell r="AO1217" t="str">
            <v>47</v>
          </cell>
        </row>
        <row r="1218">
          <cell r="AB1218">
            <v>-2992.04</v>
          </cell>
          <cell r="AN1218">
            <v>-186.04916666666668</v>
          </cell>
        </row>
        <row r="1219">
          <cell r="AB1219">
            <v>0</v>
          </cell>
          <cell r="AN1219">
            <v>0</v>
          </cell>
          <cell r="AO1219" t="str">
            <v>65a</v>
          </cell>
        </row>
        <row r="1220">
          <cell r="AB1220">
            <v>-28224</v>
          </cell>
          <cell r="AN1220">
            <v>-13128</v>
          </cell>
          <cell r="AO1220" t="str">
            <v>49</v>
          </cell>
        </row>
        <row r="1221">
          <cell r="AB1221">
            <v>0</v>
          </cell>
          <cell r="AN1221">
            <v>0</v>
          </cell>
          <cell r="AO1221" t="str">
            <v>3</v>
          </cell>
        </row>
        <row r="1222">
          <cell r="AB1222">
            <v>0</v>
          </cell>
          <cell r="AN1222">
            <v>0</v>
          </cell>
          <cell r="AO1222">
            <v>2</v>
          </cell>
        </row>
        <row r="1223">
          <cell r="AB1223">
            <v>-2106234.98</v>
          </cell>
          <cell r="AN1223">
            <v>-1795089.3741666665</v>
          </cell>
          <cell r="AO1223" t="str">
            <v>49</v>
          </cell>
        </row>
        <row r="1224">
          <cell r="AB1224">
            <v>-17801000</v>
          </cell>
          <cell r="AN1224">
            <v>-17229846.041666668</v>
          </cell>
          <cell r="AO1224" t="str">
            <v>49</v>
          </cell>
        </row>
        <row r="1225">
          <cell r="AB1225">
            <v>-58986.21</v>
          </cell>
          <cell r="AN1225">
            <v>-55135.612083333333</v>
          </cell>
          <cell r="AO1225" t="str">
            <v>49</v>
          </cell>
        </row>
        <row r="1226">
          <cell r="AB1226">
            <v>-8277452.4500000002</v>
          </cell>
          <cell r="AN1226">
            <v>-6191500.3154166667</v>
          </cell>
          <cell r="AO1226" t="str">
            <v>49</v>
          </cell>
        </row>
        <row r="1227">
          <cell r="AB1227">
            <v>-39032.26</v>
          </cell>
          <cell r="AN1227">
            <v>-18947.524999999998</v>
          </cell>
          <cell r="AO1227" t="str">
            <v>65a</v>
          </cell>
        </row>
        <row r="1228">
          <cell r="AB1228">
            <v>0</v>
          </cell>
          <cell r="AN1228">
            <v>0</v>
          </cell>
          <cell r="AO1228" t="str">
            <v>65a</v>
          </cell>
        </row>
        <row r="1229">
          <cell r="AB1229">
            <v>0</v>
          </cell>
          <cell r="AN1229">
            <v>0</v>
          </cell>
          <cell r="AO1229" t="str">
            <v>65b</v>
          </cell>
        </row>
        <row r="1230">
          <cell r="AB1230">
            <v>-222809.33</v>
          </cell>
          <cell r="AN1230">
            <v>-229684.31000000003</v>
          </cell>
          <cell r="AO1230" t="str">
            <v>65a</v>
          </cell>
        </row>
        <row r="1231">
          <cell r="AB1231">
            <v>0</v>
          </cell>
          <cell r="AN1231">
            <v>-2127799.8633333333</v>
          </cell>
          <cell r="AO1231" t="str">
            <v xml:space="preserve"> </v>
          </cell>
        </row>
        <row r="1232">
          <cell r="AB1232">
            <v>0</v>
          </cell>
          <cell r="AN1232">
            <v>-75158.125</v>
          </cell>
          <cell r="AO1232" t="str">
            <v>65a</v>
          </cell>
        </row>
        <row r="1233">
          <cell r="AB1233">
            <v>-250015</v>
          </cell>
          <cell r="AN1233">
            <v>-102091.45833333333</v>
          </cell>
          <cell r="AO1233" t="str">
            <v>65a</v>
          </cell>
        </row>
        <row r="1234">
          <cell r="AB1234">
            <v>0</v>
          </cell>
          <cell r="AN1234">
            <v>0</v>
          </cell>
        </row>
        <row r="1235">
          <cell r="AB1235">
            <v>-13807132</v>
          </cell>
          <cell r="AN1235">
            <v>-14682130</v>
          </cell>
          <cell r="AO1235" t="str">
            <v>65a</v>
          </cell>
        </row>
        <row r="1236">
          <cell r="AB1236">
            <v>-8447.35</v>
          </cell>
          <cell r="AN1236">
            <v>-662.66375000000005</v>
          </cell>
          <cell r="AO1236" t="str">
            <v>65a</v>
          </cell>
        </row>
        <row r="1237">
          <cell r="AB1237">
            <v>0</v>
          </cell>
          <cell r="AN1237">
            <v>0</v>
          </cell>
          <cell r="AO1237" t="str">
            <v>65a</v>
          </cell>
        </row>
        <row r="1238">
          <cell r="AB1238">
            <v>0</v>
          </cell>
          <cell r="AN1238">
            <v>0</v>
          </cell>
          <cell r="AO1238" t="str">
            <v>65a</v>
          </cell>
        </row>
        <row r="1239">
          <cell r="AB1239">
            <v>0</v>
          </cell>
          <cell r="AN1239">
            <v>0</v>
          </cell>
        </row>
        <row r="1240">
          <cell r="AB1240">
            <v>-2140.5700000000002</v>
          </cell>
          <cell r="AN1240">
            <v>12539.422083333329</v>
          </cell>
          <cell r="AO1240" t="str">
            <v>65a</v>
          </cell>
        </row>
        <row r="1241">
          <cell r="AB1241">
            <v>0</v>
          </cell>
          <cell r="AN1241">
            <v>32.228333333333332</v>
          </cell>
          <cell r="AO1241" t="str">
            <v>65a</v>
          </cell>
        </row>
        <row r="1242">
          <cell r="AB1242">
            <v>-27312000</v>
          </cell>
          <cell r="AN1242">
            <v>-26056250</v>
          </cell>
        </row>
        <row r="1243">
          <cell r="AB1243">
            <v>-8686177.8599999994</v>
          </cell>
          <cell r="AN1243">
            <v>-17205758.129999999</v>
          </cell>
          <cell r="AO1243" t="str">
            <v>41</v>
          </cell>
        </row>
        <row r="1244">
          <cell r="AB1244">
            <v>-19900488.379999999</v>
          </cell>
          <cell r="AN1244">
            <v>-17458741.549166668</v>
          </cell>
          <cell r="AO1244" t="str">
            <v>49</v>
          </cell>
        </row>
        <row r="1245">
          <cell r="AB1245">
            <v>0</v>
          </cell>
          <cell r="AN1245">
            <v>0</v>
          </cell>
          <cell r="AO1245" t="str">
            <v>41</v>
          </cell>
        </row>
        <row r="1246">
          <cell r="AB1246">
            <v>0</v>
          </cell>
          <cell r="AN1246">
            <v>0</v>
          </cell>
          <cell r="AO1246" t="str">
            <v>41</v>
          </cell>
        </row>
        <row r="1247">
          <cell r="AB1247">
            <v>0</v>
          </cell>
          <cell r="AN1247">
            <v>0</v>
          </cell>
          <cell r="AO1247" t="str">
            <v>41</v>
          </cell>
        </row>
        <row r="1248">
          <cell r="AB1248">
            <v>0</v>
          </cell>
          <cell r="AN1248">
            <v>0</v>
          </cell>
          <cell r="AO1248" t="str">
            <v>41</v>
          </cell>
        </row>
        <row r="1249">
          <cell r="AB1249">
            <v>0</v>
          </cell>
          <cell r="AN1249">
            <v>-64610.625</v>
          </cell>
          <cell r="AO1249" t="str">
            <v>41</v>
          </cell>
        </row>
        <row r="1250">
          <cell r="AB1250">
            <v>0</v>
          </cell>
          <cell r="AN1250">
            <v>0</v>
          </cell>
          <cell r="AO1250" t="str">
            <v>41</v>
          </cell>
        </row>
        <row r="1251">
          <cell r="AB1251">
            <v>0</v>
          </cell>
          <cell r="AN1251">
            <v>0</v>
          </cell>
          <cell r="AO1251" t="str">
            <v>41</v>
          </cell>
        </row>
        <row r="1252">
          <cell r="AB1252">
            <v>0</v>
          </cell>
          <cell r="AN1252">
            <v>-291666.66666666669</v>
          </cell>
          <cell r="AO1252" t="str">
            <v>41</v>
          </cell>
        </row>
        <row r="1253">
          <cell r="AB1253">
            <v>0</v>
          </cell>
          <cell r="AN1253">
            <v>-337500</v>
          </cell>
          <cell r="AO1253" t="str">
            <v>41</v>
          </cell>
        </row>
        <row r="1254">
          <cell r="AB1254">
            <v>-513276.41</v>
          </cell>
          <cell r="AN1254">
            <v>-414767.9745833333</v>
          </cell>
          <cell r="AO1254" t="str">
            <v>41</v>
          </cell>
        </row>
        <row r="1255">
          <cell r="AB1255">
            <v>-225000</v>
          </cell>
          <cell r="AN1255">
            <v>-187500</v>
          </cell>
          <cell r="AO1255" t="str">
            <v>41</v>
          </cell>
        </row>
        <row r="1256">
          <cell r="AB1256">
            <v>-1982106.78</v>
          </cell>
          <cell r="AN1256">
            <v>-851180.21</v>
          </cell>
          <cell r="AO1256" t="str">
            <v>41</v>
          </cell>
        </row>
        <row r="1257">
          <cell r="AB1257">
            <v>0</v>
          </cell>
          <cell r="AN1257">
            <v>-35003.527916666666</v>
          </cell>
          <cell r="AO1257" t="str">
            <v>41</v>
          </cell>
        </row>
        <row r="1258">
          <cell r="AB1258">
            <v>0</v>
          </cell>
          <cell r="AN1258">
            <v>0</v>
          </cell>
          <cell r="AO1258" t="str">
            <v>65a</v>
          </cell>
        </row>
        <row r="1259">
          <cell r="AB1259">
            <v>0</v>
          </cell>
          <cell r="AN1259">
            <v>0</v>
          </cell>
          <cell r="AO1259" t="str">
            <v>65a</v>
          </cell>
        </row>
        <row r="1260">
          <cell r="AB1260">
            <v>0</v>
          </cell>
          <cell r="AN1260">
            <v>0</v>
          </cell>
          <cell r="AO1260" t="str">
            <v>65a</v>
          </cell>
        </row>
        <row r="1261">
          <cell r="AB1261">
            <v>0</v>
          </cell>
          <cell r="AN1261">
            <v>0</v>
          </cell>
          <cell r="AO1261" t="str">
            <v>65a</v>
          </cell>
        </row>
        <row r="1262">
          <cell r="AB1262">
            <v>0</v>
          </cell>
          <cell r="AN1262">
            <v>-95.734166666666667</v>
          </cell>
          <cell r="AO1262" t="str">
            <v>65a</v>
          </cell>
        </row>
        <row r="1263">
          <cell r="AB1263">
            <v>-7416.29</v>
          </cell>
          <cell r="AN1263">
            <v>-7416.2899999999981</v>
          </cell>
          <cell r="AO1263" t="str">
            <v>65a</v>
          </cell>
        </row>
        <row r="1264">
          <cell r="AB1264">
            <v>-5140.3599999999997</v>
          </cell>
          <cell r="AN1264">
            <v>-5140.3599999999997</v>
          </cell>
          <cell r="AO1264" t="str">
            <v>65a</v>
          </cell>
        </row>
        <row r="1265">
          <cell r="AB1265">
            <v>-11459.63</v>
          </cell>
          <cell r="AN1265">
            <v>-11459.630000000003</v>
          </cell>
          <cell r="AO1265" t="str">
            <v>65a</v>
          </cell>
        </row>
        <row r="1266">
          <cell r="AB1266">
            <v>-1479.6</v>
          </cell>
          <cell r="AN1266">
            <v>-1479.6000000000001</v>
          </cell>
          <cell r="AO1266" t="str">
            <v>65a</v>
          </cell>
        </row>
        <row r="1267">
          <cell r="AB1267">
            <v>-959.98</v>
          </cell>
          <cell r="AN1267">
            <v>-959.97999999999968</v>
          </cell>
          <cell r="AO1267" t="str">
            <v>65a</v>
          </cell>
        </row>
        <row r="1268">
          <cell r="AB1268">
            <v>-876.25</v>
          </cell>
          <cell r="AN1268">
            <v>-865.16583333333347</v>
          </cell>
          <cell r="AO1268" t="str">
            <v>65a</v>
          </cell>
        </row>
        <row r="1269">
          <cell r="AB1269">
            <v>-912.01</v>
          </cell>
          <cell r="AN1269">
            <v>-359.47541666666666</v>
          </cell>
          <cell r="AO1269" t="str">
            <v>65a</v>
          </cell>
        </row>
        <row r="1270">
          <cell r="AB1270">
            <v>-12.55</v>
          </cell>
          <cell r="AN1270">
            <v>-12.549999999999999</v>
          </cell>
          <cell r="AO1270" t="str">
            <v>65a</v>
          </cell>
        </row>
        <row r="1271">
          <cell r="AB1271">
            <v>-598.99</v>
          </cell>
          <cell r="AN1271">
            <v>-598.9899999999999</v>
          </cell>
          <cell r="AO1271" t="str">
            <v>65a</v>
          </cell>
        </row>
        <row r="1272">
          <cell r="AB1272">
            <v>-168.86</v>
          </cell>
          <cell r="AN1272">
            <v>-168.86000000000004</v>
          </cell>
          <cell r="AO1272" t="str">
            <v>65a</v>
          </cell>
        </row>
        <row r="1273">
          <cell r="AB1273">
            <v>0</v>
          </cell>
          <cell r="AN1273">
            <v>14.956250000000002</v>
          </cell>
          <cell r="AO1273" t="str">
            <v>65a</v>
          </cell>
        </row>
        <row r="1274">
          <cell r="AB1274">
            <v>-123.17</v>
          </cell>
          <cell r="AN1274">
            <v>-198.50750000000002</v>
          </cell>
          <cell r="AO1274" t="str">
            <v>65a</v>
          </cell>
        </row>
        <row r="1275">
          <cell r="AB1275">
            <v>-574.46</v>
          </cell>
          <cell r="AN1275">
            <v>-23.935833333333335</v>
          </cell>
          <cell r="AO1275" t="str">
            <v>65a</v>
          </cell>
        </row>
        <row r="1276">
          <cell r="AB1276">
            <v>-5718285</v>
          </cell>
          <cell r="AN1276">
            <v>-4486820.625</v>
          </cell>
          <cell r="AO1276" t="str">
            <v>41</v>
          </cell>
        </row>
        <row r="1277">
          <cell r="AB1277">
            <v>0</v>
          </cell>
          <cell r="AN1277">
            <v>-294955.23749999999</v>
          </cell>
          <cell r="AO1277" t="str">
            <v>41</v>
          </cell>
        </row>
        <row r="1278">
          <cell r="AB1278">
            <v>-7074602.9100000001</v>
          </cell>
          <cell r="AN1278">
            <v>-4269235.635416667</v>
          </cell>
          <cell r="AO1278" t="str">
            <v xml:space="preserve"> </v>
          </cell>
        </row>
        <row r="1279">
          <cell r="AB1279">
            <v>-2870186.23</v>
          </cell>
          <cell r="AN1279">
            <v>-1787976.9612499999</v>
          </cell>
          <cell r="AO1279" t="str">
            <v xml:space="preserve">65 </v>
          </cell>
        </row>
        <row r="1280">
          <cell r="AB1280">
            <v>5104426.16</v>
          </cell>
          <cell r="AN1280">
            <v>1790443.5249999997</v>
          </cell>
          <cell r="AO1280" t="str">
            <v xml:space="preserve"> </v>
          </cell>
        </row>
        <row r="1281">
          <cell r="AB1281">
            <v>1100761.99</v>
          </cell>
          <cell r="AN1281">
            <v>387028.17458333331</v>
          </cell>
          <cell r="AO1281" t="str">
            <v>65</v>
          </cell>
          <cell r="AP1281" t="str">
            <v xml:space="preserve"> </v>
          </cell>
        </row>
        <row r="1282">
          <cell r="AB1282">
            <v>-27589.17</v>
          </cell>
          <cell r="AN1282">
            <v>-6514.111249999999</v>
          </cell>
          <cell r="AO1282" t="str">
            <v>49</v>
          </cell>
        </row>
        <row r="1283">
          <cell r="AB1283">
            <v>-1552657.3</v>
          </cell>
          <cell r="AN1283">
            <v>-1667975.9050000003</v>
          </cell>
          <cell r="AO1283" t="str">
            <v xml:space="preserve"> </v>
          </cell>
        </row>
        <row r="1284">
          <cell r="AB1284">
            <v>-45410</v>
          </cell>
          <cell r="AN1284">
            <v>-72656</v>
          </cell>
          <cell r="AO1284" t="str">
            <v xml:space="preserve"> </v>
          </cell>
        </row>
        <row r="1285">
          <cell r="AB1285">
            <v>-30265.78</v>
          </cell>
          <cell r="AN1285">
            <v>-32179.628750000003</v>
          </cell>
        </row>
        <row r="1286">
          <cell r="AB1286">
            <v>0</v>
          </cell>
          <cell r="AN1286">
            <v>0</v>
          </cell>
          <cell r="AO1286" t="str">
            <v>23</v>
          </cell>
          <cell r="AP1286">
            <v>29</v>
          </cell>
        </row>
        <row r="1287">
          <cell r="AB1287">
            <v>0</v>
          </cell>
          <cell r="AN1287">
            <v>0</v>
          </cell>
        </row>
        <row r="1288">
          <cell r="AB1288">
            <v>-2702244.02</v>
          </cell>
          <cell r="AN1288">
            <v>-2850418.2045833333</v>
          </cell>
        </row>
        <row r="1289">
          <cell r="AB1289">
            <v>-33762.980000000003</v>
          </cell>
          <cell r="AN1289">
            <v>-30999.499166666661</v>
          </cell>
        </row>
        <row r="1290">
          <cell r="AB1290">
            <v>0</v>
          </cell>
          <cell r="AN1290">
            <v>0</v>
          </cell>
        </row>
        <row r="1291">
          <cell r="AB1291">
            <v>-92276.94</v>
          </cell>
          <cell r="AN1291">
            <v>-98497.855833333335</v>
          </cell>
        </row>
        <row r="1292">
          <cell r="AB1292">
            <v>-8165809</v>
          </cell>
          <cell r="AN1292">
            <v>-8165809</v>
          </cell>
          <cell r="AO1292" t="str">
            <v>10</v>
          </cell>
        </row>
        <row r="1293">
          <cell r="AB1293">
            <v>4614264</v>
          </cell>
          <cell r="AN1293">
            <v>4300195.875</v>
          </cell>
          <cell r="AO1293" t="str">
            <v>10</v>
          </cell>
        </row>
        <row r="1294">
          <cell r="AB1294">
            <v>-10135707.039999999</v>
          </cell>
          <cell r="AN1294">
            <v>-12923100.119583333</v>
          </cell>
        </row>
        <row r="1295">
          <cell r="AB1295">
            <v>-887313.59</v>
          </cell>
          <cell r="AN1295">
            <v>-947812.25</v>
          </cell>
          <cell r="AO1295" t="str">
            <v>12</v>
          </cell>
        </row>
        <row r="1296">
          <cell r="AB1296">
            <v>0</v>
          </cell>
          <cell r="AN1296">
            <v>-19380.39875</v>
          </cell>
          <cell r="AO1296" t="str">
            <v>12</v>
          </cell>
        </row>
        <row r="1297">
          <cell r="AB1297">
            <v>-192765.41</v>
          </cell>
          <cell r="AN1297">
            <v>-122056.57791666668</v>
          </cell>
          <cell r="AO1297" t="str">
            <v>12</v>
          </cell>
        </row>
        <row r="1298">
          <cell r="AB1298">
            <v>-71851894.799999997</v>
          </cell>
          <cell r="AN1298">
            <v>-71851894.799999982</v>
          </cell>
          <cell r="AO1298" t="str">
            <v>64</v>
          </cell>
        </row>
        <row r="1299">
          <cell r="AB1299">
            <v>-3497000</v>
          </cell>
          <cell r="AN1299">
            <v>-3623291.6666666665</v>
          </cell>
          <cell r="AO1299" t="str">
            <v>22</v>
          </cell>
          <cell r="AP1299">
            <v>31</v>
          </cell>
        </row>
        <row r="1300">
          <cell r="AB1300">
            <v>-647743</v>
          </cell>
          <cell r="AN1300">
            <v>-1288879.25</v>
          </cell>
          <cell r="AO1300" t="str">
            <v>22</v>
          </cell>
          <cell r="AP1300">
            <v>32</v>
          </cell>
        </row>
        <row r="1301">
          <cell r="AB1301">
            <v>-337279618</v>
          </cell>
          <cell r="AN1301">
            <v>-328736616.95833331</v>
          </cell>
          <cell r="AO1301" t="str">
            <v>22</v>
          </cell>
          <cell r="AP1301">
            <v>33</v>
          </cell>
        </row>
        <row r="1302">
          <cell r="AB1302">
            <v>-939000</v>
          </cell>
          <cell r="AN1302">
            <v>-942583.33333333337</v>
          </cell>
          <cell r="AO1302" t="str">
            <v>22</v>
          </cell>
          <cell r="AP1302">
            <v>34</v>
          </cell>
        </row>
        <row r="1303">
          <cell r="AB1303">
            <v>-32874</v>
          </cell>
          <cell r="AN1303">
            <v>-32874</v>
          </cell>
          <cell r="AO1303" t="str">
            <v>22</v>
          </cell>
          <cell r="AP1303" t="str">
            <v>35</v>
          </cell>
        </row>
        <row r="1304">
          <cell r="AB1304">
            <v>-55683000</v>
          </cell>
          <cell r="AN1304">
            <v>-45478416.666666664</v>
          </cell>
          <cell r="AO1304" t="str">
            <v>64</v>
          </cell>
        </row>
        <row r="1305">
          <cell r="AB1305">
            <v>141000</v>
          </cell>
          <cell r="AN1305">
            <v>-6125</v>
          </cell>
          <cell r="AO1305" t="str">
            <v xml:space="preserve"> </v>
          </cell>
        </row>
        <row r="1306">
          <cell r="AB1306">
            <v>904152.97</v>
          </cell>
          <cell r="AN1306">
            <v>904152.97000000009</v>
          </cell>
          <cell r="AO1306" t="str">
            <v>64</v>
          </cell>
        </row>
        <row r="1307">
          <cell r="AB1307">
            <v>-796000</v>
          </cell>
          <cell r="AN1307">
            <v>-266416.66666666669</v>
          </cell>
          <cell r="AO1307" t="str">
            <v>66a</v>
          </cell>
        </row>
        <row r="1308">
          <cell r="AB1308">
            <v>-27673328.77</v>
          </cell>
          <cell r="AN1308">
            <v>-27673328.77</v>
          </cell>
          <cell r="AO1308" t="str">
            <v>64</v>
          </cell>
        </row>
        <row r="1309">
          <cell r="AB1309">
            <v>-4489581</v>
          </cell>
          <cell r="AN1309">
            <v>-4489581</v>
          </cell>
          <cell r="AO1309" t="str">
            <v>64</v>
          </cell>
        </row>
        <row r="1310">
          <cell r="AB1310">
            <v>-269554.90999999997</v>
          </cell>
          <cell r="AN1310">
            <v>-269554.91000000003</v>
          </cell>
          <cell r="AO1310" t="str">
            <v>64</v>
          </cell>
        </row>
        <row r="1311">
          <cell r="AB1311">
            <v>-443787.06</v>
          </cell>
          <cell r="AN1311">
            <v>-443787.05999999988</v>
          </cell>
          <cell r="AO1311" t="str">
            <v>64</v>
          </cell>
        </row>
        <row r="1312">
          <cell r="AB1312">
            <v>-1614.97</v>
          </cell>
          <cell r="AN1312">
            <v>-1614.97</v>
          </cell>
          <cell r="AO1312" t="str">
            <v>64</v>
          </cell>
        </row>
        <row r="1313">
          <cell r="AB1313">
            <v>-48687.62</v>
          </cell>
          <cell r="AN1313">
            <v>-48687.62</v>
          </cell>
          <cell r="AO1313" t="str">
            <v>64</v>
          </cell>
        </row>
        <row r="1314">
          <cell r="AB1314">
            <v>-76732.02</v>
          </cell>
          <cell r="AN1314">
            <v>-76732.02</v>
          </cell>
          <cell r="AO1314" t="str">
            <v>64</v>
          </cell>
        </row>
        <row r="1315">
          <cell r="AB1315">
            <v>-2475</v>
          </cell>
          <cell r="AN1315">
            <v>-2475</v>
          </cell>
          <cell r="AO1315" t="str">
            <v>64</v>
          </cell>
        </row>
        <row r="1316">
          <cell r="AB1316">
            <v>97405</v>
          </cell>
          <cell r="AN1316">
            <v>97405</v>
          </cell>
          <cell r="AO1316" t="str">
            <v>64</v>
          </cell>
        </row>
        <row r="1317">
          <cell r="AB1317">
            <v>-4106</v>
          </cell>
          <cell r="AN1317">
            <v>-4106</v>
          </cell>
          <cell r="AO1317" t="str">
            <v>64</v>
          </cell>
        </row>
        <row r="1318">
          <cell r="AB1318">
            <v>-171529</v>
          </cell>
          <cell r="AN1318">
            <v>-171529</v>
          </cell>
          <cell r="AO1318" t="str">
            <v>64</v>
          </cell>
        </row>
        <row r="1319">
          <cell r="AB1319">
            <v>-152467</v>
          </cell>
          <cell r="AN1319">
            <v>-152467</v>
          </cell>
          <cell r="AO1319" t="str">
            <v>64</v>
          </cell>
        </row>
        <row r="1320">
          <cell r="AB1320">
            <v>1365117.79</v>
          </cell>
          <cell r="AN1320">
            <v>1365117.7899999998</v>
          </cell>
          <cell r="AO1320" t="str">
            <v>66a</v>
          </cell>
        </row>
        <row r="1321">
          <cell r="AB1321">
            <v>0</v>
          </cell>
          <cell r="AN1321">
            <v>0</v>
          </cell>
          <cell r="AO1321" t="str">
            <v>22</v>
          </cell>
          <cell r="AP1321">
            <v>36</v>
          </cell>
        </row>
        <row r="1322">
          <cell r="AB1322">
            <v>0</v>
          </cell>
          <cell r="AN1322">
            <v>0</v>
          </cell>
          <cell r="AO1322" t="str">
            <v xml:space="preserve"> </v>
          </cell>
        </row>
        <row r="1323">
          <cell r="AB1323">
            <v>-477999.57</v>
          </cell>
          <cell r="AN1323">
            <v>-477999.57000000007</v>
          </cell>
          <cell r="AO1323" t="str">
            <v>66a</v>
          </cell>
        </row>
        <row r="1324">
          <cell r="AB1324">
            <v>-3665</v>
          </cell>
          <cell r="AN1324">
            <v>-3665</v>
          </cell>
          <cell r="AO1324" t="str">
            <v xml:space="preserve"> </v>
          </cell>
        </row>
        <row r="1325">
          <cell r="AB1325">
            <v>-7054000</v>
          </cell>
          <cell r="AN1325">
            <v>-6017416.666666667</v>
          </cell>
          <cell r="AO1325" t="str">
            <v>66a</v>
          </cell>
        </row>
        <row r="1326">
          <cell r="AB1326">
            <v>-947000</v>
          </cell>
          <cell r="AN1326">
            <v>-947000</v>
          </cell>
        </row>
        <row r="1327">
          <cell r="AB1327">
            <v>-4409226</v>
          </cell>
          <cell r="AN1327">
            <v>-3336176.0833333335</v>
          </cell>
          <cell r="AO1327" t="str">
            <v>22</v>
          </cell>
          <cell r="AP1327">
            <v>37</v>
          </cell>
        </row>
        <row r="1328">
          <cell r="AB1328">
            <v>0</v>
          </cell>
          <cell r="AN1328">
            <v>0</v>
          </cell>
          <cell r="AO1328" t="str">
            <v xml:space="preserve"> </v>
          </cell>
        </row>
        <row r="1329">
          <cell r="AB1329">
            <v>-68738.990000000005</v>
          </cell>
          <cell r="AN1329">
            <v>-137833.11666666667</v>
          </cell>
          <cell r="AO1329" t="str">
            <v>48</v>
          </cell>
        </row>
        <row r="1330">
          <cell r="AB1330">
            <v>16256</v>
          </cell>
          <cell r="AN1330">
            <v>15991.625</v>
          </cell>
          <cell r="AO1330" t="str">
            <v>48</v>
          </cell>
        </row>
        <row r="1331">
          <cell r="AB1331">
            <v>-148493689</v>
          </cell>
          <cell r="AN1331">
            <v>-160943064</v>
          </cell>
          <cell r="AO1331" t="str">
            <v>48</v>
          </cell>
        </row>
        <row r="1332">
          <cell r="AB1332">
            <v>353000</v>
          </cell>
          <cell r="AN1332">
            <v>23833.333333333332</v>
          </cell>
          <cell r="AO1332" t="str">
            <v xml:space="preserve"> </v>
          </cell>
        </row>
        <row r="1333">
          <cell r="AB1333">
            <v>0</v>
          </cell>
          <cell r="AN1333">
            <v>0</v>
          </cell>
          <cell r="AO1333" t="str">
            <v xml:space="preserve"> </v>
          </cell>
        </row>
        <row r="1334">
          <cell r="AB1334">
            <v>-3454000</v>
          </cell>
          <cell r="AN1334">
            <v>-4504000</v>
          </cell>
          <cell r="AO1334" t="str">
            <v xml:space="preserve"> </v>
          </cell>
        </row>
        <row r="1335">
          <cell r="AB1335">
            <v>-1673000</v>
          </cell>
          <cell r="AN1335">
            <v>-1673000</v>
          </cell>
        </row>
        <row r="1336">
          <cell r="AB1336">
            <v>0</v>
          </cell>
          <cell r="AN1336">
            <v>0</v>
          </cell>
          <cell r="AO1336" t="str">
            <v xml:space="preserve"> </v>
          </cell>
        </row>
        <row r="1337">
          <cell r="AB1337">
            <v>-15485174</v>
          </cell>
          <cell r="AN1337">
            <v>-16048552.75</v>
          </cell>
        </row>
        <row r="1338">
          <cell r="AB1338">
            <v>-41303000</v>
          </cell>
          <cell r="AN1338">
            <v>-36741625</v>
          </cell>
          <cell r="AO1338" t="str">
            <v>64</v>
          </cell>
        </row>
        <row r="1339">
          <cell r="AB1339">
            <v>-13198000</v>
          </cell>
          <cell r="AN1339">
            <v>-13451541.666666666</v>
          </cell>
          <cell r="AO1339">
            <v>22</v>
          </cell>
          <cell r="AP1339" t="str">
            <v>37a</v>
          </cell>
        </row>
        <row r="1340">
          <cell r="AB1340">
            <v>1332692</v>
          </cell>
          <cell r="AN1340">
            <v>1332692</v>
          </cell>
          <cell r="AO1340" t="str">
            <v>65b</v>
          </cell>
        </row>
        <row r="1341">
          <cell r="AB1341">
            <v>-3727000</v>
          </cell>
          <cell r="AN1341">
            <v>-4005291.6666666665</v>
          </cell>
          <cell r="AO1341" t="str">
            <v>22</v>
          </cell>
          <cell r="AP1341" t="str">
            <v>37b</v>
          </cell>
        </row>
        <row r="1342">
          <cell r="AB1342">
            <v>5635154.54</v>
          </cell>
          <cell r="AN1342">
            <v>5635154.54</v>
          </cell>
          <cell r="AO1342" t="str">
            <v>65b</v>
          </cell>
        </row>
        <row r="1343">
          <cell r="AB1343">
            <v>-10664000</v>
          </cell>
          <cell r="AN1343">
            <v>-10297666.666666666</v>
          </cell>
        </row>
        <row r="1344">
          <cell r="AB1344">
            <v>98028</v>
          </cell>
          <cell r="AN1344">
            <v>-117826.75</v>
          </cell>
          <cell r="AO1344" t="str">
            <v>41</v>
          </cell>
        </row>
        <row r="1345">
          <cell r="AB1345">
            <v>0</v>
          </cell>
          <cell r="AN1345">
            <v>-364583.33333333331</v>
          </cell>
        </row>
        <row r="1346">
          <cell r="AB1346">
            <v>-33312000</v>
          </cell>
          <cell r="AN1346">
            <v>-28985750</v>
          </cell>
          <cell r="AO1346" t="str">
            <v>66a</v>
          </cell>
        </row>
        <row r="1347">
          <cell r="AB1347">
            <v>-1430000</v>
          </cell>
          <cell r="AN1347">
            <v>-59583.333333333336</v>
          </cell>
          <cell r="AO1347" t="str">
            <v>47</v>
          </cell>
        </row>
        <row r="1348">
          <cell r="AB1348">
            <v>-72564653</v>
          </cell>
          <cell r="AN1348">
            <v>-72387225.291666672</v>
          </cell>
          <cell r="AO1348" t="str">
            <v>66a</v>
          </cell>
        </row>
        <row r="1349">
          <cell r="AB1349">
            <v>12663.58</v>
          </cell>
          <cell r="AN1349">
            <v>12135.92708333333</v>
          </cell>
          <cell r="AO1349">
            <v>6</v>
          </cell>
        </row>
        <row r="1350">
          <cell r="AB1350">
            <v>44658.07</v>
          </cell>
          <cell r="AN1350">
            <v>42899.414583333331</v>
          </cell>
          <cell r="AO1350">
            <v>6</v>
          </cell>
        </row>
        <row r="1351">
          <cell r="AB1351">
            <v>1780078.13</v>
          </cell>
          <cell r="AN1351">
            <v>1875439.4541666666</v>
          </cell>
          <cell r="AO1351">
            <v>6</v>
          </cell>
        </row>
        <row r="1352">
          <cell r="AB1352">
            <v>0</v>
          </cell>
          <cell r="AN1352">
            <v>0</v>
          </cell>
          <cell r="AO1352">
            <v>6</v>
          </cell>
        </row>
        <row r="1353">
          <cell r="AB1353">
            <v>3724980.33</v>
          </cell>
          <cell r="AN1353">
            <v>2809270.254999999</v>
          </cell>
          <cell r="AO1353">
            <v>6</v>
          </cell>
        </row>
        <row r="1354">
          <cell r="AB1354">
            <v>0</v>
          </cell>
          <cell r="AN1354">
            <v>0</v>
          </cell>
          <cell r="AO1354">
            <v>6</v>
          </cell>
        </row>
        <row r="1355">
          <cell r="AB1355">
            <v>0</v>
          </cell>
          <cell r="AN1355">
            <v>0</v>
          </cell>
          <cell r="AO1355">
            <v>6</v>
          </cell>
        </row>
        <row r="1356">
          <cell r="AB1356">
            <v>60710442.049999997</v>
          </cell>
          <cell r="AN1356">
            <v>46484716.798333339</v>
          </cell>
          <cell r="AO1356">
            <v>6</v>
          </cell>
        </row>
        <row r="1357">
          <cell r="AB1357">
            <v>0</v>
          </cell>
          <cell r="AN1357">
            <v>0</v>
          </cell>
          <cell r="AO1357">
            <v>6</v>
          </cell>
        </row>
        <row r="1358">
          <cell r="AB1358">
            <v>-5176339752.4699955</v>
          </cell>
          <cell r="AN1358">
            <v>-5231517078.7645836</v>
          </cell>
          <cell r="AO1358" t="str">
            <v xml:space="preserve"> </v>
          </cell>
        </row>
        <row r="1359">
          <cell r="AB1359">
            <v>1.621246337890625E-5</v>
          </cell>
          <cell r="AN1359">
            <v>-7.62939453125E-6</v>
          </cell>
        </row>
        <row r="1360">
          <cell r="AB1360">
            <v>9.5367431640625E-6</v>
          </cell>
          <cell r="AN1360">
            <v>0</v>
          </cell>
        </row>
        <row r="1362">
          <cell r="AB1362" t="str">
            <v xml:space="preserve"> </v>
          </cell>
          <cell r="AN1362" t="str">
            <v xml:space="preserve"> </v>
          </cell>
        </row>
        <row r="1363">
          <cell r="AN1363" t="str">
            <v xml:space="preserve"> </v>
          </cell>
        </row>
        <row r="1365">
          <cell r="AN1365" t="str">
            <v xml:space="preserve">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5">
          <cell r="T5">
            <v>3</v>
          </cell>
        </row>
        <row r="6">
          <cell r="C6" t="str">
            <v xml:space="preserve">Commission Method </v>
          </cell>
        </row>
        <row r="8">
          <cell r="D8">
            <v>0.1576213356965549</v>
          </cell>
        </row>
        <row r="9">
          <cell r="D9">
            <v>0.8423786643034451</v>
          </cell>
        </row>
        <row r="29">
          <cell r="G29">
            <v>8.1064007222136497E-2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61">
          <cell r="H61">
            <v>6.9188435929027195E-2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C5" t="str">
            <v>12 Months Ending June 2012</v>
          </cell>
          <cell r="R5">
            <v>3</v>
          </cell>
        </row>
        <row r="8">
          <cell r="G8">
            <v>0.61880999999999997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58">
          <cell r="H58">
            <v>828428746.40643871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4">
          <cell r="K4">
            <v>0.79018896309372733</v>
          </cell>
        </row>
      </sheetData>
      <sheetData sheetId="19" refreshError="1">
        <row r="250">
          <cell r="AB250" t="str">
            <v>DIS</v>
          </cell>
        </row>
        <row r="251">
          <cell r="AB251" t="str">
            <v>METER</v>
          </cell>
        </row>
        <row r="259">
          <cell r="AB259">
            <v>0</v>
          </cell>
        </row>
        <row r="260">
          <cell r="AB260">
            <v>0</v>
          </cell>
        </row>
        <row r="274">
          <cell r="H274">
            <v>0</v>
          </cell>
          <cell r="AB274">
            <v>0</v>
          </cell>
        </row>
        <row r="275">
          <cell r="AB275">
            <v>0</v>
          </cell>
        </row>
        <row r="286">
          <cell r="AB286">
            <v>0</v>
          </cell>
        </row>
        <row r="287">
          <cell r="AB287">
            <v>0</v>
          </cell>
        </row>
        <row r="288">
          <cell r="AB288">
            <v>0</v>
          </cell>
        </row>
        <row r="289">
          <cell r="AB289">
            <v>0</v>
          </cell>
        </row>
        <row r="294">
          <cell r="AB294">
            <v>0</v>
          </cell>
        </row>
        <row r="295">
          <cell r="AB295">
            <v>1742.297605041073</v>
          </cell>
        </row>
        <row r="296">
          <cell r="H296">
            <v>545051.91999999993</v>
          </cell>
          <cell r="AB296">
            <v>24046.593173771958</v>
          </cell>
        </row>
        <row r="302">
          <cell r="H302">
            <v>678122.06</v>
          </cell>
          <cell r="AB302">
            <v>0</v>
          </cell>
        </row>
        <row r="303">
          <cell r="AB303">
            <v>0</v>
          </cell>
        </row>
        <row r="304">
          <cell r="AB304">
            <v>0</v>
          </cell>
        </row>
        <row r="307">
          <cell r="H307">
            <v>162036.34</v>
          </cell>
          <cell r="AB307">
            <v>0</v>
          </cell>
        </row>
        <row r="308">
          <cell r="AB308">
            <v>0</v>
          </cell>
        </row>
        <row r="309">
          <cell r="AB309">
            <v>2.2002629455472063</v>
          </cell>
        </row>
        <row r="315">
          <cell r="AB315">
            <v>0</v>
          </cell>
        </row>
        <row r="318">
          <cell r="H318">
            <v>1090881.68</v>
          </cell>
          <cell r="AB318">
            <v>30837.803833077982</v>
          </cell>
        </row>
        <row r="319">
          <cell r="AB319">
            <v>0</v>
          </cell>
        </row>
        <row r="320">
          <cell r="AB320">
            <v>0</v>
          </cell>
        </row>
        <row r="321">
          <cell r="AB321">
            <v>1931.5663974704169</v>
          </cell>
        </row>
        <row r="322">
          <cell r="AB322">
            <v>32769.370230548397</v>
          </cell>
        </row>
        <row r="325">
          <cell r="H325">
            <v>-3052188</v>
          </cell>
          <cell r="AB325">
            <v>0</v>
          </cell>
        </row>
        <row r="329">
          <cell r="AB329">
            <v>0</v>
          </cell>
        </row>
        <row r="331">
          <cell r="AB331">
            <v>0</v>
          </cell>
        </row>
        <row r="332">
          <cell r="AB332">
            <v>0</v>
          </cell>
        </row>
        <row r="369">
          <cell r="AB369">
            <v>0</v>
          </cell>
        </row>
        <row r="374">
          <cell r="AB374">
            <v>0</v>
          </cell>
        </row>
        <row r="378">
          <cell r="AB378">
            <v>0</v>
          </cell>
        </row>
        <row r="381">
          <cell r="AB381">
            <v>0</v>
          </cell>
        </row>
        <row r="385">
          <cell r="AB385">
            <v>0</v>
          </cell>
        </row>
        <row r="394">
          <cell r="AB394">
            <v>103.86639824167921</v>
          </cell>
        </row>
        <row r="401">
          <cell r="AB401">
            <v>0</v>
          </cell>
        </row>
        <row r="416">
          <cell r="AB416">
            <v>0</v>
          </cell>
        </row>
        <row r="423">
          <cell r="AB423">
            <v>0</v>
          </cell>
        </row>
        <row r="449">
          <cell r="AB449">
            <v>0</v>
          </cell>
        </row>
        <row r="455">
          <cell r="AB455">
            <v>0</v>
          </cell>
        </row>
        <row r="464">
          <cell r="AB464">
            <v>0</v>
          </cell>
        </row>
        <row r="479">
          <cell r="AB479">
            <v>0</v>
          </cell>
        </row>
        <row r="484">
          <cell r="AB484">
            <v>0</v>
          </cell>
        </row>
        <row r="489">
          <cell r="AB489">
            <v>0</v>
          </cell>
        </row>
        <row r="498">
          <cell r="AB498">
            <v>0</v>
          </cell>
        </row>
        <row r="502">
          <cell r="AB502">
            <v>0</v>
          </cell>
        </row>
        <row r="507">
          <cell r="AB507">
            <v>0</v>
          </cell>
        </row>
        <row r="511">
          <cell r="AB511">
            <v>0</v>
          </cell>
        </row>
        <row r="515">
          <cell r="AB515">
            <v>0</v>
          </cell>
        </row>
        <row r="519">
          <cell r="AB519">
            <v>0</v>
          </cell>
        </row>
        <row r="523">
          <cell r="AB523">
            <v>0</v>
          </cell>
        </row>
        <row r="527">
          <cell r="AB527">
            <v>0</v>
          </cell>
        </row>
        <row r="531">
          <cell r="AB531">
            <v>0</v>
          </cell>
        </row>
        <row r="535">
          <cell r="AB535">
            <v>0</v>
          </cell>
        </row>
        <row r="539">
          <cell r="AB539">
            <v>0</v>
          </cell>
        </row>
        <row r="551">
          <cell r="AB551">
            <v>0</v>
          </cell>
        </row>
        <row r="555">
          <cell r="AB555">
            <v>0</v>
          </cell>
        </row>
        <row r="559">
          <cell r="AB559">
            <v>0</v>
          </cell>
        </row>
        <row r="563">
          <cell r="AB563">
            <v>0</v>
          </cell>
        </row>
        <row r="568">
          <cell r="AB568">
            <v>0</v>
          </cell>
        </row>
        <row r="572">
          <cell r="AB572">
            <v>0</v>
          </cell>
        </row>
        <row r="576">
          <cell r="AB576">
            <v>0</v>
          </cell>
        </row>
        <row r="580">
          <cell r="AB580">
            <v>0</v>
          </cell>
        </row>
        <row r="584">
          <cell r="AB584">
            <v>0</v>
          </cell>
        </row>
        <row r="588">
          <cell r="AB588">
            <v>0</v>
          </cell>
        </row>
        <row r="592">
          <cell r="AB592">
            <v>0</v>
          </cell>
        </row>
        <row r="606">
          <cell r="AB606">
            <v>0</v>
          </cell>
        </row>
        <row r="621">
          <cell r="AB621">
            <v>0</v>
          </cell>
        </row>
        <row r="626">
          <cell r="AB626">
            <v>0</v>
          </cell>
        </row>
        <row r="676">
          <cell r="AB676">
            <v>0</v>
          </cell>
        </row>
        <row r="681">
          <cell r="H681">
            <v>453048.07815530774</v>
          </cell>
        </row>
        <row r="683">
          <cell r="H683">
            <v>727723.91183378792</v>
          </cell>
        </row>
        <row r="685">
          <cell r="AB685">
            <v>0</v>
          </cell>
        </row>
        <row r="715">
          <cell r="AB715">
            <v>0</v>
          </cell>
        </row>
        <row r="720">
          <cell r="AB720">
            <v>0</v>
          </cell>
        </row>
        <row r="726">
          <cell r="AB726">
            <v>0</v>
          </cell>
        </row>
        <row r="731">
          <cell r="AB731">
            <v>0</v>
          </cell>
        </row>
        <row r="735">
          <cell r="AB735">
            <v>0</v>
          </cell>
        </row>
        <row r="744">
          <cell r="AB744">
            <v>0</v>
          </cell>
        </row>
        <row r="748">
          <cell r="AB748">
            <v>0</v>
          </cell>
        </row>
        <row r="752">
          <cell r="AB752">
            <v>0</v>
          </cell>
        </row>
        <row r="756">
          <cell r="AB756">
            <v>0</v>
          </cell>
        </row>
        <row r="760">
          <cell r="AB760">
            <v>0</v>
          </cell>
        </row>
        <row r="765">
          <cell r="AB765">
            <v>0</v>
          </cell>
        </row>
        <row r="770">
          <cell r="AB770">
            <v>0</v>
          </cell>
        </row>
        <row r="774">
          <cell r="AB774">
            <v>0</v>
          </cell>
        </row>
        <row r="778">
          <cell r="AB778">
            <v>0</v>
          </cell>
        </row>
        <row r="791">
          <cell r="H791">
            <v>909810.96730218641</v>
          </cell>
          <cell r="AB791">
            <v>25719.170693972745</v>
          </cell>
        </row>
        <row r="796">
          <cell r="H796">
            <v>852248.379117648</v>
          </cell>
          <cell r="AB796">
            <v>0</v>
          </cell>
        </row>
        <row r="801">
          <cell r="H801">
            <v>317335.73514141352</v>
          </cell>
          <cell r="AB801">
            <v>0</v>
          </cell>
        </row>
        <row r="806">
          <cell r="H806">
            <v>576635.08690863231</v>
          </cell>
          <cell r="AB806">
            <v>0</v>
          </cell>
        </row>
        <row r="811">
          <cell r="H811">
            <v>67.300607506355803</v>
          </cell>
          <cell r="AB811">
            <v>0</v>
          </cell>
        </row>
        <row r="816">
          <cell r="H816">
            <v>14256.5274335944</v>
          </cell>
          <cell r="AB816">
            <v>14256.5274335944</v>
          </cell>
        </row>
        <row r="821">
          <cell r="H821">
            <v>636148.15424891119</v>
          </cell>
          <cell r="AB821">
            <v>636148.15424891119</v>
          </cell>
        </row>
        <row r="826">
          <cell r="H826">
            <v>947827.17</v>
          </cell>
          <cell r="AB826">
            <v>0</v>
          </cell>
        </row>
        <row r="831">
          <cell r="H831">
            <v>277610.63598494366</v>
          </cell>
          <cell r="AB831">
            <v>0</v>
          </cell>
        </row>
        <row r="836">
          <cell r="H836">
            <v>119593.14062629984</v>
          </cell>
          <cell r="AB836">
            <v>0</v>
          </cell>
        </row>
        <row r="841">
          <cell r="H841">
            <v>247117.89510009371</v>
          </cell>
          <cell r="AB841">
            <v>6985.7009357236921</v>
          </cell>
        </row>
        <row r="846">
          <cell r="H846">
            <v>209228.72693319363</v>
          </cell>
          <cell r="AB846">
            <v>0</v>
          </cell>
        </row>
        <row r="851">
          <cell r="H851">
            <v>754906.73739222938</v>
          </cell>
          <cell r="AB851">
            <v>0</v>
          </cell>
        </row>
        <row r="856">
          <cell r="H856">
            <v>4144263.9697047933</v>
          </cell>
          <cell r="AB856">
            <v>0</v>
          </cell>
        </row>
        <row r="861">
          <cell r="H861">
            <v>1028804.6586482538</v>
          </cell>
          <cell r="AB861">
            <v>0</v>
          </cell>
        </row>
        <row r="866">
          <cell r="H866">
            <v>56252.998151844738</v>
          </cell>
          <cell r="AB866">
            <v>0</v>
          </cell>
        </row>
        <row r="876">
          <cell r="H876">
            <v>199709.85</v>
          </cell>
          <cell r="AB876">
            <v>0</v>
          </cell>
        </row>
        <row r="881">
          <cell r="H881">
            <v>441912.15099998261</v>
          </cell>
          <cell r="AB881">
            <v>441912.15099998261</v>
          </cell>
        </row>
        <row r="886">
          <cell r="H886">
            <v>75725.498082461083</v>
          </cell>
          <cell r="AB886">
            <v>0</v>
          </cell>
        </row>
        <row r="898">
          <cell r="AB898">
            <v>0</v>
          </cell>
        </row>
        <row r="903">
          <cell r="AB903">
            <v>0</v>
          </cell>
        </row>
        <row r="908">
          <cell r="AB908">
            <v>0</v>
          </cell>
        </row>
        <row r="914">
          <cell r="AB914">
            <v>0</v>
          </cell>
        </row>
        <row r="919">
          <cell r="AB919">
            <v>0</v>
          </cell>
        </row>
        <row r="933">
          <cell r="AB933">
            <v>0</v>
          </cell>
        </row>
        <row r="938">
          <cell r="AB938">
            <v>0</v>
          </cell>
        </row>
        <row r="943">
          <cell r="AB943">
            <v>0</v>
          </cell>
        </row>
        <row r="948">
          <cell r="AB948">
            <v>0</v>
          </cell>
        </row>
        <row r="959">
          <cell r="AB959">
            <v>0</v>
          </cell>
        </row>
        <row r="964">
          <cell r="AB964">
            <v>0</v>
          </cell>
        </row>
        <row r="969">
          <cell r="AB969">
            <v>0</v>
          </cell>
        </row>
        <row r="974">
          <cell r="AB974">
            <v>0</v>
          </cell>
        </row>
        <row r="983">
          <cell r="AB983">
            <v>0</v>
          </cell>
        </row>
        <row r="985">
          <cell r="AB985">
            <v>41280.336085776369</v>
          </cell>
        </row>
        <row r="989">
          <cell r="AB989">
            <v>0</v>
          </cell>
        </row>
        <row r="991">
          <cell r="AB991">
            <v>-9187.9724367989365</v>
          </cell>
        </row>
        <row r="995">
          <cell r="AB995">
            <v>0</v>
          </cell>
        </row>
        <row r="997">
          <cell r="AB997">
            <v>3902.7130417536246</v>
          </cell>
        </row>
        <row r="1001">
          <cell r="AB1001">
            <v>4750.2666931780768</v>
          </cell>
        </row>
        <row r="1005">
          <cell r="AB1005">
            <v>5591.2081415375578</v>
          </cell>
        </row>
        <row r="1011">
          <cell r="AB1011">
            <v>0</v>
          </cell>
        </row>
        <row r="1016">
          <cell r="AB1016">
            <v>0</v>
          </cell>
        </row>
        <row r="1023">
          <cell r="AB1023">
            <v>0</v>
          </cell>
        </row>
        <row r="1028">
          <cell r="AB1028">
            <v>-19834.650939935615</v>
          </cell>
        </row>
        <row r="1034">
          <cell r="AB1034">
            <v>34903.170390031788</v>
          </cell>
        </row>
        <row r="1039">
          <cell r="AB1039">
            <v>3249.4772149131099</v>
          </cell>
        </row>
        <row r="1045">
          <cell r="AB1045">
            <v>20018.708685059337</v>
          </cell>
        </row>
        <row r="1061">
          <cell r="AB1061">
            <v>0</v>
          </cell>
        </row>
        <row r="1065">
          <cell r="AB1065">
            <v>0</v>
          </cell>
        </row>
        <row r="1072">
          <cell r="AB1072">
            <v>0</v>
          </cell>
        </row>
        <row r="1080">
          <cell r="AB1080">
            <v>0</v>
          </cell>
        </row>
        <row r="1087">
          <cell r="AB1087">
            <v>0</v>
          </cell>
        </row>
        <row r="1090">
          <cell r="AB1090">
            <v>0</v>
          </cell>
        </row>
        <row r="1091">
          <cell r="AB1091">
            <v>0</v>
          </cell>
        </row>
        <row r="1092">
          <cell r="AB1092">
            <v>0</v>
          </cell>
        </row>
        <row r="1094">
          <cell r="AB1094">
            <v>0</v>
          </cell>
        </row>
        <row r="1095">
          <cell r="AB1095">
            <v>0</v>
          </cell>
        </row>
        <row r="1096">
          <cell r="AB1096">
            <v>0</v>
          </cell>
        </row>
        <row r="1097">
          <cell r="AB1097">
            <v>0</v>
          </cell>
        </row>
        <row r="1098">
          <cell r="AB1098">
            <v>0</v>
          </cell>
        </row>
        <row r="1099">
          <cell r="AB1099">
            <v>0</v>
          </cell>
        </row>
        <row r="1100">
          <cell r="AB1100">
            <v>445097.37</v>
          </cell>
        </row>
        <row r="1101">
          <cell r="AB1101">
            <v>0</v>
          </cell>
        </row>
        <row r="1102">
          <cell r="AB1102">
            <v>0</v>
          </cell>
        </row>
        <row r="1103">
          <cell r="AB1103">
            <v>0</v>
          </cell>
        </row>
        <row r="1107">
          <cell r="AB1107">
            <v>24341.916551153008</v>
          </cell>
        </row>
        <row r="1108">
          <cell r="AB1108">
            <v>0</v>
          </cell>
        </row>
        <row r="1109">
          <cell r="AB1109">
            <v>0</v>
          </cell>
        </row>
        <row r="1111">
          <cell r="AB1111">
            <v>0</v>
          </cell>
        </row>
        <row r="1112">
          <cell r="AB1112">
            <v>0</v>
          </cell>
        </row>
        <row r="1113">
          <cell r="AB1113">
            <v>8387.1112958098438</v>
          </cell>
        </row>
        <row r="1115">
          <cell r="AB1115">
            <v>0</v>
          </cell>
        </row>
        <row r="1116">
          <cell r="AB1116">
            <v>0</v>
          </cell>
        </row>
        <row r="1121">
          <cell r="AB1121">
            <v>0</v>
          </cell>
        </row>
        <row r="1125">
          <cell r="AB1125">
            <v>0</v>
          </cell>
        </row>
        <row r="1130">
          <cell r="AB1130">
            <v>0</v>
          </cell>
        </row>
        <row r="1141">
          <cell r="AB1141">
            <v>723.47361058671254</v>
          </cell>
        </row>
        <row r="1143">
          <cell r="AB1143">
            <v>0</v>
          </cell>
        </row>
        <row r="1146">
          <cell r="AB1146">
            <v>3692.5269592552504</v>
          </cell>
        </row>
        <row r="1151">
          <cell r="AB1151">
            <v>0</v>
          </cell>
        </row>
        <row r="1154">
          <cell r="AB1154">
            <v>2.6832929400378993</v>
          </cell>
        </row>
        <row r="1155">
          <cell r="AB1155">
            <v>0</v>
          </cell>
        </row>
        <row r="1156">
          <cell r="AB1156">
            <v>0</v>
          </cell>
        </row>
        <row r="1157">
          <cell r="AB1157">
            <v>8811.3444432097076</v>
          </cell>
        </row>
        <row r="1158">
          <cell r="AB1158">
            <v>0</v>
          </cell>
        </row>
        <row r="1159">
          <cell r="AB1159">
            <v>0</v>
          </cell>
        </row>
        <row r="1160">
          <cell r="AB1160">
            <v>0</v>
          </cell>
        </row>
        <row r="1163">
          <cell r="AB1163">
            <v>0</v>
          </cell>
        </row>
        <row r="1168">
          <cell r="AB1168">
            <v>0</v>
          </cell>
        </row>
        <row r="1172">
          <cell r="AB1172">
            <v>0</v>
          </cell>
        </row>
        <row r="1177">
          <cell r="AB1177">
            <v>0</v>
          </cell>
        </row>
        <row r="1185">
          <cell r="AB1185">
            <v>0</v>
          </cell>
        </row>
        <row r="1193">
          <cell r="AB1193">
            <v>0</v>
          </cell>
        </row>
        <row r="1202">
          <cell r="AB1202">
            <v>0</v>
          </cell>
        </row>
        <row r="1213">
          <cell r="AB1213">
            <v>91794.090258756347</v>
          </cell>
        </row>
        <row r="1221">
          <cell r="AB1221">
            <v>155181.64056245438</v>
          </cell>
        </row>
        <row r="1232">
          <cell r="AB1232">
            <v>0</v>
          </cell>
        </row>
        <row r="1237">
          <cell r="AB1237">
            <v>0</v>
          </cell>
        </row>
        <row r="1294">
          <cell r="AB1294">
            <v>210166.72322092851</v>
          </cell>
        </row>
        <row r="1309">
          <cell r="AB1309">
            <v>0</v>
          </cell>
        </row>
        <row r="1325">
          <cell r="AB1325">
            <v>-188813.51348561118</v>
          </cell>
        </row>
        <row r="1377">
          <cell r="AB1377">
            <v>0</v>
          </cell>
        </row>
        <row r="1395">
          <cell r="AB1395">
            <v>79712.869579049002</v>
          </cell>
        </row>
        <row r="1414">
          <cell r="AB1414">
            <v>0</v>
          </cell>
        </row>
        <row r="1421">
          <cell r="AB1421">
            <v>0</v>
          </cell>
        </row>
        <row r="1428">
          <cell r="AB1428">
            <v>0</v>
          </cell>
        </row>
        <row r="1435">
          <cell r="AB1435">
            <v>0</v>
          </cell>
        </row>
        <row r="1442">
          <cell r="AB1442">
            <v>0</v>
          </cell>
        </row>
        <row r="1450">
          <cell r="AB1450">
            <v>0</v>
          </cell>
        </row>
        <row r="1455">
          <cell r="AB1455">
            <v>0</v>
          </cell>
        </row>
        <row r="1466">
          <cell r="AB1466">
            <v>0</v>
          </cell>
        </row>
        <row r="1471">
          <cell r="AB1471">
            <v>0</v>
          </cell>
        </row>
        <row r="1476">
          <cell r="AB1476">
            <v>0</v>
          </cell>
        </row>
        <row r="1481">
          <cell r="AB1481">
            <v>0</v>
          </cell>
        </row>
        <row r="1486">
          <cell r="AB1486">
            <v>0</v>
          </cell>
        </row>
        <row r="1491">
          <cell r="AB1491">
            <v>0</v>
          </cell>
        </row>
        <row r="1496">
          <cell r="AB1496">
            <v>0</v>
          </cell>
        </row>
        <row r="1508">
          <cell r="AB1508">
            <v>0</v>
          </cell>
        </row>
        <row r="1513">
          <cell r="AB1513">
            <v>0</v>
          </cell>
        </row>
        <row r="1518">
          <cell r="AB1518">
            <v>0</v>
          </cell>
        </row>
        <row r="1523">
          <cell r="AB1523">
            <v>0</v>
          </cell>
        </row>
        <row r="1528">
          <cell r="AB1528">
            <v>0</v>
          </cell>
        </row>
        <row r="1533">
          <cell r="AB1533">
            <v>0</v>
          </cell>
        </row>
        <row r="1539">
          <cell r="AB1539">
            <v>0</v>
          </cell>
        </row>
        <row r="1545">
          <cell r="AB1545">
            <v>0</v>
          </cell>
        </row>
        <row r="1584">
          <cell r="AB1584">
            <v>0</v>
          </cell>
        </row>
        <row r="1601">
          <cell r="AB1601">
            <v>0</v>
          </cell>
        </row>
        <row r="1606">
          <cell r="AB1606">
            <v>0</v>
          </cell>
        </row>
        <row r="1613">
          <cell r="AB1613">
            <v>0</v>
          </cell>
        </row>
        <row r="1628">
          <cell r="H1628">
            <v>6763511.8434239225</v>
          </cell>
          <cell r="AB1628">
            <v>0</v>
          </cell>
        </row>
        <row r="1635">
          <cell r="H1635">
            <v>8046409.0148046054</v>
          </cell>
          <cell r="AB1635">
            <v>0</v>
          </cell>
        </row>
        <row r="1641">
          <cell r="H1641">
            <v>99887523.767113864</v>
          </cell>
          <cell r="AB1641">
            <v>0</v>
          </cell>
        </row>
        <row r="1647">
          <cell r="H1647">
            <v>41570903.64456252</v>
          </cell>
          <cell r="AB1647">
            <v>0</v>
          </cell>
        </row>
        <row r="1654">
          <cell r="H1654">
            <v>50306420.034921594</v>
          </cell>
          <cell r="AB1654">
            <v>0</v>
          </cell>
        </row>
        <row r="1660">
          <cell r="H1660">
            <v>65755544.287997507</v>
          </cell>
          <cell r="AB1660">
            <v>0</v>
          </cell>
        </row>
        <row r="1666">
          <cell r="H1666">
            <v>36799.829845371649</v>
          </cell>
          <cell r="AB1666">
            <v>0</v>
          </cell>
        </row>
        <row r="1672">
          <cell r="H1672">
            <v>68005.859615167239</v>
          </cell>
          <cell r="AB1672">
            <v>0</v>
          </cell>
        </row>
        <row r="1678">
          <cell r="H1678">
            <v>1521577.3966357647</v>
          </cell>
          <cell r="AB1678">
            <v>0</v>
          </cell>
        </row>
        <row r="1682">
          <cell r="AB1682">
            <v>0</v>
          </cell>
        </row>
        <row r="1686">
          <cell r="H1686">
            <v>0</v>
          </cell>
        </row>
        <row r="1698">
          <cell r="H1698">
            <v>1510453.72</v>
          </cell>
          <cell r="AB1698">
            <v>0</v>
          </cell>
        </row>
        <row r="1704">
          <cell r="H1704">
            <v>2440663.6</v>
          </cell>
          <cell r="AB1704">
            <v>0</v>
          </cell>
        </row>
        <row r="1710">
          <cell r="H1710">
            <v>47592408.020000003</v>
          </cell>
          <cell r="AB1710">
            <v>0</v>
          </cell>
        </row>
        <row r="1717">
          <cell r="H1717">
            <v>92644359.829999998</v>
          </cell>
        </row>
        <row r="1724">
          <cell r="H1724">
            <v>58634040.060000002</v>
          </cell>
        </row>
        <row r="1731">
          <cell r="H1731">
            <v>16364985.75</v>
          </cell>
        </row>
        <row r="1738">
          <cell r="H1738">
            <v>22764714.91</v>
          </cell>
        </row>
        <row r="1744">
          <cell r="H1744">
            <v>98870912.760000005</v>
          </cell>
          <cell r="AB1744">
            <v>0</v>
          </cell>
        </row>
        <row r="1751">
          <cell r="H1751">
            <v>52234063.350000001</v>
          </cell>
          <cell r="AB1751">
            <v>0</v>
          </cell>
        </row>
        <row r="1762">
          <cell r="H1762">
            <v>11451993.6</v>
          </cell>
          <cell r="AB1762">
            <v>11451993.6</v>
          </cell>
        </row>
        <row r="1769">
          <cell r="H1769">
            <v>518187.33</v>
          </cell>
        </row>
        <row r="1773">
          <cell r="H1773">
            <v>0</v>
          </cell>
          <cell r="AB1773">
            <v>0</v>
          </cell>
        </row>
        <row r="1774">
          <cell r="H1774">
            <v>0</v>
          </cell>
          <cell r="AB1774">
            <v>0</v>
          </cell>
        </row>
        <row r="1775">
          <cell r="H1775">
            <v>0</v>
          </cell>
          <cell r="AB1775">
            <v>0</v>
          </cell>
        </row>
        <row r="1776">
          <cell r="H1776">
            <v>0</v>
          </cell>
        </row>
        <row r="1782">
          <cell r="H1782">
            <v>4036517</v>
          </cell>
          <cell r="AB1782">
            <v>0</v>
          </cell>
        </row>
        <row r="1786">
          <cell r="AB1786">
            <v>0</v>
          </cell>
        </row>
        <row r="1790">
          <cell r="AB1790">
            <v>0</v>
          </cell>
        </row>
        <row r="1799">
          <cell r="AB1799">
            <v>23172.160803329974</v>
          </cell>
        </row>
        <row r="1800">
          <cell r="AB1800">
            <v>0</v>
          </cell>
        </row>
        <row r="1801">
          <cell r="AB1801">
            <v>0</v>
          </cell>
        </row>
        <row r="1802">
          <cell r="AB1802">
            <v>0</v>
          </cell>
        </row>
        <row r="1803">
          <cell r="AB1803">
            <v>3188.108123378584</v>
          </cell>
        </row>
        <row r="1807">
          <cell r="AB1807">
            <v>293391.56326842605</v>
          </cell>
        </row>
        <row r="1808">
          <cell r="AB1808">
            <v>0</v>
          </cell>
        </row>
        <row r="1809">
          <cell r="AB1809">
            <v>0</v>
          </cell>
        </row>
        <row r="1810">
          <cell r="AB1810">
            <v>0</v>
          </cell>
        </row>
        <row r="1811">
          <cell r="AB1811">
            <v>0</v>
          </cell>
        </row>
        <row r="1812">
          <cell r="AB1812">
            <v>0</v>
          </cell>
        </row>
        <row r="1813">
          <cell r="AB1813">
            <v>58735.062462833288</v>
          </cell>
        </row>
        <row r="1817">
          <cell r="AB1817">
            <v>28720.744418599577</v>
          </cell>
        </row>
        <row r="1818">
          <cell r="AB1818">
            <v>0</v>
          </cell>
        </row>
        <row r="1819">
          <cell r="AB1819">
            <v>0</v>
          </cell>
        </row>
        <row r="1820">
          <cell r="AB1820">
            <v>0</v>
          </cell>
        </row>
        <row r="1821">
          <cell r="AB1821">
            <v>0</v>
          </cell>
        </row>
        <row r="1823">
          <cell r="AB1823">
            <v>31500.34439682525</v>
          </cell>
        </row>
        <row r="1824">
          <cell r="AB1824">
            <v>0</v>
          </cell>
        </row>
        <row r="1825">
          <cell r="AB1825">
            <v>0</v>
          </cell>
        </row>
        <row r="1829">
          <cell r="AB1829">
            <v>108771.78609471214</v>
          </cell>
        </row>
        <row r="1830">
          <cell r="AB1830">
            <v>4203.6873457297115</v>
          </cell>
        </row>
        <row r="1831">
          <cell r="AB1831">
            <v>0</v>
          </cell>
        </row>
        <row r="1832">
          <cell r="AB1832">
            <v>0</v>
          </cell>
        </row>
        <row r="1833">
          <cell r="AB1833">
            <v>0</v>
          </cell>
        </row>
        <row r="1834">
          <cell r="AB1834">
            <v>0</v>
          </cell>
        </row>
        <row r="1835">
          <cell r="AB1835">
            <v>0</v>
          </cell>
        </row>
        <row r="1836">
          <cell r="AB1836">
            <v>0</v>
          </cell>
        </row>
        <row r="1841">
          <cell r="AB1841">
            <v>12609.235300211472</v>
          </cell>
        </row>
        <row r="1842">
          <cell r="AB1842">
            <v>0</v>
          </cell>
        </row>
        <row r="1843">
          <cell r="AB1843">
            <v>0</v>
          </cell>
        </row>
        <row r="1844">
          <cell r="AB1844">
            <v>181.54721923622114</v>
          </cell>
        </row>
        <row r="1845">
          <cell r="AB1845">
            <v>0</v>
          </cell>
        </row>
        <row r="1846">
          <cell r="AB1846">
            <v>0</v>
          </cell>
        </row>
        <row r="1850">
          <cell r="AB1850">
            <v>61241.570290691307</v>
          </cell>
        </row>
        <row r="1851">
          <cell r="AB1851">
            <v>0</v>
          </cell>
        </row>
        <row r="1852">
          <cell r="AB1852">
            <v>0</v>
          </cell>
        </row>
        <row r="1853">
          <cell r="AB1853">
            <v>2150.2354946125588</v>
          </cell>
        </row>
        <row r="1854">
          <cell r="AB1854">
            <v>0</v>
          </cell>
        </row>
        <row r="1855">
          <cell r="AB1855">
            <v>0</v>
          </cell>
        </row>
        <row r="1856">
          <cell r="AB1856">
            <v>0</v>
          </cell>
        </row>
        <row r="1861">
          <cell r="AB1861">
            <v>40458.065410369229</v>
          </cell>
        </row>
        <row r="1862">
          <cell r="AB1862">
            <v>0</v>
          </cell>
        </row>
        <row r="1863">
          <cell r="AB1863">
            <v>0</v>
          </cell>
        </row>
        <row r="1864">
          <cell r="AB1864">
            <v>3008.0850347478276</v>
          </cell>
        </row>
        <row r="1865">
          <cell r="AB1865">
            <v>0</v>
          </cell>
        </row>
        <row r="1866">
          <cell r="AB1866">
            <v>0</v>
          </cell>
        </row>
        <row r="1867">
          <cell r="AB1867">
            <v>0</v>
          </cell>
        </row>
        <row r="1872">
          <cell r="AB1872">
            <v>170654.41166294203</v>
          </cell>
        </row>
        <row r="1873">
          <cell r="AB1873">
            <v>0</v>
          </cell>
        </row>
        <row r="1874">
          <cell r="AB1874">
            <v>0</v>
          </cell>
        </row>
        <row r="1875">
          <cell r="AB1875">
            <v>1093.2750724878126</v>
          </cell>
        </row>
        <row r="1876">
          <cell r="AB1876">
            <v>0</v>
          </cell>
        </row>
        <row r="1877">
          <cell r="AB1877">
            <v>0</v>
          </cell>
        </row>
        <row r="1878">
          <cell r="AB1878">
            <v>0</v>
          </cell>
        </row>
        <row r="1879">
          <cell r="AB1879">
            <v>0</v>
          </cell>
        </row>
        <row r="1886">
          <cell r="AB1886">
            <v>250560.10128476986</v>
          </cell>
        </row>
        <row r="1887">
          <cell r="AB1887">
            <v>0</v>
          </cell>
        </row>
        <row r="1888">
          <cell r="AB1888">
            <v>0</v>
          </cell>
        </row>
        <row r="1889">
          <cell r="AB1889">
            <v>33186.276140003712</v>
          </cell>
        </row>
        <row r="1890">
          <cell r="AB1890">
            <v>0</v>
          </cell>
        </row>
        <row r="1891">
          <cell r="AB1891">
            <v>0</v>
          </cell>
        </row>
        <row r="1892">
          <cell r="AB1892">
            <v>0</v>
          </cell>
        </row>
        <row r="1893">
          <cell r="AB1893">
            <v>0</v>
          </cell>
        </row>
        <row r="1899">
          <cell r="AB1899">
            <v>4312.1319615860375</v>
          </cell>
        </row>
        <row r="1900">
          <cell r="AB1900">
            <v>0</v>
          </cell>
        </row>
        <row r="1901">
          <cell r="AB1901">
            <v>0</v>
          </cell>
        </row>
        <row r="1902">
          <cell r="AB1902">
            <v>0</v>
          </cell>
        </row>
        <row r="1903">
          <cell r="AB1903">
            <v>1686.6903678514821</v>
          </cell>
        </row>
        <row r="1904">
          <cell r="AB1904">
            <v>0</v>
          </cell>
        </row>
        <row r="1905">
          <cell r="AB1905">
            <v>0</v>
          </cell>
        </row>
        <row r="1906">
          <cell r="AB1906">
            <v>0</v>
          </cell>
        </row>
        <row r="1913">
          <cell r="AB1913">
            <v>0</v>
          </cell>
        </row>
        <row r="1917">
          <cell r="AB1917">
            <v>0</v>
          </cell>
        </row>
        <row r="1919">
          <cell r="AB1919">
            <v>0</v>
          </cell>
        </row>
        <row r="1927">
          <cell r="AB1927">
            <v>7213.9601538689112</v>
          </cell>
        </row>
        <row r="1929">
          <cell r="AB1929">
            <v>-7213.9601538689112</v>
          </cell>
        </row>
        <row r="1935">
          <cell r="AB1935">
            <v>0</v>
          </cell>
        </row>
        <row r="1937">
          <cell r="AB1937">
            <v>0</v>
          </cell>
        </row>
        <row r="1947">
          <cell r="AB1947">
            <v>4216.1369339504181</v>
          </cell>
        </row>
        <row r="1955">
          <cell r="AB1955">
            <v>0</v>
          </cell>
        </row>
        <row r="1964">
          <cell r="AB1964">
            <v>0</v>
          </cell>
        </row>
        <row r="1965">
          <cell r="AB1965">
            <v>0</v>
          </cell>
        </row>
        <row r="1966">
          <cell r="AB1966">
            <v>0</v>
          </cell>
        </row>
        <row r="1969">
          <cell r="AB1969">
            <v>0</v>
          </cell>
        </row>
        <row r="1970">
          <cell r="AB1970">
            <v>0</v>
          </cell>
        </row>
        <row r="1971">
          <cell r="AB1971">
            <v>0</v>
          </cell>
        </row>
        <row r="1972">
          <cell r="AB1972">
            <v>0</v>
          </cell>
        </row>
        <row r="1976">
          <cell r="AB1976">
            <v>21385.075720924408</v>
          </cell>
        </row>
        <row r="1977">
          <cell r="AB1977">
            <v>0</v>
          </cell>
        </row>
        <row r="1978">
          <cell r="AB1978">
            <v>218361.471351969</v>
          </cell>
        </row>
        <row r="1979">
          <cell r="AB1979">
            <v>0</v>
          </cell>
        </row>
        <row r="1980">
          <cell r="AB1980">
            <v>0</v>
          </cell>
        </row>
        <row r="1981">
          <cell r="AB1981">
            <v>0</v>
          </cell>
        </row>
        <row r="1983">
          <cell r="AB1983">
            <v>0</v>
          </cell>
        </row>
        <row r="1993">
          <cell r="AB1993">
            <v>0</v>
          </cell>
        </row>
        <row r="2005">
          <cell r="AB2005">
            <v>0</v>
          </cell>
        </row>
        <row r="2006">
          <cell r="AB2006">
            <v>0</v>
          </cell>
        </row>
        <row r="2007">
          <cell r="AB2007">
            <v>0</v>
          </cell>
        </row>
        <row r="2008">
          <cell r="AB2008">
            <v>0</v>
          </cell>
        </row>
        <row r="2009">
          <cell r="AB2009">
            <v>0</v>
          </cell>
        </row>
        <row r="2010">
          <cell r="AB2010">
            <v>0</v>
          </cell>
        </row>
        <row r="2017">
          <cell r="AB2017">
            <v>0</v>
          </cell>
        </row>
        <row r="2021">
          <cell r="AB2021">
            <v>0</v>
          </cell>
        </row>
        <row r="2026">
          <cell r="AB2026">
            <v>0</v>
          </cell>
        </row>
        <row r="2033">
          <cell r="AB2033">
            <v>0</v>
          </cell>
        </row>
        <row r="2041">
          <cell r="AB2041">
            <v>0</v>
          </cell>
        </row>
        <row r="2047">
          <cell r="AB2047">
            <v>0</v>
          </cell>
        </row>
        <row r="2049">
          <cell r="AB2049">
            <v>0</v>
          </cell>
        </row>
        <row r="2057">
          <cell r="AB2057">
            <v>0</v>
          </cell>
        </row>
        <row r="2061">
          <cell r="AB2061">
            <v>0</v>
          </cell>
        </row>
        <row r="2065">
          <cell r="AB2065">
            <v>0</v>
          </cell>
        </row>
        <row r="2080">
          <cell r="AB2080">
            <v>-4.5655060226274535E-10</v>
          </cell>
        </row>
        <row r="2083">
          <cell r="AB2083">
            <v>8.7313492012834719E-7</v>
          </cell>
        </row>
        <row r="2093">
          <cell r="AB2093">
            <v>0</v>
          </cell>
        </row>
        <row r="2098">
          <cell r="AB2098">
            <v>0</v>
          </cell>
        </row>
        <row r="2104">
          <cell r="AB2104">
            <v>-1.8109732184958963E-10</v>
          </cell>
        </row>
        <row r="2108">
          <cell r="AB2108">
            <v>-1.8109732184958963E-10</v>
          </cell>
        </row>
        <row r="2113">
          <cell r="AB2113">
            <v>0</v>
          </cell>
        </row>
        <row r="2118">
          <cell r="AB2118">
            <v>0</v>
          </cell>
        </row>
        <row r="2129">
          <cell r="AB2129">
            <v>0</v>
          </cell>
        </row>
        <row r="2136">
          <cell r="AB2136">
            <v>76867.741344754715</v>
          </cell>
        </row>
        <row r="2148">
          <cell r="AB2148">
            <v>0</v>
          </cell>
        </row>
        <row r="2149">
          <cell r="AB2149">
            <v>8.9437877837598556E-10</v>
          </cell>
        </row>
        <row r="2163">
          <cell r="AB2163">
            <v>0</v>
          </cell>
        </row>
        <row r="2168">
          <cell r="AB2168">
            <v>0</v>
          </cell>
        </row>
        <row r="2173">
          <cell r="AB2173">
            <v>0</v>
          </cell>
        </row>
        <row r="2186">
          <cell r="AB2186">
            <v>0</v>
          </cell>
        </row>
        <row r="2187">
          <cell r="AB2187">
            <v>0</v>
          </cell>
        </row>
        <row r="2190">
          <cell r="H2190">
            <v>0</v>
          </cell>
        </row>
        <row r="2191">
          <cell r="AB2191">
            <v>0</v>
          </cell>
        </row>
        <row r="2194">
          <cell r="H2194">
            <v>-455823.63489991985</v>
          </cell>
        </row>
        <row r="2195">
          <cell r="AB2195">
            <v>-3790.0805344655264</v>
          </cell>
        </row>
        <row r="2198">
          <cell r="H2198">
            <v>-232873.29964495634</v>
          </cell>
        </row>
        <row r="2200">
          <cell r="AB2200">
            <v>-1936.2939795232235</v>
          </cell>
        </row>
        <row r="2202">
          <cell r="AB2202">
            <v>0</v>
          </cell>
        </row>
        <row r="2205">
          <cell r="AB2205">
            <v>0</v>
          </cell>
        </row>
        <row r="2211">
          <cell r="AB2211">
            <v>0</v>
          </cell>
        </row>
        <row r="2219">
          <cell r="AB2219">
            <v>-4583.9343430603258</v>
          </cell>
        </row>
        <row r="2222">
          <cell r="AB2222">
            <v>0</v>
          </cell>
        </row>
        <row r="2230">
          <cell r="AB2230">
            <v>0</v>
          </cell>
        </row>
        <row r="2235">
          <cell r="AB2235">
            <v>-0.37274936077624266</v>
          </cell>
        </row>
        <row r="2237">
          <cell r="AB2237">
            <v>0</v>
          </cell>
        </row>
        <row r="2243">
          <cell r="AB2243">
            <v>-0.37358710170902687</v>
          </cell>
        </row>
        <row r="2249">
          <cell r="AB2249">
            <v>0</v>
          </cell>
        </row>
        <row r="2255">
          <cell r="AB2255">
            <v>-3.9140639872677777E-3</v>
          </cell>
        </row>
        <row r="2256">
          <cell r="AB2256">
            <v>0</v>
          </cell>
        </row>
        <row r="2259">
          <cell r="AB2259">
            <v>-1674965.3169315238</v>
          </cell>
        </row>
        <row r="2265">
          <cell r="AB2265">
            <v>-960.87700726401113</v>
          </cell>
        </row>
        <row r="2271">
          <cell r="AB2271">
            <v>-22145.713146731861</v>
          </cell>
        </row>
        <row r="2284">
          <cell r="AB2284">
            <v>-4351.3636747668588</v>
          </cell>
        </row>
        <row r="2299">
          <cell r="AB2299">
            <v>0</v>
          </cell>
        </row>
        <row r="2305">
          <cell r="AB2305">
            <v>0</v>
          </cell>
        </row>
        <row r="2313">
          <cell r="AB2313">
            <v>0</v>
          </cell>
        </row>
        <row r="2322">
          <cell r="AB2322">
            <v>0</v>
          </cell>
        </row>
        <row r="2327">
          <cell r="AB2327">
            <v>0</v>
          </cell>
        </row>
        <row r="2346">
          <cell r="AB2346">
            <v>0</v>
          </cell>
        </row>
        <row r="2355">
          <cell r="AB2355">
            <v>0</v>
          </cell>
        </row>
        <row r="2359">
          <cell r="AB2359">
            <v>0</v>
          </cell>
        </row>
        <row r="2363">
          <cell r="AB2363">
            <v>0</v>
          </cell>
        </row>
        <row r="2367">
          <cell r="AB2367">
            <v>0</v>
          </cell>
        </row>
        <row r="2371">
          <cell r="AB2371">
            <v>0</v>
          </cell>
        </row>
        <row r="2375">
          <cell r="AB2375">
            <v>0</v>
          </cell>
        </row>
        <row r="2379">
          <cell r="AB2379">
            <v>0</v>
          </cell>
        </row>
        <row r="2383">
          <cell r="AB2383">
            <v>0</v>
          </cell>
        </row>
        <row r="2387">
          <cell r="AB2387">
            <v>0</v>
          </cell>
        </row>
        <row r="2391">
          <cell r="AB2391">
            <v>-1929851.31</v>
          </cell>
        </row>
        <row r="2395">
          <cell r="AB2395">
            <v>0</v>
          </cell>
        </row>
        <row r="2399">
          <cell r="AB2399">
            <v>0</v>
          </cell>
        </row>
        <row r="2403">
          <cell r="AB2403">
            <v>0</v>
          </cell>
        </row>
        <row r="2407">
          <cell r="AB2407">
            <v>0</v>
          </cell>
        </row>
        <row r="2411">
          <cell r="AB2411">
            <v>0</v>
          </cell>
        </row>
        <row r="2415">
          <cell r="AB2415">
            <v>2838.601223827066</v>
          </cell>
        </row>
        <row r="2425">
          <cell r="AB2425">
            <v>-389513.80506289442</v>
          </cell>
        </row>
        <row r="2426">
          <cell r="AB2426">
            <v>0</v>
          </cell>
        </row>
        <row r="2427">
          <cell r="AB2427">
            <v>0</v>
          </cell>
        </row>
        <row r="2428">
          <cell r="AB2428">
            <v>0</v>
          </cell>
        </row>
        <row r="2429">
          <cell r="AB2429">
            <v>0</v>
          </cell>
        </row>
        <row r="2430">
          <cell r="AB2430">
            <v>-44898.160353735242</v>
          </cell>
        </row>
        <row r="2431">
          <cell r="AB2431">
            <v>0</v>
          </cell>
        </row>
        <row r="2433">
          <cell r="AB2433">
            <v>0</v>
          </cell>
        </row>
        <row r="2434">
          <cell r="AB2434">
            <v>0</v>
          </cell>
        </row>
        <row r="2444">
          <cell r="AB2444">
            <v>0</v>
          </cell>
        </row>
        <row r="2451">
          <cell r="AB2451">
            <v>0</v>
          </cell>
        </row>
        <row r="2459">
          <cell r="AB2459">
            <v>0</v>
          </cell>
        </row>
        <row r="2478">
          <cell r="AB2478">
            <v>0</v>
          </cell>
        </row>
        <row r="2485">
          <cell r="AB2485">
            <v>-6889.348589082746</v>
          </cell>
        </row>
        <row r="2487">
          <cell r="AB2487">
            <v>-42823.708496883708</v>
          </cell>
        </row>
        <row r="2493">
          <cell r="AB2493">
            <v>0</v>
          </cell>
        </row>
        <row r="2497">
          <cell r="AB2497">
            <v>0</v>
          </cell>
        </row>
        <row r="2498">
          <cell r="AB2498">
            <v>0</v>
          </cell>
        </row>
        <row r="2499">
          <cell r="AB2499">
            <v>0</v>
          </cell>
        </row>
        <row r="2500">
          <cell r="AB2500">
            <v>0</v>
          </cell>
        </row>
        <row r="2501">
          <cell r="AB2501">
            <v>0</v>
          </cell>
        </row>
        <row r="2502">
          <cell r="AB2502">
            <v>0</v>
          </cell>
        </row>
        <row r="2504">
          <cell r="AB2504">
            <v>0</v>
          </cell>
        </row>
        <row r="2505">
          <cell r="AB2505">
            <v>0</v>
          </cell>
        </row>
        <row r="2506">
          <cell r="AB2506">
            <v>-160013.10189475081</v>
          </cell>
        </row>
      </sheetData>
      <sheetData sheetId="20" refreshError="1"/>
      <sheetData sheetId="21" refreshError="1">
        <row r="11">
          <cell r="A11" t="str">
            <v>FACTOR</v>
          </cell>
          <cell r="B11" t="str">
            <v>SUB</v>
          </cell>
          <cell r="C11" t="str">
            <v>PC</v>
          </cell>
          <cell r="D11" t="str">
            <v>XFMR</v>
          </cell>
          <cell r="E11" t="str">
            <v>METER</v>
          </cell>
          <cell r="F11" t="str">
            <v>SERVICE</v>
          </cell>
          <cell r="G11" t="str">
            <v>TOTAL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  <cell r="G13">
            <v>1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1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PLNT</v>
          </cell>
          <cell r="B19">
            <v>0.11747957741823094</v>
          </cell>
          <cell r="C19">
            <v>0.48125633651380451</v>
          </cell>
          <cell r="D19">
            <v>0.24405810786288465</v>
          </cell>
          <cell r="E19">
            <v>2.826869714511842E-2</v>
          </cell>
          <cell r="F19">
            <v>0.12893728105996147</v>
          </cell>
          <cell r="G19">
            <v>0.99999999999999989</v>
          </cell>
        </row>
        <row r="20">
          <cell r="A20" t="str">
            <v>PLNT2</v>
          </cell>
          <cell r="B20">
            <v>0.19621267855257876</v>
          </cell>
          <cell r="C20">
            <v>0.80378732144742127</v>
          </cell>
          <cell r="D20">
            <v>0</v>
          </cell>
          <cell r="E20">
            <v>0</v>
          </cell>
          <cell r="F20">
            <v>0</v>
          </cell>
          <cell r="G20">
            <v>1</v>
          </cell>
        </row>
        <row r="21">
          <cell r="A21" t="str">
            <v>DISom</v>
          </cell>
          <cell r="B21">
            <v>0.13123671945712514</v>
          </cell>
          <cell r="C21">
            <v>0.72992942477969858</v>
          </cell>
          <cell r="D21">
            <v>6.8850648301885791E-3</v>
          </cell>
          <cell r="E21">
            <v>0.131948790932988</v>
          </cell>
          <cell r="F21">
            <v>0</v>
          </cell>
          <cell r="G21">
            <v>1.0000000000000002</v>
          </cell>
        </row>
        <row r="22">
          <cell r="A22" t="str">
            <v>INTN</v>
          </cell>
          <cell r="B22">
            <v>0.11747957741823094</v>
          </cell>
          <cell r="C22">
            <v>0.48125633651380451</v>
          </cell>
          <cell r="D22">
            <v>0.24405810786288465</v>
          </cell>
          <cell r="E22">
            <v>2.826869714511842E-2</v>
          </cell>
          <cell r="F22">
            <v>0.12893728105996147</v>
          </cell>
          <cell r="G22">
            <v>0.99999999999999989</v>
          </cell>
        </row>
        <row r="23">
          <cell r="A23" t="str">
            <v>GENL</v>
          </cell>
          <cell r="B23">
            <v>0.11747957741823095</v>
          </cell>
          <cell r="C23">
            <v>0.48125633651380456</v>
          </cell>
          <cell r="D23">
            <v>0.24405810786288476</v>
          </cell>
          <cell r="E23">
            <v>2.8268697145118423E-2</v>
          </cell>
          <cell r="F23">
            <v>0.12893728105996149</v>
          </cell>
          <cell r="G23">
            <v>1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DRB</v>
          </cell>
          <cell r="B25">
            <v>0.14873167469467108</v>
          </cell>
          <cell r="C25">
            <v>0.41628594746766323</v>
          </cell>
          <cell r="D25">
            <v>0.23888174858960456</v>
          </cell>
          <cell r="E25">
            <v>4.4117986363155941E-2</v>
          </cell>
          <cell r="F25">
            <v>0.15198264288490534</v>
          </cell>
          <cell r="G25">
            <v>1</v>
          </cell>
        </row>
      </sheetData>
      <sheetData sheetId="22" refreshError="1">
        <row r="10">
          <cell r="A10" t="str">
            <v>FACTOR NAME</v>
          </cell>
          <cell r="B10" t="str">
            <v>GEN</v>
          </cell>
          <cell r="C10" t="str">
            <v>TRN</v>
          </cell>
          <cell r="D10" t="str">
            <v>DIS</v>
          </cell>
          <cell r="E10" t="str">
            <v>Distribution</v>
          </cell>
          <cell r="F10" t="str">
            <v>Retail</v>
          </cell>
          <cell r="G10" t="str">
            <v>Misc</v>
          </cell>
          <cell r="H10" t="str">
            <v>TOT</v>
          </cell>
        </row>
        <row r="11">
          <cell r="A11" t="str">
            <v>ACCMDIT</v>
          </cell>
          <cell r="B11">
            <v>0.79018896309372733</v>
          </cell>
          <cell r="C11">
            <v>8.1838038938181937E-2</v>
          </cell>
          <cell r="D11">
            <v>0.12797299796809078</v>
          </cell>
          <cell r="E11">
            <v>0.12381804895537642</v>
          </cell>
          <cell r="F11">
            <v>4.1549490127143719E-3</v>
          </cell>
          <cell r="G11">
            <v>0</v>
          </cell>
          <cell r="H11">
            <v>1</v>
          </cell>
        </row>
        <row r="12">
          <cell r="A12" t="str">
            <v>BOOKDEPR</v>
          </cell>
          <cell r="B12">
            <v>0.54924231762625964</v>
          </cell>
          <cell r="C12">
            <v>0.16151677382348767</v>
          </cell>
          <cell r="D12">
            <v>0.28924090855025253</v>
          </cell>
          <cell r="E12">
            <v>0.28605968276493932</v>
          </cell>
          <cell r="F12">
            <v>3.1812257853132309E-3</v>
          </cell>
          <cell r="G12">
            <v>0</v>
          </cell>
          <cell r="H12">
            <v>0.99999999999999978</v>
          </cell>
        </row>
        <row r="13">
          <cell r="A13" t="str">
            <v>COM-EQ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 t="str">
            <v>CUST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1</v>
          </cell>
          <cell r="G14">
            <v>0</v>
          </cell>
          <cell r="H14">
            <v>1</v>
          </cell>
        </row>
        <row r="15">
          <cell r="A15" t="str">
            <v>CWC</v>
          </cell>
          <cell r="B15">
            <v>0.69767570609595897</v>
          </cell>
          <cell r="C15">
            <v>0.16080883022949358</v>
          </cell>
          <cell r="D15">
            <v>0.14151546367454748</v>
          </cell>
          <cell r="E15">
            <v>9.5430117179850116E-2</v>
          </cell>
          <cell r="F15">
            <v>3.8241479133207662E-2</v>
          </cell>
          <cell r="G15">
            <v>7.8438673614897089E-3</v>
          </cell>
          <cell r="H15">
            <v>1.0000000000000002</v>
          </cell>
        </row>
        <row r="16">
          <cell r="A16" t="str">
            <v>DDS2</v>
          </cell>
          <cell r="B16">
            <v>0.85553293171941447</v>
          </cell>
          <cell r="C16">
            <v>1.076861356747129E-2</v>
          </cell>
          <cell r="D16">
            <v>0.13369845471311431</v>
          </cell>
          <cell r="E16">
            <v>1.4751124199191758E-2</v>
          </cell>
          <cell r="F16">
            <v>0.15777880740653</v>
          </cell>
          <cell r="G16">
            <v>-3.8831476892607436E-2</v>
          </cell>
          <cell r="H16">
            <v>1</v>
          </cell>
        </row>
        <row r="17">
          <cell r="A17" t="str">
            <v>DDS6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 t="str">
            <v>DDSO2</v>
          </cell>
          <cell r="B18">
            <v>0.10749283238949794</v>
          </cell>
          <cell r="C18">
            <v>3.5830944129832655E-2</v>
          </cell>
          <cell r="D18">
            <v>0.85667622348066952</v>
          </cell>
          <cell r="E18">
            <v>0.21498566477899589</v>
          </cell>
          <cell r="F18">
            <v>0</v>
          </cell>
          <cell r="G18">
            <v>0.64169055870167357</v>
          </cell>
          <cell r="H18">
            <v>0.99999999999999978</v>
          </cell>
        </row>
        <row r="19">
          <cell r="A19" t="str">
            <v>DDSO6</v>
          </cell>
          <cell r="B19">
            <v>0</v>
          </cell>
          <cell r="C19">
            <v>0</v>
          </cell>
          <cell r="D19">
            <v>1</v>
          </cell>
          <cell r="E19">
            <v>0</v>
          </cell>
          <cell r="F19">
            <v>0</v>
          </cell>
          <cell r="G19">
            <v>1</v>
          </cell>
          <cell r="H19">
            <v>1</v>
          </cell>
        </row>
        <row r="20">
          <cell r="A20" t="str">
            <v>DEFSG</v>
          </cell>
          <cell r="B20">
            <v>0.692942089401404</v>
          </cell>
          <cell r="C20">
            <v>0.307057910598596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</row>
        <row r="21">
          <cell r="A21" t="str">
            <v>DITEXP</v>
          </cell>
          <cell r="B21">
            <v>0.95405218631618194</v>
          </cell>
          <cell r="C21">
            <v>-1.7802878900708932E-2</v>
          </cell>
          <cell r="D21">
            <v>6.3750692584526911E-2</v>
          </cell>
          <cell r="E21">
            <v>6.0565025163669579E-2</v>
          </cell>
          <cell r="F21">
            <v>3.1856674208573287E-3</v>
          </cell>
          <cell r="G21">
            <v>0</v>
          </cell>
          <cell r="H21">
            <v>0.99999999999999989</v>
          </cell>
        </row>
        <row r="22">
          <cell r="A22" t="str">
            <v>DMSC</v>
          </cell>
          <cell r="B22">
            <v>0</v>
          </cell>
          <cell r="C22">
            <v>0</v>
          </cell>
          <cell r="D22">
            <v>1</v>
          </cell>
          <cell r="E22">
            <v>0</v>
          </cell>
          <cell r="F22">
            <v>0</v>
          </cell>
          <cell r="G22">
            <v>1</v>
          </cell>
          <cell r="H22">
            <v>1</v>
          </cell>
        </row>
        <row r="23">
          <cell r="A23" t="str">
            <v>DPW</v>
          </cell>
          <cell r="B23">
            <v>0</v>
          </cell>
          <cell r="C23">
            <v>0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1</v>
          </cell>
        </row>
        <row r="24">
          <cell r="A24" t="str">
            <v>ESD</v>
          </cell>
          <cell r="B24">
            <v>0.3</v>
          </cell>
          <cell r="C24">
            <v>0.1</v>
          </cell>
          <cell r="D24">
            <v>0.6</v>
          </cell>
          <cell r="E24">
            <v>0.6</v>
          </cell>
          <cell r="F24">
            <v>0</v>
          </cell>
          <cell r="G24">
            <v>0</v>
          </cell>
          <cell r="H24">
            <v>1</v>
          </cell>
        </row>
        <row r="25">
          <cell r="A25" t="str">
            <v>FERC</v>
          </cell>
          <cell r="B25">
            <v>0.51783654984003269</v>
          </cell>
          <cell r="C25">
            <v>0.48216345015996731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</v>
          </cell>
        </row>
        <row r="26">
          <cell r="A26" t="str">
            <v>FIT</v>
          </cell>
          <cell r="B26">
            <v>1.1672145617586878</v>
          </cell>
          <cell r="C26">
            <v>3.6471056781646624E-2</v>
          </cell>
          <cell r="D26">
            <v>-0.2036856185403321</v>
          </cell>
          <cell r="E26">
            <v>-0.17644555375321605</v>
          </cell>
          <cell r="F26">
            <v>-1.7743499037972173E-2</v>
          </cell>
          <cell r="G26">
            <v>-9.4965657491438826E-3</v>
          </cell>
          <cell r="H26">
            <v>1.0000000000000022</v>
          </cell>
        </row>
        <row r="27">
          <cell r="A27" t="str">
            <v>G</v>
          </cell>
          <cell r="B27">
            <v>0.33725965480133235</v>
          </cell>
          <cell r="C27">
            <v>0.18510139570307821</v>
          </cell>
          <cell r="D27">
            <v>0.47763894949558938</v>
          </cell>
          <cell r="E27">
            <v>0.45254539034670116</v>
          </cell>
          <cell r="F27">
            <v>2.509355914888825E-2</v>
          </cell>
          <cell r="G27">
            <v>0</v>
          </cell>
          <cell r="H27">
            <v>0.99999999999999989</v>
          </cell>
        </row>
        <row r="28">
          <cell r="A28" t="str">
            <v>G-DGP</v>
          </cell>
          <cell r="B28">
            <v>0.69712876692486192</v>
          </cell>
          <cell r="C28">
            <v>0.30287123307513802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1</v>
          </cell>
        </row>
        <row r="29">
          <cell r="A29" t="str">
            <v>G-DGU</v>
          </cell>
          <cell r="B29">
            <v>0.69712876692486192</v>
          </cell>
          <cell r="C29">
            <v>0.30287123307513802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1</v>
          </cell>
        </row>
        <row r="30">
          <cell r="A30" t="str">
            <v>GP</v>
          </cell>
          <cell r="B30">
            <v>0.50531041300874846</v>
          </cell>
          <cell r="C30">
            <v>0.21296464671128551</v>
          </cell>
          <cell r="D30">
            <v>0.28172494027996625</v>
          </cell>
          <cell r="E30">
            <v>0.27514783251038133</v>
          </cell>
          <cell r="F30">
            <v>6.5771077695849136E-3</v>
          </cell>
          <cell r="G30">
            <v>0</v>
          </cell>
          <cell r="H30">
            <v>1.0000000000000002</v>
          </cell>
        </row>
        <row r="31">
          <cell r="A31" t="str">
            <v>G-SG</v>
          </cell>
          <cell r="B31">
            <v>0.99898215951822222</v>
          </cell>
          <cell r="C31">
            <v>1.017840481777828E-3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</v>
          </cell>
        </row>
        <row r="32">
          <cell r="A32" t="str">
            <v>G-SITUS</v>
          </cell>
          <cell r="B32">
            <v>0</v>
          </cell>
          <cell r="C32">
            <v>0.25401228549654764</v>
          </cell>
          <cell r="D32">
            <v>0.74598771450345236</v>
          </cell>
          <cell r="E32">
            <v>0.74598771450345236</v>
          </cell>
          <cell r="F32">
            <v>0</v>
          </cell>
          <cell r="G32">
            <v>0</v>
          </cell>
          <cell r="H32">
            <v>1</v>
          </cell>
        </row>
        <row r="33">
          <cell r="A33" t="str">
            <v>I</v>
          </cell>
          <cell r="B33">
            <v>0.55582392599416641</v>
          </cell>
          <cell r="C33">
            <v>0.14762997154346119</v>
          </cell>
          <cell r="D33">
            <v>0.29654610246237245</v>
          </cell>
          <cell r="E33">
            <v>0.14245501010267919</v>
          </cell>
          <cell r="F33">
            <v>0.15409109235969329</v>
          </cell>
          <cell r="G33">
            <v>0</v>
          </cell>
          <cell r="H33">
            <v>0.99999999999999989</v>
          </cell>
        </row>
        <row r="34">
          <cell r="A34" t="str">
            <v>IBT</v>
          </cell>
          <cell r="B34">
            <v>1.3321185756698324</v>
          </cell>
          <cell r="C34">
            <v>7.2438161509966292E-2</v>
          </cell>
          <cell r="D34">
            <v>-0.40455673717979418</v>
          </cell>
          <cell r="E34">
            <v>-0.35045300707938082</v>
          </cell>
          <cell r="F34">
            <v>-3.5241820843298577E-2</v>
          </cell>
          <cell r="G34">
            <v>-1.8861909257114763E-2</v>
          </cell>
          <cell r="H34">
            <v>1.0000000000000047</v>
          </cell>
        </row>
        <row r="35">
          <cell r="A35" t="str">
            <v>I-DGP</v>
          </cell>
          <cell r="B35">
            <v>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</row>
        <row r="36">
          <cell r="A36" t="str">
            <v>I-DGU</v>
          </cell>
          <cell r="B36">
            <v>1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I-SG</v>
          </cell>
          <cell r="B37">
            <v>0.85536695399256235</v>
          </cell>
          <cell r="C37">
            <v>0.14463304600743784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1.0000000000000002</v>
          </cell>
        </row>
        <row r="38">
          <cell r="A38" t="str">
            <v>I-SITUS</v>
          </cell>
          <cell r="B38">
            <v>2.5219270088888916E-2</v>
          </cell>
          <cell r="C38">
            <v>0.45848484838651204</v>
          </cell>
          <cell r="D38">
            <v>0.51629588152459904</v>
          </cell>
          <cell r="E38">
            <v>0.51629588152459904</v>
          </cell>
          <cell r="F38">
            <v>0</v>
          </cell>
          <cell r="G38">
            <v>0</v>
          </cell>
          <cell r="H38">
            <v>1</v>
          </cell>
        </row>
        <row r="39">
          <cell r="A39" t="str">
            <v>LABOR</v>
          </cell>
          <cell r="B39">
            <v>0.43577266359732098</v>
          </cell>
          <cell r="C39">
            <v>7.2028278420365022E-2</v>
          </cell>
          <cell r="D39">
            <v>0.492199057982314</v>
          </cell>
          <cell r="E39">
            <v>0.34638820477027932</v>
          </cell>
          <cell r="F39">
            <v>0.14581085321203469</v>
          </cell>
          <cell r="G39">
            <v>0</v>
          </cell>
          <cell r="H39">
            <v>0.99999999999999989</v>
          </cell>
        </row>
        <row r="40">
          <cell r="A40" t="str">
            <v>MSS</v>
          </cell>
          <cell r="B40">
            <v>0.78180305398604233</v>
          </cell>
          <cell r="C40">
            <v>6.0702949940319682E-3</v>
          </cell>
          <cell r="D40">
            <v>0.21212665101992567</v>
          </cell>
          <cell r="E40">
            <v>0.21212665101992567</v>
          </cell>
          <cell r="F40">
            <v>0</v>
          </cell>
          <cell r="G40">
            <v>0</v>
          </cell>
          <cell r="H40">
            <v>0.99999999999999989</v>
          </cell>
        </row>
        <row r="41">
          <cell r="A41" t="str">
            <v>NONE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NUTIL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 t="str">
            <v>OTHDGP</v>
          </cell>
          <cell r="B43">
            <v>0.57874764096849529</v>
          </cell>
          <cell r="C43">
            <v>0.42125235903150471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1</v>
          </cell>
        </row>
        <row r="44">
          <cell r="A44" t="str">
            <v>OTHDGU</v>
          </cell>
          <cell r="B44">
            <v>0.57874764096849529</v>
          </cell>
          <cell r="C44">
            <v>0.42125235903150471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</v>
          </cell>
        </row>
        <row r="45">
          <cell r="A45" t="str">
            <v>OTHSE</v>
          </cell>
          <cell r="B45">
            <v>0</v>
          </cell>
          <cell r="C45">
            <v>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</row>
        <row r="46">
          <cell r="A46" t="str">
            <v>OTHSG</v>
          </cell>
          <cell r="B46">
            <v>0.57874764096849529</v>
          </cell>
          <cell r="C46">
            <v>0.42125235903150471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</v>
          </cell>
        </row>
        <row r="47">
          <cell r="A47" t="str">
            <v>OTHSGR</v>
          </cell>
          <cell r="B47">
            <v>0.57874764096849529</v>
          </cell>
          <cell r="C47">
            <v>0.42125235903150471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1</v>
          </cell>
        </row>
        <row r="48">
          <cell r="A48" t="str">
            <v>OTHSITUS</v>
          </cell>
          <cell r="B48">
            <v>5.7696681464325496E-3</v>
          </cell>
          <cell r="C48">
            <v>0</v>
          </cell>
          <cell r="D48">
            <v>0.99423033185356746</v>
          </cell>
          <cell r="E48">
            <v>0</v>
          </cell>
          <cell r="F48">
            <v>0</v>
          </cell>
          <cell r="G48">
            <v>0.99423033185356746</v>
          </cell>
          <cell r="H48">
            <v>1</v>
          </cell>
        </row>
        <row r="49">
          <cell r="A49" t="str">
            <v>OTHSO</v>
          </cell>
          <cell r="B49">
            <v>0</v>
          </cell>
          <cell r="C49">
            <v>0</v>
          </cell>
          <cell r="D49">
            <v>1</v>
          </cell>
          <cell r="E49">
            <v>0</v>
          </cell>
          <cell r="F49">
            <v>0</v>
          </cell>
          <cell r="G49">
            <v>1</v>
          </cell>
          <cell r="H49">
            <v>1</v>
          </cell>
        </row>
        <row r="50">
          <cell r="A50" t="str">
            <v>P</v>
          </cell>
          <cell r="B50">
            <v>1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A51" t="str">
            <v>PT</v>
          </cell>
          <cell r="B51">
            <v>0.72098325173517375</v>
          </cell>
          <cell r="C51">
            <v>0.27901674826482614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0.99999999999999989</v>
          </cell>
        </row>
        <row r="52">
          <cell r="A52" t="str">
            <v>PTD</v>
          </cell>
          <cell r="B52">
            <v>0.50891728264852409</v>
          </cell>
          <cell r="C52">
            <v>0.19694832716103053</v>
          </cell>
          <cell r="D52">
            <v>0.29413439019044535</v>
          </cell>
          <cell r="E52">
            <v>0.29413439019044535</v>
          </cell>
          <cell r="F52">
            <v>0</v>
          </cell>
          <cell r="G52">
            <v>0</v>
          </cell>
          <cell r="H52">
            <v>1</v>
          </cell>
        </row>
        <row r="53">
          <cell r="A53" t="str">
            <v>REVREQ</v>
          </cell>
          <cell r="B53">
            <v>0.67156056620307369</v>
          </cell>
          <cell r="C53">
            <v>0.1587082892212579</v>
          </cell>
          <cell r="D53">
            <v>0.16973114457566815</v>
          </cell>
          <cell r="E53">
            <v>0.13591583760006223</v>
          </cell>
          <cell r="F53">
            <v>2.8070766420876248E-2</v>
          </cell>
          <cell r="G53">
            <v>5.7445405547296687E-3</v>
          </cell>
          <cell r="H53">
            <v>0.99999999999999956</v>
          </cell>
        </row>
        <row r="54">
          <cell r="A54" t="str">
            <v>SCHMA</v>
          </cell>
          <cell r="B54">
            <v>0.51577805211332484</v>
          </cell>
          <cell r="C54">
            <v>0.17785176096280442</v>
          </cell>
          <cell r="D54">
            <v>0.3063701869238708</v>
          </cell>
          <cell r="E54">
            <v>0.29207769541570439</v>
          </cell>
          <cell r="F54">
            <v>1.2604298561731647E-2</v>
          </cell>
          <cell r="G54">
            <v>1.6881929464348014E-3</v>
          </cell>
          <cell r="H54">
            <v>1</v>
          </cell>
        </row>
        <row r="55">
          <cell r="A55" t="str">
            <v>SCHMAF</v>
          </cell>
          <cell r="B55">
            <v>1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1</v>
          </cell>
        </row>
        <row r="56">
          <cell r="A56" t="str">
            <v>SCHMAP</v>
          </cell>
          <cell r="B56">
            <v>0.47220936057207102</v>
          </cell>
          <cell r="C56">
            <v>0.138624571441712</v>
          </cell>
          <cell r="D56">
            <v>0.38916606798621695</v>
          </cell>
          <cell r="E56">
            <v>0.31120786939259704</v>
          </cell>
          <cell r="F56">
            <v>7.7958198593619923E-2</v>
          </cell>
          <cell r="G56">
            <v>0</v>
          </cell>
          <cell r="H56">
            <v>1</v>
          </cell>
        </row>
        <row r="57">
          <cell r="A57" t="str">
            <v>SCHMAP-SO</v>
          </cell>
          <cell r="B57">
            <v>0.46695715823437201</v>
          </cell>
          <cell r="C57">
            <v>0.14000406596813605</v>
          </cell>
          <cell r="D57">
            <v>0.39303877579749191</v>
          </cell>
          <cell r="E57">
            <v>0.31430479187857707</v>
          </cell>
          <cell r="F57">
            <v>7.8733983918914854E-2</v>
          </cell>
          <cell r="G57">
            <v>0</v>
          </cell>
          <cell r="H57">
            <v>1</v>
          </cell>
        </row>
        <row r="58">
          <cell r="A58" t="str">
            <v>SCHMAT</v>
          </cell>
          <cell r="B58">
            <v>0.5161602312280279</v>
          </cell>
          <cell r="C58">
            <v>0.17819585696461496</v>
          </cell>
          <cell r="D58">
            <v>0.30564391180735723</v>
          </cell>
          <cell r="E58">
            <v>0.2919098879214701</v>
          </cell>
          <cell r="F58">
            <v>1.2031022322004977E-2</v>
          </cell>
          <cell r="G58">
            <v>1.7030015638821614E-3</v>
          </cell>
          <cell r="H58">
            <v>1</v>
          </cell>
        </row>
        <row r="59">
          <cell r="A59" t="str">
            <v>SCHMAT-GPS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 t="str">
            <v>SCHMAT-SE</v>
          </cell>
          <cell r="B60">
            <v>1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1</v>
          </cell>
        </row>
        <row r="61">
          <cell r="A61" t="str">
            <v>SCHMAT-SITUS</v>
          </cell>
          <cell r="B61">
            <v>0.68789997808111003</v>
          </cell>
          <cell r="C61">
            <v>0.1122395497862909</v>
          </cell>
          <cell r="D61">
            <v>0.19986047213259905</v>
          </cell>
          <cell r="E61">
            <v>0.16561182938630906</v>
          </cell>
          <cell r="F61">
            <v>1.0258460638137939E-2</v>
          </cell>
          <cell r="G61">
            <v>2.3990182108152083E-2</v>
          </cell>
          <cell r="H61">
            <v>1</v>
          </cell>
        </row>
        <row r="62">
          <cell r="A62" t="str">
            <v>SCHMAT-SNP</v>
          </cell>
          <cell r="B62">
            <v>0.50361932616077032</v>
          </cell>
          <cell r="C62">
            <v>0.21956599431989174</v>
          </cell>
          <cell r="D62">
            <v>0.27681467951933791</v>
          </cell>
          <cell r="E62">
            <v>0.27659585057984348</v>
          </cell>
          <cell r="F62">
            <v>2.1882893949445097E-4</v>
          </cell>
          <cell r="G62">
            <v>0</v>
          </cell>
          <cell r="H62">
            <v>0.99999999999999989</v>
          </cell>
        </row>
        <row r="63">
          <cell r="A63" t="str">
            <v>SCHMAT-SO</v>
          </cell>
          <cell r="B63">
            <v>0.46661318737226282</v>
          </cell>
          <cell r="C63">
            <v>0.13925428020064187</v>
          </cell>
          <cell r="D63">
            <v>0.39413253242709539</v>
          </cell>
          <cell r="E63">
            <v>0.31465867797871139</v>
          </cell>
          <cell r="F63">
            <v>7.9473854448383993E-2</v>
          </cell>
          <cell r="G63">
            <v>0</v>
          </cell>
          <cell r="H63">
            <v>1</v>
          </cell>
        </row>
        <row r="64">
          <cell r="A64" t="str">
            <v>SCHMD</v>
          </cell>
          <cell r="B64">
            <v>0.62691120168290648</v>
          </cell>
          <cell r="C64">
            <v>0.14566463329808196</v>
          </cell>
          <cell r="D64">
            <v>0.22742416501901164</v>
          </cell>
          <cell r="E64">
            <v>0.19770155852585497</v>
          </cell>
          <cell r="F64">
            <v>5.2145868752490132E-3</v>
          </cell>
          <cell r="G64">
            <v>2.4508019617907648E-2</v>
          </cell>
          <cell r="H64">
            <v>1.0000000000000002</v>
          </cell>
        </row>
        <row r="65">
          <cell r="A65" t="str">
            <v>SCHMDF</v>
          </cell>
          <cell r="B65">
            <v>1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1</v>
          </cell>
        </row>
        <row r="66">
          <cell r="A66" t="str">
            <v>SCHMDP</v>
          </cell>
          <cell r="B66">
            <v>0.45907602575732509</v>
          </cell>
          <cell r="C66">
            <v>7.3800298018591851E-2</v>
          </cell>
          <cell r="D66">
            <v>0.46712367622408307</v>
          </cell>
          <cell r="E66">
            <v>0.33122834583438432</v>
          </cell>
          <cell r="F66">
            <v>0.13589533038969875</v>
          </cell>
          <cell r="G66">
            <v>0</v>
          </cell>
          <cell r="H66">
            <v>1</v>
          </cell>
        </row>
        <row r="67">
          <cell r="A67" t="str">
            <v>SCHMDP-SO</v>
          </cell>
          <cell r="B67">
            <v>0.43577266359732098</v>
          </cell>
          <cell r="C67">
            <v>7.2028278420365022E-2</v>
          </cell>
          <cell r="D67">
            <v>0.492199057982314</v>
          </cell>
          <cell r="E67">
            <v>0.34638820477027932</v>
          </cell>
          <cell r="F67">
            <v>0.14581085321203469</v>
          </cell>
          <cell r="G67">
            <v>0</v>
          </cell>
          <cell r="H67">
            <v>0.99999999999999989</v>
          </cell>
        </row>
        <row r="68">
          <cell r="A68" t="str">
            <v>SCHMDT</v>
          </cell>
          <cell r="B68">
            <v>0.62801601740022717</v>
          </cell>
          <cell r="C68">
            <v>0.14613769770006871</v>
          </cell>
          <cell r="D68">
            <v>0.22584628489970426</v>
          </cell>
          <cell r="E68">
            <v>0.19682258609061767</v>
          </cell>
          <cell r="F68">
            <v>4.3543492129729825E-3</v>
          </cell>
          <cell r="G68">
            <v>2.4669349596113603E-2</v>
          </cell>
          <cell r="H68">
            <v>1</v>
          </cell>
        </row>
        <row r="69">
          <cell r="A69" t="str">
            <v>SCHMDT-GPS</v>
          </cell>
          <cell r="B69">
            <v>0.5035611250734281</v>
          </cell>
          <cell r="C69">
            <v>0.21979318880680054</v>
          </cell>
          <cell r="D69">
            <v>0.27664568611977131</v>
          </cell>
          <cell r="E69">
            <v>0.27664568611977131</v>
          </cell>
          <cell r="F69">
            <v>0</v>
          </cell>
          <cell r="G69">
            <v>0</v>
          </cell>
          <cell r="H69">
            <v>1</v>
          </cell>
        </row>
        <row r="70">
          <cell r="A70" t="str">
            <v>SCHMDT-SG</v>
          </cell>
          <cell r="B70">
            <v>1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</v>
          </cell>
        </row>
        <row r="71">
          <cell r="A71" t="str">
            <v>SCHMDT-SITUS</v>
          </cell>
          <cell r="B71">
            <v>0.54030864816472712</v>
          </cell>
          <cell r="C71">
            <v>7.1658766797031578E-2</v>
          </cell>
          <cell r="D71">
            <v>0.38803258503824145</v>
          </cell>
          <cell r="E71">
            <v>0.1871749065492978</v>
          </cell>
          <cell r="F71">
            <v>6.606595505664814E-2</v>
          </cell>
          <cell r="G71">
            <v>0.13479172343229553</v>
          </cell>
          <cell r="H71">
            <v>1</v>
          </cell>
        </row>
        <row r="72">
          <cell r="A72" t="str">
            <v>SCHMDT-SNP</v>
          </cell>
          <cell r="B72">
            <v>0.5035611250734281</v>
          </cell>
          <cell r="C72">
            <v>0.21979318880680054</v>
          </cell>
          <cell r="D72">
            <v>0.27664568611977131</v>
          </cell>
          <cell r="E72">
            <v>0.27664568611977131</v>
          </cell>
          <cell r="F72">
            <v>0</v>
          </cell>
          <cell r="G72">
            <v>0</v>
          </cell>
          <cell r="H72">
            <v>1</v>
          </cell>
        </row>
        <row r="73">
          <cell r="A73" t="str">
            <v>SCHMDT-SO</v>
          </cell>
          <cell r="B73">
            <v>0.44271776887128472</v>
          </cell>
          <cell r="C73">
            <v>0.16081507666864175</v>
          </cell>
          <cell r="D73">
            <v>0.39646715446007358</v>
          </cell>
          <cell r="E73">
            <v>0.36653269611301859</v>
          </cell>
          <cell r="F73">
            <v>2.9934458347055E-2</v>
          </cell>
          <cell r="G73">
            <v>0</v>
          </cell>
          <cell r="H73">
            <v>1.0000000000000002</v>
          </cell>
        </row>
        <row r="74">
          <cell r="A74" t="str">
            <v>T</v>
          </cell>
          <cell r="B74">
            <v>0</v>
          </cell>
          <cell r="C74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</row>
        <row r="75">
          <cell r="A75" t="str">
            <v>TAXDEPR</v>
          </cell>
          <cell r="B75">
            <v>0.57503857689425475</v>
          </cell>
          <cell r="C75">
            <v>0.17851192951080661</v>
          </cell>
          <cell r="D75">
            <v>0.24644949359493873</v>
          </cell>
          <cell r="E75">
            <v>0.24137635753524717</v>
          </cell>
          <cell r="F75">
            <v>5.0731360596915614E-3</v>
          </cell>
          <cell r="G75">
            <v>0</v>
          </cell>
          <cell r="H75">
            <v>1</v>
          </cell>
        </row>
        <row r="76">
          <cell r="A76" t="str">
            <v>TD</v>
          </cell>
          <cell r="B76">
            <v>0</v>
          </cell>
          <cell r="C76">
            <v>0.44273968036711486</v>
          </cell>
          <cell r="D76">
            <v>0.55726031963288514</v>
          </cell>
          <cell r="E76">
            <v>0.55726031963288514</v>
          </cell>
          <cell r="F76">
            <v>0</v>
          </cell>
          <cell r="G76">
            <v>0</v>
          </cell>
          <cell r="H76">
            <v>1</v>
          </cell>
        </row>
        <row r="77">
          <cell r="A77" t="str">
            <v>WSF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</sheetData>
      <sheetData sheetId="23" refreshError="1"/>
      <sheetData sheetId="24" refreshError="1">
        <row r="14">
          <cell r="A14" t="str">
            <v>A</v>
          </cell>
          <cell r="B14" t="str">
            <v>Direct Assignment</v>
          </cell>
        </row>
        <row r="15">
          <cell r="A15" t="str">
            <v>F10</v>
          </cell>
          <cell r="B15" t="str">
            <v>100 Summer 100 Winter System Peaks</v>
          </cell>
          <cell r="C15">
            <v>0.38</v>
          </cell>
          <cell r="D15" t="str">
            <v>/</v>
          </cell>
          <cell r="E15">
            <v>0.62</v>
          </cell>
          <cell r="F15">
            <v>0.42427502206463619</v>
          </cell>
          <cell r="G15">
            <v>0.13495083866985857</v>
          </cell>
          <cell r="H15">
            <v>0.21381795330374381</v>
          </cell>
          <cell r="I15">
            <v>8.4492543233334161E-2</v>
          </cell>
          <cell r="J15">
            <v>0.10446451143427474</v>
          </cell>
          <cell r="K15">
            <v>3.5600085140002832E-2</v>
          </cell>
          <cell r="L15">
            <v>2.3990461541496672E-3</v>
          </cell>
          <cell r="M15">
            <v>0</v>
          </cell>
          <cell r="N15">
            <v>0</v>
          </cell>
          <cell r="O15">
            <v>1</v>
          </cell>
        </row>
        <row r="16">
          <cell r="A16" t="str">
            <v>F11</v>
          </cell>
          <cell r="B16" t="str">
            <v>100 Summer 100 Winter System Peaks</v>
          </cell>
          <cell r="C16">
            <v>0.5</v>
          </cell>
          <cell r="D16" t="str">
            <v>/</v>
          </cell>
          <cell r="E16">
            <v>0.5</v>
          </cell>
          <cell r="F16">
            <v>0.43134733201280262</v>
          </cell>
          <cell r="G16">
            <v>0.13498968038123754</v>
          </cell>
          <cell r="H16">
            <v>0.21317718375496919</v>
          </cell>
          <cell r="I16">
            <v>8.2902031957729216E-2</v>
          </cell>
          <cell r="J16">
            <v>0.10079131905694716</v>
          </cell>
          <cell r="K16">
            <v>3.4676236853737281E-2</v>
          </cell>
          <cell r="L16">
            <v>2.1162159825769446E-3</v>
          </cell>
          <cell r="M16">
            <v>0</v>
          </cell>
          <cell r="N16">
            <v>0</v>
          </cell>
          <cell r="O16">
            <v>1</v>
          </cell>
        </row>
        <row r="17">
          <cell r="A17" t="str">
            <v>F12</v>
          </cell>
          <cell r="B17" t="str">
            <v>100 Summer 100 Winter System Peaks</v>
          </cell>
          <cell r="C17">
            <v>1</v>
          </cell>
          <cell r="D17" t="str">
            <v>/</v>
          </cell>
          <cell r="E17">
            <v>0</v>
          </cell>
          <cell r="F17">
            <v>0.46081529013016298</v>
          </cell>
          <cell r="G17">
            <v>0.13515152084531648</v>
          </cell>
          <cell r="H17">
            <v>0.21050731063507491</v>
          </cell>
          <cell r="I17">
            <v>7.6274901642708573E-2</v>
          </cell>
          <cell r="J17">
            <v>8.5486350818082243E-2</v>
          </cell>
          <cell r="K17">
            <v>3.0826868994297509E-2</v>
          </cell>
          <cell r="L17">
            <v>9.3775693435726667E-4</v>
          </cell>
          <cell r="M17">
            <v>0</v>
          </cell>
          <cell r="N17">
            <v>0</v>
          </cell>
          <cell r="O17">
            <v>1</v>
          </cell>
        </row>
        <row r="18">
          <cell r="A18" t="str">
            <v>F13</v>
          </cell>
          <cell r="B18" t="str">
            <v>Seasonal System Capacity Combustion Turbine</v>
          </cell>
          <cell r="C18" t="str">
            <v>SSCCT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>
            <v>1</v>
          </cell>
        </row>
        <row r="19">
          <cell r="A19" t="str">
            <v>F14</v>
          </cell>
          <cell r="B19" t="str">
            <v>Seasonal System Generation Combustion Turbine</v>
          </cell>
          <cell r="C19" t="str">
            <v xml:space="preserve"> SSGCT</v>
          </cell>
          <cell r="F19" t="e">
            <v>#REF!</v>
          </cell>
          <cell r="G19" t="e">
            <v>#REF!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>
            <v>1</v>
          </cell>
        </row>
        <row r="20">
          <cell r="A20" t="str">
            <v>F15</v>
          </cell>
          <cell r="B20" t="str">
            <v>Seasonal System Capacity Cholla</v>
          </cell>
          <cell r="C20" t="str">
            <v>SSCCH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>
            <v>1</v>
          </cell>
        </row>
        <row r="21">
          <cell r="A21" t="str">
            <v>F16</v>
          </cell>
          <cell r="B21" t="str">
            <v>Seasonal System Generation Cholla</v>
          </cell>
          <cell r="C21" t="str">
            <v>SSGCH</v>
          </cell>
          <cell r="F21" t="e">
            <v>#REF!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O21">
            <v>1</v>
          </cell>
        </row>
        <row r="22">
          <cell r="A22" t="str">
            <v>F17</v>
          </cell>
          <cell r="B22" t="str">
            <v>Seasonal System Capacity Purchase</v>
          </cell>
          <cell r="C22" t="str">
            <v>SSCP</v>
          </cell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>
            <v>1</v>
          </cell>
        </row>
        <row r="23">
          <cell r="A23" t="str">
            <v>F18</v>
          </cell>
          <cell r="B23" t="str">
            <v>Seasonal System Generation Contract</v>
          </cell>
          <cell r="C23" t="str">
            <v>SSGCP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>
            <v>1</v>
          </cell>
        </row>
        <row r="24">
          <cell r="A24" t="str">
            <v>F20</v>
          </cell>
          <cell r="B24" t="str">
            <v>Max. Schedule Peak</v>
          </cell>
          <cell r="F24">
            <v>0.47201803477697701</v>
          </cell>
          <cell r="G24">
            <v>0.12902986611057948</v>
          </cell>
          <cell r="H24">
            <v>0.18925267586174277</v>
          </cell>
          <cell r="I24">
            <v>7.2374433085639234E-2</v>
          </cell>
          <cell r="J24">
            <v>6.7692451019458075E-2</v>
          </cell>
          <cell r="K24">
            <v>6.6049452024005528E-2</v>
          </cell>
          <cell r="L24">
            <v>3.5830871215979405E-3</v>
          </cell>
          <cell r="M24">
            <v>0</v>
          </cell>
          <cell r="N24">
            <v>0</v>
          </cell>
          <cell r="O24">
            <v>1</v>
          </cell>
        </row>
        <row r="25">
          <cell r="A25" t="str">
            <v>F20A</v>
          </cell>
          <cell r="B25" t="str">
            <v>Max. Schedule Peak Excluding Sch 60</v>
          </cell>
          <cell r="F25">
            <v>0.5062900491293012</v>
          </cell>
          <cell r="G25">
            <v>0.13839839251722336</v>
          </cell>
          <cell r="H25">
            <v>0.20299382544814365</v>
          </cell>
          <cell r="I25">
            <v>7.7629354352841087E-2</v>
          </cell>
          <cell r="J25">
            <v>0</v>
          </cell>
          <cell r="K25">
            <v>7.0845132699214095E-2</v>
          </cell>
          <cell r="L25">
            <v>3.8432458532766021E-3</v>
          </cell>
          <cell r="M25">
            <v>0</v>
          </cell>
          <cell r="N25">
            <v>0</v>
          </cell>
          <cell r="O25">
            <v>1</v>
          </cell>
        </row>
        <row r="26">
          <cell r="A26" t="str">
            <v>F21</v>
          </cell>
          <cell r="B26" t="str">
            <v>Transformers      - NCP</v>
          </cell>
          <cell r="F26">
            <v>0.60356207368247716</v>
          </cell>
          <cell r="G26">
            <v>0.13767505391972143</v>
          </cell>
          <cell r="H26">
            <v>0.155230232775421</v>
          </cell>
          <cell r="I26">
            <v>4.5750191056818122E-2</v>
          </cell>
          <cell r="J26">
            <v>0</v>
          </cell>
          <cell r="K26">
            <v>5.5625913022576752E-2</v>
          </cell>
          <cell r="L26">
            <v>2.1565355429856636E-3</v>
          </cell>
          <cell r="M26">
            <v>0</v>
          </cell>
          <cell r="N26">
            <v>0</v>
          </cell>
          <cell r="O26">
            <v>1</v>
          </cell>
        </row>
        <row r="27">
          <cell r="A27" t="str">
            <v>F22</v>
          </cell>
          <cell r="B27" t="str">
            <v>Secondary Lines - NCP</v>
          </cell>
          <cell r="F27">
            <v>0.81426314361089602</v>
          </cell>
          <cell r="G27">
            <v>0.18573685638910387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</row>
        <row r="28">
          <cell r="A28" t="str">
            <v>F30</v>
          </cell>
          <cell r="B28" t="str">
            <v>MWH @ Input</v>
          </cell>
          <cell r="F28">
            <v>0.40187937389544232</v>
          </cell>
          <cell r="G28">
            <v>0.13482783991715858</v>
          </cell>
          <cell r="H28">
            <v>0.2158470568748635</v>
          </cell>
          <cell r="I28">
            <v>8.9529162272749846E-2</v>
          </cell>
          <cell r="J28">
            <v>0.11609628729581206</v>
          </cell>
          <cell r="K28">
            <v>3.8525604713177057E-2</v>
          </cell>
          <cell r="L28">
            <v>3.2946750307966226E-3</v>
          </cell>
          <cell r="M28">
            <v>0</v>
          </cell>
          <cell r="N28">
            <v>0</v>
          </cell>
          <cell r="O28">
            <v>1</v>
          </cell>
        </row>
        <row r="29">
          <cell r="A29" t="str">
            <v>F32</v>
          </cell>
          <cell r="B29" t="str">
            <v>Seasonal System Energy Combustion Turbine</v>
          </cell>
          <cell r="C29" t="str">
            <v>SSECT</v>
          </cell>
          <cell r="F29" t="e">
            <v>#REF!</v>
          </cell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>
            <v>0</v>
          </cell>
          <cell r="N29">
            <v>0</v>
          </cell>
          <cell r="O29">
            <v>1</v>
          </cell>
        </row>
        <row r="30">
          <cell r="A30" t="str">
            <v>F33</v>
          </cell>
          <cell r="B30" t="str">
            <v>Seasonal System Energy Cholla</v>
          </cell>
          <cell r="C30" t="str">
            <v>SSECH</v>
          </cell>
          <cell r="F30" t="e">
            <v>#REF!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>
            <v>0</v>
          </cell>
          <cell r="N30">
            <v>0</v>
          </cell>
          <cell r="O30">
            <v>1</v>
          </cell>
        </row>
        <row r="31">
          <cell r="A31" t="str">
            <v>F34</v>
          </cell>
          <cell r="B31" t="str">
            <v>Seasonal System Energy Purchase</v>
          </cell>
          <cell r="C31" t="str">
            <v>SSEP</v>
          </cell>
          <cell r="F31" t="e">
            <v>#REF!</v>
          </cell>
          <cell r="G31" t="e">
            <v>#REF!</v>
          </cell>
          <cell r="H31" t="e">
            <v>#REF!</v>
          </cell>
          <cell r="I31" t="e">
            <v>#REF!</v>
          </cell>
          <cell r="J31" t="e">
            <v>#REF!</v>
          </cell>
          <cell r="K31" t="e">
            <v>#REF!</v>
          </cell>
          <cell r="L31" t="e">
            <v>#REF!</v>
          </cell>
          <cell r="M31">
            <v>0</v>
          </cell>
          <cell r="N31">
            <v>0</v>
          </cell>
          <cell r="O31">
            <v>1</v>
          </cell>
        </row>
        <row r="32">
          <cell r="A32" t="str">
            <v>F40</v>
          </cell>
          <cell r="B32" t="str">
            <v>Average Customers</v>
          </cell>
          <cell r="F32">
            <v>0.7878753626124787</v>
          </cell>
          <cell r="G32">
            <v>0.14086072347404208</v>
          </cell>
          <cell r="H32">
            <v>7.8902711919110347E-3</v>
          </cell>
          <cell r="I32">
            <v>4.3747322841918143E-4</v>
          </cell>
          <cell r="J32">
            <v>7.5541533359785308E-6</v>
          </cell>
          <cell r="K32">
            <v>3.9734846547247071E-2</v>
          </cell>
          <cell r="L32">
            <v>2.3193768792566086E-2</v>
          </cell>
          <cell r="M32">
            <v>0</v>
          </cell>
          <cell r="N32">
            <v>0</v>
          </cell>
          <cell r="O32">
            <v>1</v>
          </cell>
        </row>
        <row r="33">
          <cell r="A33" t="str">
            <v>F41</v>
          </cell>
          <cell r="B33" t="str">
            <v>Weighted Customers Acct 902</v>
          </cell>
          <cell r="F33">
            <v>0.81034964418396394</v>
          </cell>
          <cell r="G33">
            <v>0.14487880007847048</v>
          </cell>
          <cell r="H33">
            <v>1.2659934375177222E-2</v>
          </cell>
          <cell r="I33">
            <v>6.195842182980341E-3</v>
          </cell>
          <cell r="J33">
            <v>1.0698789972791227E-4</v>
          </cell>
          <cell r="K33">
            <v>2.5808791279679926E-2</v>
          </cell>
          <cell r="L33">
            <v>0</v>
          </cell>
          <cell r="M33">
            <v>0</v>
          </cell>
          <cell r="N33">
            <v>0</v>
          </cell>
          <cell r="O33">
            <v>1</v>
          </cell>
        </row>
        <row r="34">
          <cell r="A34" t="str">
            <v>F42</v>
          </cell>
          <cell r="B34" t="str">
            <v>Weighted Customers Acct 903</v>
          </cell>
          <cell r="F34">
            <v>0.80686883588972269</v>
          </cell>
          <cell r="G34">
            <v>0.13704365778802449</v>
          </cell>
          <cell r="H34">
            <v>8.3228980884390413E-3</v>
          </cell>
          <cell r="I34">
            <v>1.7069542395216008E-3</v>
          </cell>
          <cell r="J34">
            <v>2.947516150745882E-5</v>
          </cell>
          <cell r="K34">
            <v>2.4413034606438653E-2</v>
          </cell>
          <cell r="L34">
            <v>2.1615144226346014E-2</v>
          </cell>
          <cell r="M34">
            <v>0</v>
          </cell>
          <cell r="N34">
            <v>0</v>
          </cell>
          <cell r="O34">
            <v>1</v>
          </cell>
        </row>
        <row r="35">
          <cell r="A35" t="str">
            <v>F50</v>
          </cell>
          <cell r="B35" t="str">
            <v>Contribution in Aid of Construction</v>
          </cell>
          <cell r="F35">
            <v>0.36831332463123317</v>
          </cell>
          <cell r="G35">
            <v>0.57226113654330524</v>
          </cell>
          <cell r="H35">
            <v>0</v>
          </cell>
          <cell r="I35">
            <v>0</v>
          </cell>
          <cell r="J35">
            <v>0</v>
          </cell>
          <cell r="K35">
            <v>5.9425538825461609E-2</v>
          </cell>
          <cell r="L35">
            <v>0</v>
          </cell>
          <cell r="M35">
            <v>0</v>
          </cell>
          <cell r="N35">
            <v>0</v>
          </cell>
          <cell r="O35">
            <v>1</v>
          </cell>
        </row>
        <row r="36">
          <cell r="A36" t="str">
            <v>F51</v>
          </cell>
          <cell r="B36" t="str">
            <v>Security Deposits</v>
          </cell>
          <cell r="F36">
            <v>0.86146399395804507</v>
          </cell>
          <cell r="G36">
            <v>9.6795602677749393E-2</v>
          </cell>
          <cell r="H36">
            <v>2.1722150510672493E-2</v>
          </cell>
          <cell r="I36">
            <v>0</v>
          </cell>
          <cell r="J36">
            <v>0</v>
          </cell>
          <cell r="K36">
            <v>1.9289872822153803E-2</v>
          </cell>
          <cell r="L36">
            <v>7.2838003137931184E-4</v>
          </cell>
          <cell r="M36">
            <v>0</v>
          </cell>
          <cell r="N36">
            <v>0</v>
          </cell>
          <cell r="O36">
            <v>1</v>
          </cell>
        </row>
        <row r="37">
          <cell r="A37" t="str">
            <v>F60</v>
          </cell>
          <cell r="B37" t="str">
            <v>Meters</v>
          </cell>
          <cell r="F37">
            <v>0.68626408490926871</v>
          </cell>
          <cell r="G37">
            <v>0.16380388855249758</v>
          </cell>
          <cell r="H37">
            <v>7.7099520727939644E-2</v>
          </cell>
          <cell r="I37">
            <v>1.2395002305347942E-2</v>
          </cell>
          <cell r="J37">
            <v>7.3844770530033955E-4</v>
          </cell>
          <cell r="K37">
            <v>5.9699055799645864E-2</v>
          </cell>
          <cell r="L37">
            <v>0</v>
          </cell>
          <cell r="M37">
            <v>0</v>
          </cell>
          <cell r="N37">
            <v>0</v>
          </cell>
          <cell r="O37">
            <v>1</v>
          </cell>
        </row>
        <row r="38">
          <cell r="A38" t="str">
            <v>F60A</v>
          </cell>
          <cell r="B38" t="str">
            <v>Meters Excluding Sch 60</v>
          </cell>
          <cell r="F38">
            <v>0.68677122954779457</v>
          </cell>
          <cell r="G38">
            <v>0.16392493854720927</v>
          </cell>
          <cell r="H38">
            <v>7.7156496765925453E-2</v>
          </cell>
          <cell r="I38">
            <v>1.2404162130409315E-2</v>
          </cell>
          <cell r="J38">
            <v>0</v>
          </cell>
          <cell r="K38">
            <v>5.9743173008661471E-2</v>
          </cell>
          <cell r="L38">
            <v>0</v>
          </cell>
          <cell r="M38">
            <v>0</v>
          </cell>
          <cell r="N38">
            <v>0</v>
          </cell>
          <cell r="O38">
            <v>1</v>
          </cell>
        </row>
        <row r="39">
          <cell r="A39" t="str">
            <v>F70</v>
          </cell>
          <cell r="B39" t="str">
            <v>Services</v>
          </cell>
          <cell r="F39">
            <v>0.73667592328284026</v>
          </cell>
          <cell r="G39">
            <v>0.20129126522181176</v>
          </cell>
          <cell r="H39">
            <v>5.023620474936058E-2</v>
          </cell>
          <cell r="I39">
            <v>1.1796606745987464E-2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1</v>
          </cell>
        </row>
        <row r="40">
          <cell r="A40" t="str">
            <v>F80</v>
          </cell>
          <cell r="B40" t="str">
            <v>Uncollectables</v>
          </cell>
          <cell r="F40">
            <v>0.86388736084505469</v>
          </cell>
          <cell r="G40">
            <v>3.9035314661244519E-2</v>
          </cell>
          <cell r="H40">
            <v>5.0808307686523314E-2</v>
          </cell>
          <cell r="I40">
            <v>1.9121889873938092E-2</v>
          </cell>
          <cell r="J40">
            <v>2.0770314299985736E-2</v>
          </cell>
          <cell r="K40">
            <v>6.3768126332536344E-3</v>
          </cell>
          <cell r="L40">
            <v>0</v>
          </cell>
          <cell r="M40">
            <v>0</v>
          </cell>
          <cell r="N40">
            <v>0</v>
          </cell>
          <cell r="O40">
            <v>1</v>
          </cell>
        </row>
        <row r="41">
          <cell r="A41" t="str">
            <v>F90</v>
          </cell>
          <cell r="B41" t="str">
            <v>Customer Service / DSM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1</v>
          </cell>
        </row>
        <row r="42">
          <cell r="A42" t="str">
            <v>F91</v>
          </cell>
          <cell r="B42" t="str">
            <v>Sales Expense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1</v>
          </cell>
        </row>
        <row r="43">
          <cell r="A43" t="str">
            <v>F101</v>
          </cell>
          <cell r="B43" t="str">
            <v>Rate Base</v>
          </cell>
          <cell r="F43">
            <v>0.46360707871731593</v>
          </cell>
          <cell r="G43">
            <v>0.13884858270304579</v>
          </cell>
          <cell r="H43">
            <v>0.19645067460725676</v>
          </cell>
          <cell r="I43">
            <v>7.6056132415544125E-2</v>
          </cell>
          <cell r="J43">
            <v>8.1977774892099314E-2</v>
          </cell>
          <cell r="K43">
            <v>3.8434327321641287E-2</v>
          </cell>
          <cell r="L43">
            <v>4.6254293430967311E-3</v>
          </cell>
          <cell r="M43">
            <v>0</v>
          </cell>
          <cell r="N43">
            <v>0</v>
          </cell>
          <cell r="O43">
            <v>1</v>
          </cell>
        </row>
        <row r="44">
          <cell r="A44" t="str">
            <v>F101G</v>
          </cell>
          <cell r="B44" t="str">
            <v>Generation Rate Base</v>
          </cell>
          <cell r="F44">
            <v>0.42357886353261187</v>
          </cell>
          <cell r="G44">
            <v>0.13494594207828411</v>
          </cell>
          <cell r="H44">
            <v>0.21418926334137806</v>
          </cell>
          <cell r="I44">
            <v>8.4642735591630144E-2</v>
          </cell>
          <cell r="J44">
            <v>0.10466105725642498</v>
          </cell>
          <cell r="K44">
            <v>3.5618288075709457E-2</v>
          </cell>
          <cell r="L44">
            <v>2.3638501239612391E-3</v>
          </cell>
          <cell r="M44">
            <v>0</v>
          </cell>
          <cell r="N44">
            <v>0</v>
          </cell>
          <cell r="O44">
            <v>1</v>
          </cell>
        </row>
        <row r="45">
          <cell r="A45" t="str">
            <v>F101T</v>
          </cell>
          <cell r="B45" t="str">
            <v>Transmission Rate Base</v>
          </cell>
          <cell r="F45">
            <v>0.42412752867492826</v>
          </cell>
          <cell r="G45">
            <v>0.13499950697169094</v>
          </cell>
          <cell r="H45">
            <v>0.21385187535494996</v>
          </cell>
          <cell r="I45">
            <v>8.4510070698145742E-2</v>
          </cell>
          <cell r="J45">
            <v>0.10452558309350464</v>
          </cell>
          <cell r="K45">
            <v>3.5595212811478254E-2</v>
          </cell>
          <cell r="L45">
            <v>2.3902223953021461E-3</v>
          </cell>
          <cell r="M45">
            <v>0</v>
          </cell>
          <cell r="N45">
            <v>0</v>
          </cell>
          <cell r="O45">
            <v>1</v>
          </cell>
        </row>
        <row r="46">
          <cell r="A46" t="str">
            <v>F101D</v>
          </cell>
          <cell r="B46" t="str">
            <v>Distribution Rate Base</v>
          </cell>
          <cell r="F46">
            <v>0.59604493403444692</v>
          </cell>
          <cell r="G46">
            <v>0.15091104901414498</v>
          </cell>
          <cell r="H46">
            <v>0.13811625553241474</v>
          </cell>
          <cell r="I46">
            <v>4.7777651006828729E-2</v>
          </cell>
          <cell r="J46">
            <v>7.9869668126957526E-3</v>
          </cell>
          <cell r="K46">
            <v>4.7415650827084786E-2</v>
          </cell>
          <cell r="L46">
            <v>1.1747492772384393E-2</v>
          </cell>
          <cell r="M46">
            <v>0</v>
          </cell>
          <cell r="N46">
            <v>0</v>
          </cell>
          <cell r="O46">
            <v>1</v>
          </cell>
        </row>
        <row r="47">
          <cell r="A47" t="str">
            <v>F101R</v>
          </cell>
          <cell r="B47" t="str">
            <v>Retail Rate Base</v>
          </cell>
          <cell r="F47">
            <v>0.90830688136061488</v>
          </cell>
          <cell r="G47">
            <v>6.1599132210173581E-2</v>
          </cell>
          <cell r="H47">
            <v>4.0304940925861045E-2</v>
          </cell>
          <cell r="I47">
            <v>-2.6853094809411982E-3</v>
          </cell>
          <cell r="J47">
            <v>-5.5364359362747881E-4</v>
          </cell>
          <cell r="K47">
            <v>1.5452864240486653E-2</v>
          </cell>
          <cell r="L47">
            <v>-2.2424865662567288E-2</v>
          </cell>
          <cell r="M47">
            <v>0</v>
          </cell>
          <cell r="N47">
            <v>0</v>
          </cell>
          <cell r="O47">
            <v>1</v>
          </cell>
        </row>
        <row r="48">
          <cell r="A48" t="str">
            <v>F101M</v>
          </cell>
          <cell r="B48" t="str">
            <v>Misc Rate Base</v>
          </cell>
          <cell r="F48">
            <v>0.4261938303409481</v>
          </cell>
          <cell r="G48">
            <v>0.13643970771721572</v>
          </cell>
          <cell r="H48">
            <v>0.21264560471858923</v>
          </cell>
          <cell r="I48">
            <v>8.362688774644543E-2</v>
          </cell>
          <cell r="J48">
            <v>0.10221286618557855</v>
          </cell>
          <cell r="K48">
            <v>3.6163995940406923E-2</v>
          </cell>
          <cell r="L48">
            <v>2.717107350815959E-3</v>
          </cell>
          <cell r="M48">
            <v>0</v>
          </cell>
          <cell r="N48">
            <v>0</v>
          </cell>
          <cell r="O48">
            <v>1</v>
          </cell>
        </row>
        <row r="49">
          <cell r="A49" t="str">
            <v>F102</v>
          </cell>
          <cell r="B49" t="str">
            <v>SGP - System Gross Plant</v>
          </cell>
          <cell r="F49">
            <v>0.47285758605720213</v>
          </cell>
          <cell r="G49">
            <v>0.13935328778756348</v>
          </cell>
          <cell r="H49">
            <v>0.19258670116674023</v>
          </cell>
          <cell r="I49">
            <v>7.4222958586347962E-2</v>
          </cell>
          <cell r="J49">
            <v>7.6180001817140117E-2</v>
          </cell>
          <cell r="K49">
            <v>3.9208629139019131E-2</v>
          </cell>
          <cell r="L49">
            <v>5.5908354459870326E-3</v>
          </cell>
          <cell r="M49">
            <v>0</v>
          </cell>
          <cell r="N49">
            <v>0</v>
          </cell>
          <cell r="O49">
            <v>1</v>
          </cell>
        </row>
        <row r="50">
          <cell r="A50" t="str">
            <v>F102G</v>
          </cell>
          <cell r="B50" t="str">
            <v>SGGP - System Gross Generation Plant</v>
          </cell>
          <cell r="F50">
            <v>0.42427502206463619</v>
          </cell>
          <cell r="G50">
            <v>0.13495083866985857</v>
          </cell>
          <cell r="H50">
            <v>0.21381795330374387</v>
          </cell>
          <cell r="I50">
            <v>8.4492543233334175E-2</v>
          </cell>
          <cell r="J50">
            <v>0.10446451143427474</v>
          </cell>
          <cell r="K50">
            <v>3.5600085140002839E-2</v>
          </cell>
          <cell r="L50">
            <v>2.3990461541496667E-3</v>
          </cell>
          <cell r="M50">
            <v>0</v>
          </cell>
          <cell r="N50">
            <v>0</v>
          </cell>
          <cell r="O50">
            <v>1</v>
          </cell>
        </row>
        <row r="51">
          <cell r="A51" t="str">
            <v>F102T</v>
          </cell>
          <cell r="B51" t="str">
            <v>SGTP - System Gross Transmission Plant</v>
          </cell>
          <cell r="F51">
            <v>0.42427502206463635</v>
          </cell>
          <cell r="G51">
            <v>0.13495083866985863</v>
          </cell>
          <cell r="H51">
            <v>0.21381795330374387</v>
          </cell>
          <cell r="I51">
            <v>8.4492543233334175E-2</v>
          </cell>
          <cell r="J51">
            <v>0.10446451143427476</v>
          </cell>
          <cell r="K51">
            <v>3.5600085140002832E-2</v>
          </cell>
          <cell r="L51">
            <v>2.399046154149668E-3</v>
          </cell>
          <cell r="M51">
            <v>0</v>
          </cell>
          <cell r="N51">
            <v>0</v>
          </cell>
          <cell r="O51">
            <v>1</v>
          </cell>
        </row>
        <row r="52">
          <cell r="A52" t="str">
            <v>F102D</v>
          </cell>
          <cell r="B52" t="str">
            <v>SGDP - System Gross Distribution Plant</v>
          </cell>
          <cell r="F52">
            <v>0.59203175231402783</v>
          </cell>
          <cell r="G52">
            <v>0.15015259848616852</v>
          </cell>
          <cell r="H52">
            <v>0.14050594288475593</v>
          </cell>
          <cell r="I52">
            <v>4.9031427149354288E-2</v>
          </cell>
          <cell r="J52">
            <v>6.7974378972738957E-3</v>
          </cell>
          <cell r="K52">
            <v>4.8060472004900892E-2</v>
          </cell>
          <cell r="L52">
            <v>1.342036926351853E-2</v>
          </cell>
          <cell r="M52">
            <v>0</v>
          </cell>
          <cell r="N52">
            <v>0</v>
          </cell>
          <cell r="O52">
            <v>1</v>
          </cell>
        </row>
        <row r="53">
          <cell r="A53" t="str">
            <v>F102R</v>
          </cell>
          <cell r="B53" t="str">
            <v>SGTP - System Gross Retail Plant</v>
          </cell>
          <cell r="F53">
            <v>0.47285758605720213</v>
          </cell>
          <cell r="G53">
            <v>0.13935328778756348</v>
          </cell>
          <cell r="H53">
            <v>0.19258670116674023</v>
          </cell>
          <cell r="I53">
            <v>7.4222958586347962E-2</v>
          </cell>
          <cell r="J53">
            <v>7.6180001817140117E-2</v>
          </cell>
          <cell r="K53">
            <v>3.9208629139019131E-2</v>
          </cell>
          <cell r="L53">
            <v>5.5908354459870326E-3</v>
          </cell>
          <cell r="M53">
            <v>0</v>
          </cell>
          <cell r="N53">
            <v>0</v>
          </cell>
          <cell r="O53">
            <v>1</v>
          </cell>
        </row>
        <row r="54">
          <cell r="A54" t="str">
            <v>F102M</v>
          </cell>
          <cell r="B54" t="str">
            <v>SGDP - System Gross Misc Plant</v>
          </cell>
          <cell r="F54">
            <v>0.47285758605720213</v>
          </cell>
          <cell r="G54">
            <v>0.13935328778756348</v>
          </cell>
          <cell r="H54">
            <v>0.19258670116674023</v>
          </cell>
          <cell r="I54">
            <v>7.4222958586347962E-2</v>
          </cell>
          <cell r="J54">
            <v>7.6180001817140117E-2</v>
          </cell>
          <cell r="K54">
            <v>3.9208629139019131E-2</v>
          </cell>
          <cell r="L54">
            <v>5.5908354459870326E-3</v>
          </cell>
          <cell r="M54">
            <v>0</v>
          </cell>
          <cell r="N54">
            <v>0</v>
          </cell>
          <cell r="O54">
            <v>1</v>
          </cell>
        </row>
        <row r="55">
          <cell r="A55" t="str">
            <v>F104</v>
          </cell>
          <cell r="B55" t="str">
            <v>SNP - System Net Plant</v>
          </cell>
          <cell r="F55">
            <v>0.46775866954862472</v>
          </cell>
          <cell r="G55">
            <v>0.13900510710757305</v>
          </cell>
          <cell r="H55">
            <v>0.19454520871537848</v>
          </cell>
          <cell r="I55">
            <v>7.5184019979096878E-2</v>
          </cell>
          <cell r="J55">
            <v>8.0295490923664989E-2</v>
          </cell>
          <cell r="K55">
            <v>3.848946521342908E-2</v>
          </cell>
          <cell r="L55">
            <v>4.7220385122327983E-3</v>
          </cell>
          <cell r="M55">
            <v>0</v>
          </cell>
          <cell r="N55">
            <v>0</v>
          </cell>
          <cell r="O55">
            <v>1</v>
          </cell>
        </row>
        <row r="56">
          <cell r="A56" t="str">
            <v>F104G</v>
          </cell>
          <cell r="B56" t="str">
            <v>SNP - System Net Generation Plant</v>
          </cell>
          <cell r="F56">
            <v>0.42423852157765363</v>
          </cell>
          <cell r="G56">
            <v>0.13494781063327949</v>
          </cell>
          <cell r="H56">
            <v>0.21383423316129693</v>
          </cell>
          <cell r="I56">
            <v>8.4500275260229435E-2</v>
          </cell>
          <cell r="J56">
            <v>0.10448474655197619</v>
          </cell>
          <cell r="K56">
            <v>3.5597713879889442E-2</v>
          </cell>
          <cell r="L56">
            <v>2.3966989356747639E-3</v>
          </cell>
          <cell r="M56">
            <v>0</v>
          </cell>
          <cell r="N56">
            <v>0</v>
          </cell>
          <cell r="O56">
            <v>1</v>
          </cell>
        </row>
        <row r="57">
          <cell r="A57" t="str">
            <v>F104T</v>
          </cell>
          <cell r="B57" t="str">
            <v>SNP - System Net Transmission Plant</v>
          </cell>
          <cell r="F57">
            <v>0.42410990005850557</v>
          </cell>
          <cell r="G57">
            <v>0.13493714034646864</v>
          </cell>
          <cell r="H57">
            <v>0.21389160061535301</v>
          </cell>
          <cell r="I57">
            <v>8.4527521610280723E-2</v>
          </cell>
          <cell r="J57">
            <v>0.10455605167127936</v>
          </cell>
          <cell r="K57">
            <v>3.5589357961837584E-2</v>
          </cell>
          <cell r="L57">
            <v>2.3884277362751687E-3</v>
          </cell>
          <cell r="M57">
            <v>0</v>
          </cell>
          <cell r="N57">
            <v>0</v>
          </cell>
          <cell r="O57">
            <v>1</v>
          </cell>
        </row>
        <row r="58">
          <cell r="A58" t="str">
            <v>F104D</v>
          </cell>
          <cell r="B58" t="str">
            <v>SNP - System Net Distribution Plant</v>
          </cell>
          <cell r="F58">
            <v>0.59631992736354</v>
          </cell>
          <cell r="G58">
            <v>0.15131326218964813</v>
          </cell>
          <cell r="H58">
            <v>0.13791051685843547</v>
          </cell>
          <cell r="I58">
            <v>4.7672056074357351E-2</v>
          </cell>
          <cell r="J58">
            <v>7.7946929627862819E-3</v>
          </cell>
          <cell r="K58">
            <v>4.7384994310582955E-2</v>
          </cell>
          <cell r="L58">
            <v>1.1604550240649639E-2</v>
          </cell>
          <cell r="M58">
            <v>0</v>
          </cell>
          <cell r="N58">
            <v>0</v>
          </cell>
          <cell r="O58">
            <v>1</v>
          </cell>
        </row>
        <row r="59">
          <cell r="A59" t="str">
            <v>F104R</v>
          </cell>
          <cell r="B59" t="str">
            <v>SNP - System Net Retail Plant</v>
          </cell>
          <cell r="F59">
            <v>0.83923264768712036</v>
          </cell>
          <cell r="G59">
            <v>0.1368385392196749</v>
          </cell>
          <cell r="H59">
            <v>-9.5092786339681379E-3</v>
          </cell>
          <cell r="I59">
            <v>-5.3183433134161295E-3</v>
          </cell>
          <cell r="J59">
            <v>-7.4168917203242049E-3</v>
          </cell>
          <cell r="K59">
            <v>2.3002124269258586E-2</v>
          </cell>
          <cell r="L59">
            <v>2.3171202491654736E-2</v>
          </cell>
          <cell r="M59">
            <v>0</v>
          </cell>
          <cell r="N59">
            <v>0</v>
          </cell>
          <cell r="O59">
            <v>1</v>
          </cell>
        </row>
        <row r="60">
          <cell r="A60" t="str">
            <v>F104M</v>
          </cell>
          <cell r="B60" t="str">
            <v>SNP - System Net Misc Plant</v>
          </cell>
          <cell r="F60">
            <v>0.46775866954862472</v>
          </cell>
          <cell r="G60">
            <v>0.13900510710757305</v>
          </cell>
          <cell r="H60">
            <v>0.19454520871537848</v>
          </cell>
          <cell r="I60">
            <v>7.5184019979096878E-2</v>
          </cell>
          <cell r="J60">
            <v>8.0295490923664989E-2</v>
          </cell>
          <cell r="K60">
            <v>3.848946521342908E-2</v>
          </cell>
          <cell r="L60">
            <v>4.7220385122327983E-3</v>
          </cell>
          <cell r="M60">
            <v>0</v>
          </cell>
          <cell r="N60">
            <v>0</v>
          </cell>
          <cell r="O60">
            <v>1</v>
          </cell>
        </row>
        <row r="61">
          <cell r="A61" t="str">
            <v>F105</v>
          </cell>
          <cell r="B61" t="str">
            <v>STP - System Prod &amp; Trans Plant</v>
          </cell>
          <cell r="F61">
            <v>0.42427502206463624</v>
          </cell>
          <cell r="G61">
            <v>0.13495083866985857</v>
          </cell>
          <cell r="H61">
            <v>0.21381795330374384</v>
          </cell>
          <cell r="I61">
            <v>8.4492543233334161E-2</v>
          </cell>
          <cell r="J61">
            <v>0.10446451143427475</v>
          </cell>
          <cell r="K61">
            <v>3.5600085140002839E-2</v>
          </cell>
          <cell r="L61">
            <v>2.3990461541496672E-3</v>
          </cell>
          <cell r="M61">
            <v>0</v>
          </cell>
          <cell r="N61">
            <v>0</v>
          </cell>
          <cell r="O61">
            <v>1</v>
          </cell>
        </row>
        <row r="62">
          <cell r="A62" t="str">
            <v>F105G</v>
          </cell>
          <cell r="B62" t="str">
            <v>SGGP - System Gross Generation Plant</v>
          </cell>
          <cell r="F62">
            <v>0.42427502206463619</v>
          </cell>
          <cell r="G62">
            <v>0.13495083866985857</v>
          </cell>
          <cell r="H62">
            <v>0.21381795330374387</v>
          </cell>
          <cell r="I62">
            <v>8.4492543233334175E-2</v>
          </cell>
          <cell r="J62">
            <v>0.10446451143427474</v>
          </cell>
          <cell r="K62">
            <v>3.5600085140002839E-2</v>
          </cell>
          <cell r="L62">
            <v>2.3990461541496667E-3</v>
          </cell>
          <cell r="M62">
            <v>0</v>
          </cell>
          <cell r="N62">
            <v>0</v>
          </cell>
          <cell r="O62">
            <v>1</v>
          </cell>
        </row>
        <row r="63">
          <cell r="A63" t="str">
            <v>F105T</v>
          </cell>
          <cell r="B63" t="str">
            <v>SGTP - System Gross Transmission Plant</v>
          </cell>
          <cell r="F63">
            <v>0.42427502206463635</v>
          </cell>
          <cell r="G63">
            <v>0.13495083866985863</v>
          </cell>
          <cell r="H63">
            <v>0.21381795330374387</v>
          </cell>
          <cell r="I63">
            <v>8.4492543233334175E-2</v>
          </cell>
          <cell r="J63">
            <v>0.10446451143427476</v>
          </cell>
          <cell r="K63">
            <v>3.5600085140002832E-2</v>
          </cell>
          <cell r="L63">
            <v>2.399046154149668E-3</v>
          </cell>
          <cell r="M63">
            <v>0</v>
          </cell>
          <cell r="N63">
            <v>0</v>
          </cell>
          <cell r="O63">
            <v>1</v>
          </cell>
        </row>
        <row r="64">
          <cell r="A64" t="str">
            <v>F105D</v>
          </cell>
          <cell r="B64" t="str">
            <v>SGDP - System Gross Distribution Plant</v>
          </cell>
          <cell r="F64">
            <v>0.59203175231402783</v>
          </cell>
          <cell r="G64">
            <v>0.15015259848616852</v>
          </cell>
          <cell r="H64">
            <v>0.14050594288475593</v>
          </cell>
          <cell r="I64">
            <v>4.9031427149354288E-2</v>
          </cell>
          <cell r="J64">
            <v>6.7974378972738957E-3</v>
          </cell>
          <cell r="K64">
            <v>4.8060472004900892E-2</v>
          </cell>
          <cell r="L64">
            <v>1.342036926351853E-2</v>
          </cell>
          <cell r="M64">
            <v>0</v>
          </cell>
          <cell r="N64">
            <v>0</v>
          </cell>
          <cell r="O64">
            <v>1</v>
          </cell>
        </row>
        <row r="65">
          <cell r="A65" t="str">
            <v>F105R</v>
          </cell>
          <cell r="B65" t="str">
            <v>SGTP - System Gross Retail Plant</v>
          </cell>
          <cell r="F65">
            <v>0.59203175231402783</v>
          </cell>
          <cell r="G65">
            <v>0.15015259848616852</v>
          </cell>
          <cell r="H65">
            <v>0.14050594288475593</v>
          </cell>
          <cell r="I65">
            <v>4.9031427149354288E-2</v>
          </cell>
          <cell r="J65">
            <v>6.7974378972738957E-3</v>
          </cell>
          <cell r="K65">
            <v>4.8060472004900892E-2</v>
          </cell>
          <cell r="L65">
            <v>1.342036926351853E-2</v>
          </cell>
          <cell r="M65">
            <v>0</v>
          </cell>
          <cell r="N65">
            <v>0</v>
          </cell>
          <cell r="O65">
            <v>1</v>
          </cell>
        </row>
        <row r="66">
          <cell r="A66" t="str">
            <v>F105M</v>
          </cell>
          <cell r="B66" t="str">
            <v>SGDP - System Gross Misc Plant</v>
          </cell>
          <cell r="F66">
            <v>0.59203175231402783</v>
          </cell>
          <cell r="G66">
            <v>0.15015259848616852</v>
          </cell>
          <cell r="H66">
            <v>0.14050594288475593</v>
          </cell>
          <cell r="I66">
            <v>4.9031427149354288E-2</v>
          </cell>
          <cell r="J66">
            <v>6.7974378972738957E-3</v>
          </cell>
          <cell r="K66">
            <v>4.8060472004900892E-2</v>
          </cell>
          <cell r="L66">
            <v>1.342036926351853E-2</v>
          </cell>
          <cell r="M66">
            <v>0</v>
          </cell>
          <cell r="N66">
            <v>0</v>
          </cell>
          <cell r="O66">
            <v>1</v>
          </cell>
        </row>
        <row r="67">
          <cell r="A67" t="str">
            <v>F106</v>
          </cell>
          <cell r="B67" t="str">
            <v>STP - System Transmission Plant</v>
          </cell>
          <cell r="F67">
            <v>0.42427502206463635</v>
          </cell>
          <cell r="G67">
            <v>0.13495083866985863</v>
          </cell>
          <cell r="H67">
            <v>0.21381795330374387</v>
          </cell>
          <cell r="I67">
            <v>8.4492543233334175E-2</v>
          </cell>
          <cell r="J67">
            <v>0.10446451143427476</v>
          </cell>
          <cell r="K67">
            <v>3.5600085140002832E-2</v>
          </cell>
          <cell r="L67">
            <v>2.399046154149668E-3</v>
          </cell>
          <cell r="M67">
            <v>0</v>
          </cell>
          <cell r="N67">
            <v>0</v>
          </cell>
          <cell r="O67">
            <v>1</v>
          </cell>
        </row>
        <row r="68">
          <cell r="A68" t="str">
            <v>F107</v>
          </cell>
          <cell r="B68" t="str">
            <v>STP - System Trans &amp; Dist Plant</v>
          </cell>
          <cell r="F68">
            <v>0.52482176052197604</v>
          </cell>
          <cell r="G68">
            <v>0.14406217128864249</v>
          </cell>
          <cell r="H68">
            <v>0.16987763850134283</v>
          </cell>
          <cell r="I68">
            <v>6.3238555038638677E-2</v>
          </cell>
          <cell r="J68">
            <v>4.5926736620592129E-2</v>
          </cell>
          <cell r="K68">
            <v>4.306834741073054E-2</v>
          </cell>
          <cell r="L68">
            <v>9.004790618077449E-3</v>
          </cell>
          <cell r="M68">
            <v>0</v>
          </cell>
          <cell r="N68">
            <v>0</v>
          </cell>
          <cell r="O68">
            <v>1</v>
          </cell>
        </row>
        <row r="69">
          <cell r="A69" t="str">
            <v>F107G</v>
          </cell>
          <cell r="B69" t="str">
            <v>SGGP - System Gross Generation Plant</v>
          </cell>
          <cell r="F69">
            <v>0.42427502206463619</v>
          </cell>
          <cell r="G69">
            <v>0.13495083866985857</v>
          </cell>
          <cell r="H69">
            <v>0.21381795330374387</v>
          </cell>
          <cell r="I69">
            <v>8.4492543233334175E-2</v>
          </cell>
          <cell r="J69">
            <v>0.10446451143427474</v>
          </cell>
          <cell r="K69">
            <v>3.5600085140002839E-2</v>
          </cell>
          <cell r="L69">
            <v>2.3990461541496667E-3</v>
          </cell>
          <cell r="M69">
            <v>0</v>
          </cell>
          <cell r="N69">
            <v>0</v>
          </cell>
          <cell r="O69">
            <v>1</v>
          </cell>
        </row>
        <row r="70">
          <cell r="A70" t="str">
            <v>F107T</v>
          </cell>
          <cell r="B70" t="str">
            <v>SGTP - System Gross Transmission Plant</v>
          </cell>
          <cell r="F70">
            <v>0.42427502206463635</v>
          </cell>
          <cell r="G70">
            <v>0.13495083866985863</v>
          </cell>
          <cell r="H70">
            <v>0.21381795330374387</v>
          </cell>
          <cell r="I70">
            <v>8.4492543233334175E-2</v>
          </cell>
          <cell r="J70">
            <v>0.10446451143427476</v>
          </cell>
          <cell r="K70">
            <v>3.5600085140002832E-2</v>
          </cell>
          <cell r="L70">
            <v>2.399046154149668E-3</v>
          </cell>
          <cell r="M70">
            <v>0</v>
          </cell>
          <cell r="N70">
            <v>0</v>
          </cell>
          <cell r="O70">
            <v>1</v>
          </cell>
        </row>
        <row r="71">
          <cell r="A71" t="str">
            <v>F107D</v>
          </cell>
          <cell r="B71" t="str">
            <v>SGDP - System Gross Distribution Plant</v>
          </cell>
          <cell r="F71">
            <v>0.59203175231402783</v>
          </cell>
          <cell r="G71">
            <v>0.15015259848616852</v>
          </cell>
          <cell r="H71">
            <v>0.14050594288475593</v>
          </cell>
          <cell r="I71">
            <v>4.9031427149354288E-2</v>
          </cell>
          <cell r="J71">
            <v>6.7974378972738957E-3</v>
          </cell>
          <cell r="K71">
            <v>4.8060472004900892E-2</v>
          </cell>
          <cell r="L71">
            <v>1.342036926351853E-2</v>
          </cell>
          <cell r="M71">
            <v>0</v>
          </cell>
          <cell r="N71">
            <v>0</v>
          </cell>
          <cell r="O71">
            <v>1</v>
          </cell>
        </row>
        <row r="72">
          <cell r="A72" t="str">
            <v>F107R</v>
          </cell>
          <cell r="B72" t="str">
            <v>SGTP - System Gross Retail Plant</v>
          </cell>
          <cell r="F72">
            <v>0.59203175231402783</v>
          </cell>
          <cell r="G72">
            <v>0.15015259848616852</v>
          </cell>
          <cell r="H72">
            <v>0.14050594288475593</v>
          </cell>
          <cell r="I72">
            <v>4.9031427149354288E-2</v>
          </cell>
          <cell r="J72">
            <v>6.7974378972738957E-3</v>
          </cell>
          <cell r="K72">
            <v>4.8060472004900892E-2</v>
          </cell>
          <cell r="L72">
            <v>1.342036926351853E-2</v>
          </cell>
          <cell r="M72">
            <v>0</v>
          </cell>
          <cell r="N72">
            <v>0</v>
          </cell>
          <cell r="O72">
            <v>1</v>
          </cell>
        </row>
        <row r="73">
          <cell r="A73" t="str">
            <v>F107M</v>
          </cell>
          <cell r="B73" t="str">
            <v>SGDP - System Gross Misc Plant</v>
          </cell>
          <cell r="F73">
            <v>0.59203175231402783</v>
          </cell>
          <cell r="G73">
            <v>0.15015259848616852</v>
          </cell>
          <cell r="H73">
            <v>0.14050594288475593</v>
          </cell>
          <cell r="I73">
            <v>4.9031427149354288E-2</v>
          </cell>
          <cell r="J73">
            <v>6.7974378972738957E-3</v>
          </cell>
          <cell r="K73">
            <v>4.8060472004900892E-2</v>
          </cell>
          <cell r="L73">
            <v>1.342036926351853E-2</v>
          </cell>
          <cell r="M73">
            <v>0</v>
          </cell>
          <cell r="N73">
            <v>0</v>
          </cell>
          <cell r="O73">
            <v>1</v>
          </cell>
        </row>
        <row r="74">
          <cell r="A74" t="str">
            <v>F108</v>
          </cell>
          <cell r="B74" t="str">
            <v>SGP - System General Plant</v>
          </cell>
          <cell r="F74">
            <v>0.47486659068647202</v>
          </cell>
          <cell r="G74">
            <v>0.13914785446458602</v>
          </cell>
          <cell r="H74">
            <v>0.19125322612774615</v>
          </cell>
          <cell r="I74">
            <v>7.3775552814915185E-2</v>
          </cell>
          <cell r="J74">
            <v>7.6417588491657279E-2</v>
          </cell>
          <cell r="K74">
            <v>3.8886774679353156E-2</v>
          </cell>
          <cell r="L74">
            <v>5.6524127352700704E-3</v>
          </cell>
          <cell r="M74">
            <v>0</v>
          </cell>
          <cell r="N74">
            <v>0</v>
          </cell>
          <cell r="O74">
            <v>1</v>
          </cell>
        </row>
        <row r="75">
          <cell r="A75" t="str">
            <v>F110</v>
          </cell>
          <cell r="B75" t="str">
            <v>SIP - System Intangible Plant</v>
          </cell>
          <cell r="F75">
            <v>0.47436743963693945</v>
          </cell>
          <cell r="G75">
            <v>0.13652196772818054</v>
          </cell>
          <cell r="H75">
            <v>0.18843764562647192</v>
          </cell>
          <cell r="I75">
            <v>7.3729656701132379E-2</v>
          </cell>
          <cell r="J75">
            <v>8.6080281570315539E-2</v>
          </cell>
          <cell r="K75">
            <v>3.5712325988774329E-2</v>
          </cell>
          <cell r="L75">
            <v>5.1506827481859847E-3</v>
          </cell>
          <cell r="M75">
            <v>0</v>
          </cell>
          <cell r="N75">
            <v>0</v>
          </cell>
          <cell r="O75">
            <v>1</v>
          </cell>
        </row>
        <row r="76">
          <cell r="A76" t="str">
            <v>F118</v>
          </cell>
          <cell r="B76" t="str">
            <v>Account 360</v>
          </cell>
          <cell r="F76">
            <v>0.5062900491293012</v>
          </cell>
          <cell r="G76">
            <v>0.13839839251722336</v>
          </cell>
          <cell r="H76">
            <v>0.20299382544814365</v>
          </cell>
          <cell r="I76">
            <v>7.7629354352841087E-2</v>
          </cell>
          <cell r="J76">
            <v>0</v>
          </cell>
          <cell r="K76">
            <v>7.0845132699214095E-2</v>
          </cell>
          <cell r="L76">
            <v>3.8432458532766021E-3</v>
          </cell>
          <cell r="M76">
            <v>0</v>
          </cell>
          <cell r="N76">
            <v>0</v>
          </cell>
          <cell r="O76">
            <v>1</v>
          </cell>
        </row>
        <row r="77">
          <cell r="A77" t="str">
            <v>F119</v>
          </cell>
          <cell r="B77" t="str">
            <v>Account 361</v>
          </cell>
          <cell r="F77">
            <v>0.47201803477697701</v>
          </cell>
          <cell r="G77">
            <v>0.12902986611057948</v>
          </cell>
          <cell r="H77">
            <v>0.18925267586174277</v>
          </cell>
          <cell r="I77">
            <v>7.2374433085639234E-2</v>
          </cell>
          <cell r="J77">
            <v>6.7692451019458075E-2</v>
          </cell>
          <cell r="K77">
            <v>6.6049452024005528E-2</v>
          </cell>
          <cell r="L77">
            <v>3.5830871215979405E-3</v>
          </cell>
          <cell r="M77">
            <v>0</v>
          </cell>
          <cell r="N77">
            <v>0</v>
          </cell>
          <cell r="O77">
            <v>1</v>
          </cell>
        </row>
        <row r="78">
          <cell r="A78" t="str">
            <v>F120</v>
          </cell>
          <cell r="B78" t="str">
            <v>Account 362</v>
          </cell>
          <cell r="F78">
            <v>0.47958240334586782</v>
          </cell>
          <cell r="G78">
            <v>0.13109764613537497</v>
          </cell>
          <cell r="H78">
            <v>0.19228556208089637</v>
          </cell>
          <cell r="I78">
            <v>7.3534276240960567E-2</v>
          </cell>
          <cell r="J78">
            <v>5.2751670370302907E-2</v>
          </cell>
          <cell r="K78">
            <v>6.710793361172479E-2</v>
          </cell>
          <cell r="L78">
            <v>3.640508214872521E-3</v>
          </cell>
          <cell r="M78">
            <v>0</v>
          </cell>
          <cell r="N78">
            <v>0</v>
          </cell>
          <cell r="O78">
            <v>1</v>
          </cell>
        </row>
        <row r="79">
          <cell r="A79" t="str">
            <v>F121</v>
          </cell>
          <cell r="B79" t="str">
            <v>Account 364</v>
          </cell>
          <cell r="F79">
            <v>0.51371070799384333</v>
          </cell>
          <cell r="G79">
            <v>0.1395390200520929</v>
          </cell>
          <cell r="H79">
            <v>0.19810265814408193</v>
          </cell>
          <cell r="I79">
            <v>7.5758863174068589E-2</v>
          </cell>
          <cell r="J79">
            <v>0</v>
          </cell>
          <cell r="K79">
            <v>6.9138108379901336E-2</v>
          </cell>
          <cell r="L79">
            <v>3.7506422560119189E-3</v>
          </cell>
          <cell r="M79">
            <v>0</v>
          </cell>
          <cell r="N79">
            <v>0</v>
          </cell>
          <cell r="O79">
            <v>1</v>
          </cell>
        </row>
        <row r="80">
          <cell r="A80" t="str">
            <v>F122</v>
          </cell>
          <cell r="B80" t="str">
            <v>Account 365</v>
          </cell>
          <cell r="F80">
            <v>0.63728017270084414</v>
          </cell>
          <cell r="G80">
            <v>0.15853285018048921</v>
          </cell>
          <cell r="H80">
            <v>0.11665450959176564</v>
          </cell>
          <cell r="I80">
            <v>4.4611279392187481E-2</v>
          </cell>
          <cell r="J80">
            <v>0</v>
          </cell>
          <cell r="K80">
            <v>4.0712589132922111E-2</v>
          </cell>
          <cell r="L80">
            <v>2.208599001791307E-3</v>
          </cell>
          <cell r="M80">
            <v>0</v>
          </cell>
          <cell r="N80">
            <v>0</v>
          </cell>
          <cell r="O80">
            <v>1</v>
          </cell>
        </row>
        <row r="81">
          <cell r="A81" t="str">
            <v>F123</v>
          </cell>
          <cell r="B81" t="str">
            <v>Account 366</v>
          </cell>
          <cell r="F81">
            <v>0.65909449393796748</v>
          </cell>
          <cell r="G81">
            <v>0.16188592379723296</v>
          </cell>
          <cell r="H81">
            <v>0.10227607005654517</v>
          </cell>
          <cell r="I81">
            <v>3.9112644272344052E-2</v>
          </cell>
          <cell r="J81">
            <v>0</v>
          </cell>
          <cell r="K81">
            <v>3.5694493362612385E-2</v>
          </cell>
          <cell r="L81">
            <v>1.9363745732978355E-3</v>
          </cell>
          <cell r="M81">
            <v>0</v>
          </cell>
          <cell r="N81">
            <v>0</v>
          </cell>
          <cell r="O81">
            <v>1</v>
          </cell>
        </row>
        <row r="82">
          <cell r="A82" t="str">
            <v>F124</v>
          </cell>
          <cell r="B82" t="str">
            <v>Account 367</v>
          </cell>
          <cell r="F82">
            <v>0.68321286986499619</v>
          </cell>
          <cell r="G82">
            <v>0.16559315305825628</v>
          </cell>
          <cell r="H82">
            <v>8.6378962546991206E-2</v>
          </cell>
          <cell r="I82">
            <v>3.3033236737065937E-2</v>
          </cell>
          <cell r="J82">
            <v>0</v>
          </cell>
          <cell r="K82">
            <v>3.0146380317490586E-2</v>
          </cell>
          <cell r="L82">
            <v>1.6353974751998782E-3</v>
          </cell>
          <cell r="M82">
            <v>0</v>
          </cell>
          <cell r="N82">
            <v>0</v>
          </cell>
          <cell r="O82">
            <v>1</v>
          </cell>
        </row>
        <row r="83">
          <cell r="A83" t="str">
            <v>F125</v>
          </cell>
          <cell r="B83" t="str">
            <v>Account 368</v>
          </cell>
          <cell r="F83">
            <v>0.60356207368247716</v>
          </cell>
          <cell r="G83">
            <v>0.13767505391972143</v>
          </cell>
          <cell r="H83">
            <v>0.155230232775421</v>
          </cell>
          <cell r="I83">
            <v>4.5750191056818122E-2</v>
          </cell>
          <cell r="J83">
            <v>0</v>
          </cell>
          <cell r="K83">
            <v>5.5625913022576752E-2</v>
          </cell>
          <cell r="L83">
            <v>2.1565355429856636E-3</v>
          </cell>
          <cell r="M83">
            <v>0</v>
          </cell>
          <cell r="N83">
            <v>0</v>
          </cell>
          <cell r="O83">
            <v>1</v>
          </cell>
        </row>
        <row r="84">
          <cell r="A84" t="str">
            <v>F126</v>
          </cell>
          <cell r="B84" t="str">
            <v>Account 369</v>
          </cell>
          <cell r="F84">
            <v>0.73667592328284026</v>
          </cell>
          <cell r="G84">
            <v>0.20129126522181176</v>
          </cell>
          <cell r="H84">
            <v>5.023620474936058E-2</v>
          </cell>
          <cell r="I84">
            <v>1.1796606745987464E-2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1</v>
          </cell>
        </row>
        <row r="85">
          <cell r="A85" t="str">
            <v>F127</v>
          </cell>
          <cell r="B85" t="str">
            <v>Account 370</v>
          </cell>
          <cell r="F85">
            <v>0.6801272623105511</v>
          </cell>
          <cell r="G85">
            <v>0.16233909471127583</v>
          </cell>
          <cell r="H85">
            <v>7.6410068822240579E-2</v>
          </cell>
          <cell r="I85">
            <v>1.2284161694668639E-2</v>
          </cell>
          <cell r="J85">
            <v>9.674207292606242E-3</v>
          </cell>
          <cell r="K85">
            <v>5.9165205168657642E-2</v>
          </cell>
          <cell r="L85">
            <v>0</v>
          </cell>
          <cell r="M85">
            <v>0</v>
          </cell>
          <cell r="N85">
            <v>0</v>
          </cell>
          <cell r="O85">
            <v>1</v>
          </cell>
        </row>
        <row r="86">
          <cell r="A86" t="str">
            <v>F128</v>
          </cell>
          <cell r="B86" t="str">
            <v>Account 371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</v>
          </cell>
          <cell r="M86">
            <v>0</v>
          </cell>
          <cell r="N86">
            <v>0</v>
          </cell>
          <cell r="O86">
            <v>1</v>
          </cell>
        </row>
        <row r="87">
          <cell r="A87" t="str">
            <v>F129</v>
          </cell>
          <cell r="B87" t="str">
            <v>Account 372</v>
          </cell>
          <cell r="F87">
            <v>0.14285714285714285</v>
          </cell>
          <cell r="G87">
            <v>0.14285714285714285</v>
          </cell>
          <cell r="H87">
            <v>0.14285714285714285</v>
          </cell>
          <cell r="I87">
            <v>0.14285714285714285</v>
          </cell>
          <cell r="J87">
            <v>0.14285714285714285</v>
          </cell>
          <cell r="K87">
            <v>0.14285714285714285</v>
          </cell>
          <cell r="L87">
            <v>0.14285714285714285</v>
          </cell>
          <cell r="M87">
            <v>0</v>
          </cell>
          <cell r="N87">
            <v>0</v>
          </cell>
          <cell r="O87">
            <v>1</v>
          </cell>
        </row>
        <row r="88">
          <cell r="A88" t="str">
            <v>F130</v>
          </cell>
          <cell r="B88" t="str">
            <v>Account 373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</v>
          </cell>
          <cell r="M88">
            <v>0</v>
          </cell>
          <cell r="N88">
            <v>0</v>
          </cell>
          <cell r="O88">
            <v>1</v>
          </cell>
        </row>
        <row r="89">
          <cell r="A89" t="str">
            <v>F131</v>
          </cell>
          <cell r="B89" t="str">
            <v>Account 581 thru 587 &amp; 591 thru 597</v>
          </cell>
          <cell r="F89">
            <v>0.56340055257381294</v>
          </cell>
          <cell r="G89">
            <v>0.14746860416093852</v>
          </cell>
          <cell r="H89">
            <v>0.14254337870417783</v>
          </cell>
          <cell r="I89">
            <v>5.1792195722871325E-2</v>
          </cell>
          <cell r="J89">
            <v>1.9942506834469156E-2</v>
          </cell>
          <cell r="K89">
            <v>5.1390436668394261E-2</v>
          </cell>
          <cell r="L89">
            <v>2.3462325335336081E-2</v>
          </cell>
          <cell r="M89">
            <v>0</v>
          </cell>
          <cell r="N89">
            <v>0</v>
          </cell>
          <cell r="O89">
            <v>1</v>
          </cell>
        </row>
        <row r="90">
          <cell r="A90" t="str">
            <v>F132</v>
          </cell>
          <cell r="B90" t="str">
            <v>Account 364 + 365</v>
          </cell>
          <cell r="F90">
            <v>0.56160503361528979</v>
          </cell>
          <cell r="G90">
            <v>0.1469008443274093</v>
          </cell>
          <cell r="H90">
            <v>0.16653414599362371</v>
          </cell>
          <cell r="I90">
            <v>6.3686361901137384E-2</v>
          </cell>
          <cell r="J90">
            <v>0</v>
          </cell>
          <cell r="K90">
            <v>5.812065291061027E-2</v>
          </cell>
          <cell r="L90">
            <v>3.152961251929585E-3</v>
          </cell>
          <cell r="M90">
            <v>0</v>
          </cell>
          <cell r="N90">
            <v>0</v>
          </cell>
          <cell r="O90">
            <v>1</v>
          </cell>
        </row>
        <row r="91">
          <cell r="A91" t="str">
            <v>F133</v>
          </cell>
          <cell r="B91" t="str">
            <v>Account 366 + 367</v>
          </cell>
          <cell r="F91">
            <v>0.67312598262329426</v>
          </cell>
          <cell r="G91">
            <v>0.16404270025628409</v>
          </cell>
          <cell r="H91">
            <v>9.3027516803017268E-2</v>
          </cell>
          <cell r="I91">
            <v>3.5575791778509724E-2</v>
          </cell>
          <cell r="J91">
            <v>0</v>
          </cell>
          <cell r="K91">
            <v>3.2466735173044631E-2</v>
          </cell>
          <cell r="L91">
            <v>1.7612733658499812E-3</v>
          </cell>
          <cell r="M91">
            <v>0</v>
          </cell>
          <cell r="N91">
            <v>0</v>
          </cell>
          <cell r="O91">
            <v>1</v>
          </cell>
        </row>
        <row r="92">
          <cell r="A92" t="str">
            <v>F134</v>
          </cell>
          <cell r="B92" t="str">
            <v>Account 364 + 365 + 369  (OH)</v>
          </cell>
          <cell r="F92">
            <v>0.59909048034771484</v>
          </cell>
          <cell r="G92">
            <v>0.15993105284811515</v>
          </cell>
          <cell r="H92">
            <v>0.14016157274244298</v>
          </cell>
          <cell r="I92">
            <v>5.1381741604143188E-2</v>
          </cell>
          <cell r="J92">
            <v>0</v>
          </cell>
          <cell r="K92">
            <v>4.6891363873993501E-2</v>
          </cell>
          <cell r="L92">
            <v>2.5437885835904294E-3</v>
          </cell>
          <cell r="M92">
            <v>0</v>
          </cell>
          <cell r="N92">
            <v>0</v>
          </cell>
          <cell r="O92">
            <v>1</v>
          </cell>
        </row>
        <row r="93">
          <cell r="A93" t="str">
            <v>F135</v>
          </cell>
          <cell r="B93" t="str">
            <v>Account 366 + 367 + 369  (UG)</v>
          </cell>
          <cell r="F93">
            <v>0.67912640217993103</v>
          </cell>
          <cell r="G93">
            <v>0.16628094456280978</v>
          </cell>
          <cell r="H93">
            <v>9.3878054478384015E-2</v>
          </cell>
          <cell r="I93">
            <v>3.6423370414347456E-2</v>
          </cell>
          <cell r="J93">
            <v>0</v>
          </cell>
          <cell r="K93">
            <v>2.3041272688794967E-2</v>
          </cell>
          <cell r="L93">
            <v>1.249955675732809E-3</v>
          </cell>
          <cell r="M93">
            <v>0</v>
          </cell>
          <cell r="N93">
            <v>0</v>
          </cell>
          <cell r="O93">
            <v>1</v>
          </cell>
        </row>
        <row r="94">
          <cell r="A94" t="str">
            <v>F136</v>
          </cell>
          <cell r="B94" t="str">
            <v>Account 902 + 903 + 904</v>
          </cell>
          <cell r="F94">
            <v>0.82504536546651941</v>
          </cell>
          <cell r="G94">
            <v>0.10764256755620748</v>
          </cell>
          <cell r="H94">
            <v>2.2098958763555863E-2</v>
          </cell>
          <cell r="I94">
            <v>7.7152701223128948E-3</v>
          </cell>
          <cell r="J94">
            <v>6.4828248091378902E-3</v>
          </cell>
          <cell r="K94">
            <v>1.8996278559192458E-2</v>
          </cell>
          <cell r="L94">
            <v>1.2018734723073828E-2</v>
          </cell>
          <cell r="M94">
            <v>0</v>
          </cell>
          <cell r="N94">
            <v>0</v>
          </cell>
          <cell r="O94">
            <v>1</v>
          </cell>
        </row>
        <row r="95">
          <cell r="A95" t="str">
            <v>F137</v>
          </cell>
          <cell r="B95" t="str">
            <v>Total O &amp; M Expense</v>
          </cell>
          <cell r="F95">
            <v>0.44878660596338427</v>
          </cell>
          <cell r="G95">
            <v>0.13503228306973492</v>
          </cell>
          <cell r="H95">
            <v>0.20175389592317294</v>
          </cell>
          <cell r="I95">
            <v>7.9325799228161867E-2</v>
          </cell>
          <cell r="J95">
            <v>9.4893926908733439E-2</v>
          </cell>
          <cell r="K95">
            <v>3.6104701095798782E-2</v>
          </cell>
          <cell r="L95">
            <v>4.1027878110136574E-3</v>
          </cell>
          <cell r="M95">
            <v>0</v>
          </cell>
          <cell r="N95">
            <v>0</v>
          </cell>
          <cell r="O95">
            <v>1</v>
          </cell>
        </row>
        <row r="96">
          <cell r="A96" t="str">
            <v>F137G</v>
          </cell>
          <cell r="B96" t="str">
            <v>Generation O &amp; M Exp</v>
          </cell>
          <cell r="F96">
            <v>0.42416013959464954</v>
          </cell>
          <cell r="G96">
            <v>0.13498885395379023</v>
          </cell>
          <cell r="H96">
            <v>0.21389235284384081</v>
          </cell>
          <cell r="I96">
            <v>8.4510313706120721E-2</v>
          </cell>
          <cell r="J96">
            <v>0.10441893653272384</v>
          </cell>
          <cell r="K96">
            <v>3.562992287389101E-2</v>
          </cell>
          <cell r="L96">
            <v>2.399480494983721E-3</v>
          </cell>
          <cell r="M96">
            <v>0</v>
          </cell>
          <cell r="N96">
            <v>0</v>
          </cell>
          <cell r="O96">
            <v>1</v>
          </cell>
        </row>
        <row r="97">
          <cell r="A97" t="str">
            <v>F137T</v>
          </cell>
          <cell r="B97" t="str">
            <v>Transmission O &amp; M Exp</v>
          </cell>
          <cell r="F97">
            <v>0.42487629683170502</v>
          </cell>
          <cell r="G97">
            <v>0.13510657033397719</v>
          </cell>
          <cell r="H97">
            <v>0.21352457690907159</v>
          </cell>
          <cell r="I97">
            <v>8.4328619143296132E-2</v>
          </cell>
          <cell r="J97">
            <v>0.10403661371553211</v>
          </cell>
          <cell r="K97">
            <v>3.5674114252565066E-2</v>
          </cell>
          <cell r="L97">
            <v>2.4532088138529461E-3</v>
          </cell>
          <cell r="M97">
            <v>0</v>
          </cell>
          <cell r="N97">
            <v>0</v>
          </cell>
          <cell r="O97">
            <v>1</v>
          </cell>
        </row>
        <row r="98">
          <cell r="A98" t="str">
            <v>F137D</v>
          </cell>
          <cell r="B98" t="str">
            <v xml:space="preserve">Distribution O &amp; M Exp </v>
          </cell>
          <cell r="F98">
            <v>0.56253380723623592</v>
          </cell>
          <cell r="G98">
            <v>0.14738630667514954</v>
          </cell>
          <cell r="H98">
            <v>0.14469183107188208</v>
          </cell>
          <cell r="I98">
            <v>5.2537406730043798E-2</v>
          </cell>
          <cell r="J98">
            <v>2.1119245862861031E-2</v>
          </cell>
          <cell r="K98">
            <v>5.0369334487968528E-2</v>
          </cell>
          <cell r="L98">
            <v>2.1362067935859458E-2</v>
          </cell>
          <cell r="M98">
            <v>0</v>
          </cell>
          <cell r="N98">
            <v>0</v>
          </cell>
          <cell r="O98">
            <v>1</v>
          </cell>
        </row>
        <row r="99">
          <cell r="A99" t="str">
            <v>F137R</v>
          </cell>
          <cell r="B99" t="str">
            <v>Retail O &amp; M Exp  (Customer)</v>
          </cell>
          <cell r="F99">
            <v>0.81926722901273963</v>
          </cell>
          <cell r="G99">
            <v>0.11144577904712072</v>
          </cell>
          <cell r="H99">
            <v>2.1359398676464129E-2</v>
          </cell>
          <cell r="I99">
            <v>7.2370119224949795E-3</v>
          </cell>
          <cell r="J99">
            <v>6.1109065905392678E-3</v>
          </cell>
          <cell r="K99">
            <v>2.136414412626347E-2</v>
          </cell>
          <cell r="L99">
            <v>1.3215530624377881E-2</v>
          </cell>
          <cell r="M99">
            <v>0</v>
          </cell>
          <cell r="N99">
            <v>0</v>
          </cell>
          <cell r="O99">
            <v>1</v>
          </cell>
        </row>
        <row r="100">
          <cell r="A100" t="str">
            <v>F137M</v>
          </cell>
          <cell r="B100" t="str">
            <v xml:space="preserve">Misc &amp; Customer O &amp; M Exp </v>
          </cell>
          <cell r="F100">
            <v>0.44300119277721833</v>
          </cell>
          <cell r="G100">
            <v>0.14948111576616038</v>
          </cell>
          <cell r="H100">
            <v>0.20237668529834696</v>
          </cell>
          <cell r="I100">
            <v>7.60443764071419E-2</v>
          </cell>
          <cell r="J100">
            <v>8.2490094379798484E-2</v>
          </cell>
          <cell r="K100">
            <v>4.1103443680509312E-2</v>
          </cell>
          <cell r="L100">
            <v>5.5030916908246769E-3</v>
          </cell>
          <cell r="M100">
            <v>0</v>
          </cell>
          <cell r="N100">
            <v>0</v>
          </cell>
          <cell r="O100">
            <v>1</v>
          </cell>
        </row>
        <row r="101">
          <cell r="A101" t="str">
            <v>F138</v>
          </cell>
          <cell r="B101" t="str">
            <v>GTD O&amp;M Exp  (less fuel, purchased p &amp; wheeling)</v>
          </cell>
          <cell r="F101">
            <v>0.44790161447788868</v>
          </cell>
          <cell r="G101">
            <v>0.13472000615747398</v>
          </cell>
          <cell r="H101">
            <v>0.20210870418152285</v>
          </cell>
          <cell r="I101">
            <v>7.9561134937925243E-2</v>
          </cell>
          <cell r="J101">
            <v>9.5761453763161281E-2</v>
          </cell>
          <cell r="K101">
            <v>3.5925058542554338E-2</v>
          </cell>
          <cell r="L101">
            <v>4.0220279394736491E-3</v>
          </cell>
          <cell r="M101">
            <v>0</v>
          </cell>
          <cell r="N101">
            <v>0</v>
          </cell>
          <cell r="O101">
            <v>1</v>
          </cell>
        </row>
        <row r="102">
          <cell r="A102" t="str">
            <v>F138G</v>
          </cell>
          <cell r="B102" t="str">
            <v xml:space="preserve">Generation O &amp; M Exp (less fuel &amp; purchased power) </v>
          </cell>
          <cell r="F102">
            <v>0.42427502206463619</v>
          </cell>
          <cell r="G102">
            <v>0.13495083866985855</v>
          </cell>
          <cell r="H102">
            <v>0.21381795330374381</v>
          </cell>
          <cell r="I102">
            <v>8.4492543233334147E-2</v>
          </cell>
          <cell r="J102">
            <v>0.10446451143427474</v>
          </cell>
          <cell r="K102">
            <v>3.5600085140002832E-2</v>
          </cell>
          <cell r="L102">
            <v>2.3990461541496667E-3</v>
          </cell>
          <cell r="M102">
            <v>0</v>
          </cell>
          <cell r="N102">
            <v>0</v>
          </cell>
          <cell r="O102">
            <v>1</v>
          </cell>
        </row>
        <row r="103">
          <cell r="A103" t="str">
            <v>F138T</v>
          </cell>
          <cell r="B103" t="str">
            <v>Transmission O &amp; M Exp - (less wheeling exp)</v>
          </cell>
          <cell r="F103">
            <v>0.42427502206463619</v>
          </cell>
          <cell r="G103">
            <v>0.1349508386698586</v>
          </cell>
          <cell r="H103">
            <v>0.21381795330374387</v>
          </cell>
          <cell r="I103">
            <v>8.4492543233334175E-2</v>
          </cell>
          <cell r="J103">
            <v>0.10446451143427472</v>
          </cell>
          <cell r="K103">
            <v>3.5600085140002825E-2</v>
          </cell>
          <cell r="L103">
            <v>2.3990461541496667E-3</v>
          </cell>
          <cell r="M103">
            <v>0</v>
          </cell>
          <cell r="N103">
            <v>0</v>
          </cell>
          <cell r="O103">
            <v>1</v>
          </cell>
        </row>
        <row r="104">
          <cell r="A104" t="str">
            <v>F138D</v>
          </cell>
          <cell r="B104" t="str">
            <v xml:space="preserve">Distribution O &amp; M Exp </v>
          </cell>
          <cell r="F104">
            <v>0.56340055257381316</v>
          </cell>
          <cell r="G104">
            <v>0.14746860416093849</v>
          </cell>
          <cell r="H104">
            <v>0.14254337870417785</v>
          </cell>
          <cell r="I104">
            <v>5.1792195722871325E-2</v>
          </cell>
          <cell r="J104">
            <v>1.9942506834469159E-2</v>
          </cell>
          <cell r="K104">
            <v>5.1390436668394289E-2</v>
          </cell>
          <cell r="L104">
            <v>2.3462325335336091E-2</v>
          </cell>
          <cell r="M104">
            <v>0</v>
          </cell>
          <cell r="N104">
            <v>0</v>
          </cell>
          <cell r="O104">
            <v>1</v>
          </cell>
        </row>
        <row r="105">
          <cell r="A105" t="str">
            <v>F138R</v>
          </cell>
          <cell r="B105" t="str">
            <v>Retail O &amp; M Exp  (Customer)</v>
          </cell>
          <cell r="F105">
            <v>0.82095816989751813</v>
          </cell>
          <cell r="G105">
            <v>0.11129521994396521</v>
          </cell>
          <cell r="H105">
            <v>2.0536578337807795E-2</v>
          </cell>
          <cell r="I105">
            <v>6.9150070894145425E-3</v>
          </cell>
          <cell r="J105">
            <v>5.7708071739387638E-3</v>
          </cell>
          <cell r="K105">
            <v>2.1276681483051754E-2</v>
          </cell>
          <cell r="L105">
            <v>1.3247536074303859E-2</v>
          </cell>
          <cell r="M105">
            <v>0</v>
          </cell>
          <cell r="N105">
            <v>0</v>
          </cell>
          <cell r="O105">
            <v>1</v>
          </cell>
        </row>
        <row r="106">
          <cell r="A106" t="str">
            <v>F138M</v>
          </cell>
          <cell r="B106" t="str">
            <v xml:space="preserve">Misc &amp; Customer O &amp; M Exp 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O106">
            <v>1</v>
          </cell>
        </row>
        <row r="107">
          <cell r="A107" t="str">
            <v>F140</v>
          </cell>
          <cell r="B107" t="str">
            <v>Revenue Requirement Before Rev Credits</v>
          </cell>
          <cell r="F107">
            <v>0.45726871152802934</v>
          </cell>
          <cell r="G107">
            <v>0.13638207169047195</v>
          </cell>
          <cell r="H107">
            <v>0.19840771714372615</v>
          </cell>
          <cell r="I107">
            <v>7.7502634244180635E-2</v>
          </cell>
          <cell r="J107">
            <v>8.8911607683716823E-2</v>
          </cell>
          <cell r="K107">
            <v>3.7005511027669212E-2</v>
          </cell>
          <cell r="L107">
            <v>4.5217466822057304E-3</v>
          </cell>
          <cell r="M107">
            <v>0</v>
          </cell>
          <cell r="N107">
            <v>0</v>
          </cell>
          <cell r="O107">
            <v>1</v>
          </cell>
        </row>
        <row r="108">
          <cell r="A108" t="str">
            <v>F140G</v>
          </cell>
          <cell r="B108" t="str">
            <v>Revenue Requirement Before Rev Credits</v>
          </cell>
          <cell r="F108">
            <v>0.42417065804737625</v>
          </cell>
          <cell r="G108">
            <v>0.1349804743946672</v>
          </cell>
          <cell r="H108">
            <v>0.21388546403425476</v>
          </cell>
          <cell r="I108">
            <v>8.4510023176866428E-2</v>
          </cell>
          <cell r="J108">
            <v>0.10442989382437029</v>
          </cell>
          <cell r="K108">
            <v>3.562479406213765E-2</v>
          </cell>
          <cell r="L108">
            <v>2.3986924603272525E-3</v>
          </cell>
          <cell r="M108">
            <v>0</v>
          </cell>
          <cell r="N108">
            <v>0</v>
          </cell>
          <cell r="O108">
            <v>1</v>
          </cell>
        </row>
        <row r="109">
          <cell r="A109" t="str">
            <v>F140T</v>
          </cell>
          <cell r="B109" t="str">
            <v>Revenue Requirement Before Rev Credits</v>
          </cell>
          <cell r="F109">
            <v>0.42461572477550452</v>
          </cell>
          <cell r="G109">
            <v>0.13506082954583543</v>
          </cell>
          <cell r="H109">
            <v>0.21364219196546522</v>
          </cell>
          <cell r="I109">
            <v>8.4393979443245004E-2</v>
          </cell>
          <cell r="J109">
            <v>0.1042110615225479</v>
          </cell>
          <cell r="K109">
            <v>3.5645359014244399E-2</v>
          </cell>
          <cell r="L109">
            <v>2.4308537331576428E-3</v>
          </cell>
          <cell r="M109">
            <v>0</v>
          </cell>
          <cell r="N109">
            <v>0</v>
          </cell>
          <cell r="O109">
            <v>1</v>
          </cell>
        </row>
        <row r="110">
          <cell r="A110" t="str">
            <v>F140D</v>
          </cell>
          <cell r="B110" t="str">
            <v>Revenue Requirement Before Rev Credits</v>
          </cell>
          <cell r="F110">
            <v>0.58447761307691393</v>
          </cell>
          <cell r="G110">
            <v>0.14948657220951392</v>
          </cell>
          <cell r="H110">
            <v>0.14054329720903647</v>
          </cell>
          <cell r="I110">
            <v>4.9497217681511517E-2</v>
          </cell>
          <cell r="J110">
            <v>1.1768006866230007E-2</v>
          </cell>
          <cell r="K110">
            <v>4.8493683725444603E-2</v>
          </cell>
          <cell r="L110">
            <v>1.5733609231349633E-2</v>
          </cell>
          <cell r="M110">
            <v>0</v>
          </cell>
          <cell r="N110">
            <v>0</v>
          </cell>
          <cell r="O110">
            <v>1</v>
          </cell>
        </row>
        <row r="111">
          <cell r="A111" t="str">
            <v>F140R</v>
          </cell>
          <cell r="B111" t="str">
            <v>Revenue Requirement Before Rev Credits</v>
          </cell>
          <cell r="F111">
            <v>0.82106463438304766</v>
          </cell>
          <cell r="G111">
            <v>0.11153239256428928</v>
          </cell>
          <cell r="H111">
            <v>2.112797599309368E-2</v>
          </cell>
          <cell r="I111">
            <v>6.6313297148707937E-3</v>
          </cell>
          <cell r="J111">
            <v>5.5659201769461932E-3</v>
          </cell>
          <cell r="K111">
            <v>2.1370503890045044E-2</v>
          </cell>
          <cell r="L111">
            <v>1.2707243277707449E-2</v>
          </cell>
          <cell r="M111">
            <v>0</v>
          </cell>
          <cell r="N111">
            <v>0</v>
          </cell>
          <cell r="O111">
            <v>1</v>
          </cell>
        </row>
        <row r="112">
          <cell r="A112" t="str">
            <v>F140M</v>
          </cell>
          <cell r="B112" t="str">
            <v>Revenue Requirement Before Rev Credits</v>
          </cell>
          <cell r="F112">
            <v>0.44123826514450487</v>
          </cell>
          <cell r="G112">
            <v>0.14811319984799337</v>
          </cell>
          <cell r="H112">
            <v>0.20345379432557811</v>
          </cell>
          <cell r="I112">
            <v>7.6839707549437877E-2</v>
          </cell>
          <cell r="J112">
            <v>8.4558819888750331E-2</v>
          </cell>
          <cell r="K112">
            <v>4.0585344011724943E-2</v>
          </cell>
          <cell r="L112">
            <v>5.2108692320104776E-3</v>
          </cell>
          <cell r="M112">
            <v>0</v>
          </cell>
          <cell r="N112">
            <v>0</v>
          </cell>
          <cell r="O112">
            <v>1</v>
          </cell>
        </row>
        <row r="113">
          <cell r="A113" t="str">
            <v>F141</v>
          </cell>
          <cell r="B113" t="str">
            <v>Firm Revenues</v>
          </cell>
          <cell r="F113">
            <v>0.44300119277721833</v>
          </cell>
          <cell r="G113">
            <v>0.14948111576616038</v>
          </cell>
          <cell r="H113">
            <v>0.20237668529834696</v>
          </cell>
          <cell r="I113">
            <v>7.60443764071419E-2</v>
          </cell>
          <cell r="J113">
            <v>8.2490094379798498E-2</v>
          </cell>
          <cell r="K113">
            <v>4.1103443680509312E-2</v>
          </cell>
          <cell r="L113">
            <v>5.5030916908246769E-3</v>
          </cell>
          <cell r="M113">
            <v>0</v>
          </cell>
          <cell r="N113">
            <v>0</v>
          </cell>
          <cell r="O113">
            <v>1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Distribution Allocations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4">
          <cell r="N14">
            <v>1</v>
          </cell>
        </row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T1"/>
      <sheetName val="RevT2"/>
      <sheetName val="Inputs"/>
      <sheetName val="Spec Conts"/>
      <sheetName val="Table 1"/>
      <sheetName val="Table 2"/>
      <sheetName val="Back-up"/>
      <sheetName val="Actual"/>
      <sheetName val="Unbilled"/>
      <sheetName val="Weather"/>
      <sheetName val="Weather Present"/>
      <sheetName val="Blocking"/>
      <sheetName val="TableA"/>
      <sheetName val="Franchise Tax"/>
      <sheetName val="Table1 check"/>
      <sheetName val="Table2 check"/>
      <sheetName val="Spec Cont"/>
      <sheetName val="KN ENERGY"/>
      <sheetName val="Table 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MONTANA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UTAH</v>
          </cell>
          <cell r="AL15">
            <v>6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MONTANA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INDEGO</v>
          </cell>
          <cell r="P3" t="str">
            <v>OTHER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MONTANA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INDEGO</v>
          </cell>
          <cell r="AG3" t="str">
            <v>OTHER</v>
          </cell>
        </row>
        <row r="4">
          <cell r="B4" t="str">
            <v>SG</v>
          </cell>
          <cell r="E4">
            <v>1.0000000000000002</v>
          </cell>
          <cell r="F4">
            <v>2.6279504915630095E-2</v>
          </cell>
          <cell r="G4">
            <v>0.33717881920133841</v>
          </cell>
          <cell r="H4">
            <v>9.831704306078197E-2</v>
          </cell>
          <cell r="I4">
            <v>0</v>
          </cell>
          <cell r="J4">
            <v>0.11425312055562384</v>
          </cell>
          <cell r="K4">
            <v>0.36297363404100813</v>
          </cell>
          <cell r="L4">
            <v>4.397854045954528E-2</v>
          </cell>
          <cell r="M4">
            <v>1.5217866586822837E-2</v>
          </cell>
          <cell r="N4">
            <v>1.8014711792495054E-3</v>
          </cell>
          <cell r="O4">
            <v>0</v>
          </cell>
          <cell r="P4">
            <v>0</v>
          </cell>
          <cell r="S4" t="str">
            <v>SG</v>
          </cell>
          <cell r="V4">
            <v>1.0000000000000002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1.0000000000000002</v>
          </cell>
          <cell r="F5">
            <v>2.6279504915630095E-2</v>
          </cell>
          <cell r="G5">
            <v>0.33717881920133841</v>
          </cell>
          <cell r="H5">
            <v>9.831704306078197E-2</v>
          </cell>
          <cell r="I5">
            <v>0</v>
          </cell>
          <cell r="J5">
            <v>0.11425312055562384</v>
          </cell>
          <cell r="K5">
            <v>0.36297363404100813</v>
          </cell>
          <cell r="L5">
            <v>4.397854045954528E-2</v>
          </cell>
          <cell r="M5">
            <v>1.5217866586822837E-2</v>
          </cell>
          <cell r="N5">
            <v>1.8014711792495054E-3</v>
          </cell>
          <cell r="O5">
            <v>0</v>
          </cell>
          <cell r="P5">
            <v>0</v>
          </cell>
          <cell r="S5" t="str">
            <v>SG-P</v>
          </cell>
          <cell r="V5">
            <v>1.0000000000000002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1.0000000000000002</v>
          </cell>
          <cell r="F6">
            <v>2.6279504915630095E-2</v>
          </cell>
          <cell r="G6">
            <v>0.33717881920133841</v>
          </cell>
          <cell r="H6">
            <v>9.831704306078197E-2</v>
          </cell>
          <cell r="I6">
            <v>0</v>
          </cell>
          <cell r="J6">
            <v>0.11425312055562384</v>
          </cell>
          <cell r="K6">
            <v>0.36297363404100813</v>
          </cell>
          <cell r="L6">
            <v>4.397854045954528E-2</v>
          </cell>
          <cell r="M6">
            <v>1.5217866586822837E-2</v>
          </cell>
          <cell r="N6">
            <v>1.8014711792495054E-3</v>
          </cell>
          <cell r="O6">
            <v>0</v>
          </cell>
          <cell r="P6">
            <v>0</v>
          </cell>
          <cell r="S6" t="str">
            <v>SG-U</v>
          </cell>
          <cell r="V6">
            <v>1.0000000000000002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0.99999999999999989</v>
          </cell>
          <cell r="F7">
            <v>4.5621884117290498E-2</v>
          </cell>
          <cell r="G7">
            <v>0.58535094423560519</v>
          </cell>
          <cell r="H7">
            <v>0.17068086935708962</v>
          </cell>
          <cell r="I7">
            <v>0</v>
          </cell>
          <cell r="J7">
            <v>0.1983463022900146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0.85612741313794338</v>
          </cell>
          <cell r="L8">
            <v>0.1037299421945317</v>
          </cell>
          <cell r="M8">
            <v>3.5893606401678886E-2</v>
          </cell>
          <cell r="N8">
            <v>4.2490382658460371E-3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2.6458852698436015E-2</v>
          </cell>
          <cell r="G9">
            <v>0.34084396748895357</v>
          </cell>
          <cell r="H9">
            <v>0.10022462750815073</v>
          </cell>
          <cell r="I9">
            <v>0</v>
          </cell>
          <cell r="J9">
            <v>0.10948929900422784</v>
          </cell>
          <cell r="K9">
            <v>0.36300065940901288</v>
          </cell>
          <cell r="L9">
            <v>4.3621480640108942E-2</v>
          </cell>
          <cell r="M9">
            <v>1.4533382892231937E-2</v>
          </cell>
          <cell r="N9">
            <v>1.8277303588782544E-3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2.5741461567212319E-2</v>
          </cell>
          <cell r="G10">
            <v>0.32618337433849304</v>
          </cell>
          <cell r="H10">
            <v>9.2594289718675726E-2</v>
          </cell>
          <cell r="I10">
            <v>0</v>
          </cell>
          <cell r="J10">
            <v>0.12854458520981182</v>
          </cell>
          <cell r="K10">
            <v>0.36289255793699388</v>
          </cell>
          <cell r="L10">
            <v>4.5049719917854315E-2</v>
          </cell>
          <cell r="M10">
            <v>1.7271317670595539E-2</v>
          </cell>
          <cell r="N10">
            <v>1.7226936403632589E-3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2.5741461567212319E-2</v>
          </cell>
          <cell r="G11">
            <v>0.32618337433849304</v>
          </cell>
          <cell r="H11">
            <v>9.2594289718675726E-2</v>
          </cell>
          <cell r="I11">
            <v>0</v>
          </cell>
          <cell r="J11">
            <v>0.12854458520981182</v>
          </cell>
          <cell r="K11">
            <v>0.36289255793699388</v>
          </cell>
          <cell r="L11">
            <v>4.5049719917854315E-2</v>
          </cell>
          <cell r="M11">
            <v>1.7271317670595539E-2</v>
          </cell>
          <cell r="N11">
            <v>1.7226936403632589E-3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2.5741461567212319E-2</v>
          </cell>
          <cell r="G12">
            <v>0.32618337433849304</v>
          </cell>
          <cell r="H12">
            <v>9.2594289718675726E-2</v>
          </cell>
          <cell r="I12">
            <v>0</v>
          </cell>
          <cell r="J12">
            <v>0.12854458520981182</v>
          </cell>
          <cell r="K12">
            <v>0.36289255793699388</v>
          </cell>
          <cell r="L12">
            <v>4.5049719917854315E-2</v>
          </cell>
          <cell r="M12">
            <v>1.7271317670595539E-2</v>
          </cell>
          <cell r="N12">
            <v>1.7226936403632589E-3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4.4919022231823383E-2</v>
          </cell>
          <cell r="G13">
            <v>0.56919216514979987</v>
          </cell>
          <cell r="H13">
            <v>0.16157765352806724</v>
          </cell>
          <cell r="I13">
            <v>0</v>
          </cell>
          <cell r="J13">
            <v>0.2243111590903096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0.84999229895882489</v>
          </cell>
          <cell r="L14">
            <v>0.1055186009272653</v>
          </cell>
          <cell r="M14">
            <v>4.0454086731165573E-2</v>
          </cell>
          <cell r="N14">
            <v>4.0350133827443879E-3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0.99999999999999978</v>
          </cell>
          <cell r="F15">
            <v>3.2102337564687888E-2</v>
          </cell>
          <cell r="G15">
            <v>0.33921544289213695</v>
          </cell>
          <cell r="H15">
            <v>9.2156599007644072E-2</v>
          </cell>
          <cell r="I15">
            <v>0</v>
          </cell>
          <cell r="J15">
            <v>0.10757638563924968</v>
          </cell>
          <cell r="K15">
            <v>0.36423715480111202</v>
          </cell>
          <cell r="L15">
            <v>4.715276129472027E-2</v>
          </cell>
          <cell r="M15">
            <v>1.6367831918363163E-2</v>
          </cell>
          <cell r="N15">
            <v>1.1914868820859415E-3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0.99999999999999933</v>
          </cell>
          <cell r="W15">
            <v>3.1978181705860906E-2</v>
          </cell>
          <cell r="X15">
            <v>0.33880145084537494</v>
          </cell>
          <cell r="Y15">
            <v>9.2159195300805977E-2</v>
          </cell>
          <cell r="Z15">
            <v>0</v>
          </cell>
          <cell r="AA15">
            <v>0.10727618530611092</v>
          </cell>
          <cell r="AB15">
            <v>0.36519157679847458</v>
          </cell>
          <cell r="AC15">
            <v>4.7107228268776162E-2</v>
          </cell>
          <cell r="AD15">
            <v>1.6297047462861421E-2</v>
          </cell>
          <cell r="AE15">
            <v>1.1891343117345354E-3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0.99999999999999978</v>
          </cell>
          <cell r="F16">
            <v>3.2102337564687888E-2</v>
          </cell>
          <cell r="G16">
            <v>0.33921544289213695</v>
          </cell>
          <cell r="H16">
            <v>9.2156599007644072E-2</v>
          </cell>
          <cell r="I16">
            <v>0</v>
          </cell>
          <cell r="J16">
            <v>0.10757638563924968</v>
          </cell>
          <cell r="K16">
            <v>0.36423715480111202</v>
          </cell>
          <cell r="L16">
            <v>4.715276129472027E-2</v>
          </cell>
          <cell r="M16">
            <v>1.6367831918363163E-2</v>
          </cell>
          <cell r="N16">
            <v>1.1914868820859415E-3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0.99999999999999933</v>
          </cell>
          <cell r="W16">
            <v>3.1978181705860906E-2</v>
          </cell>
          <cell r="X16">
            <v>0.33880145084537494</v>
          </cell>
          <cell r="Y16">
            <v>9.2159195300805977E-2</v>
          </cell>
          <cell r="Z16">
            <v>0</v>
          </cell>
          <cell r="AA16">
            <v>0.10727618530611092</v>
          </cell>
          <cell r="AB16">
            <v>0.36519157679847458</v>
          </cell>
          <cell r="AC16">
            <v>4.7107228268776162E-2</v>
          </cell>
          <cell r="AD16">
            <v>1.6297047462861421E-2</v>
          </cell>
          <cell r="AE16">
            <v>1.1891343117345354E-3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0.99999999999999978</v>
          </cell>
          <cell r="F17">
            <v>3.2102337564687888E-2</v>
          </cell>
          <cell r="G17">
            <v>0.33921544289213695</v>
          </cell>
          <cell r="H17">
            <v>9.2156599007644072E-2</v>
          </cell>
          <cell r="I17">
            <v>0</v>
          </cell>
          <cell r="J17">
            <v>0.10757638563924968</v>
          </cell>
          <cell r="K17">
            <v>0.36423715480111202</v>
          </cell>
          <cell r="L17">
            <v>4.715276129472027E-2</v>
          </cell>
          <cell r="M17">
            <v>1.6367831918363163E-2</v>
          </cell>
          <cell r="N17">
            <v>1.1914868820859415E-3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0.99999999999999933</v>
          </cell>
          <cell r="W17">
            <v>3.1978181705860906E-2</v>
          </cell>
          <cell r="X17">
            <v>0.33880145084537494</v>
          </cell>
          <cell r="Y17">
            <v>9.2159195300805977E-2</v>
          </cell>
          <cell r="Z17">
            <v>0</v>
          </cell>
          <cell r="AA17">
            <v>0.10727618530611092</v>
          </cell>
          <cell r="AB17">
            <v>0.36519157679847458</v>
          </cell>
          <cell r="AC17">
            <v>4.7107228268776162E-2</v>
          </cell>
          <cell r="AD17">
            <v>1.6297047462861421E-2</v>
          </cell>
          <cell r="AE17">
            <v>1.1891343117345354E-3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3.2102337564687902E-2</v>
          </cell>
          <cell r="G20">
            <v>0.33921544289213701</v>
          </cell>
          <cell r="H20">
            <v>9.2156599007644044E-2</v>
          </cell>
          <cell r="I20">
            <v>0</v>
          </cell>
          <cell r="J20">
            <v>0.10757638563924972</v>
          </cell>
          <cell r="K20">
            <v>0.36423715480111191</v>
          </cell>
          <cell r="L20">
            <v>4.715276129472025E-2</v>
          </cell>
          <cell r="M20">
            <v>1.6367831918363173E-2</v>
          </cell>
          <cell r="N20">
            <v>1.1914868820859415E-3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0.99999999999999978</v>
          </cell>
          <cell r="W20">
            <v>3.197818170586092E-2</v>
          </cell>
          <cell r="X20">
            <v>0.33880145084537522</v>
          </cell>
          <cell r="Y20">
            <v>9.2159195300806018E-2</v>
          </cell>
          <cell r="Z20">
            <v>0</v>
          </cell>
          <cell r="AA20">
            <v>0.10727618530611097</v>
          </cell>
          <cell r="AB20">
            <v>0.36519157679847458</v>
          </cell>
          <cell r="AC20">
            <v>4.7107228268776155E-2</v>
          </cell>
          <cell r="AD20">
            <v>1.6297047462861428E-2</v>
          </cell>
          <cell r="AE20">
            <v>1.1891343117345356E-3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3.2410743726264526E-2</v>
          </cell>
          <cell r="G23">
            <v>0.3427830340432822</v>
          </cell>
          <cell r="H23">
            <v>9.1561964298496487E-2</v>
          </cell>
          <cell r="I23">
            <v>0</v>
          </cell>
          <cell r="J23">
            <v>0.10642356485607479</v>
          </cell>
          <cell r="K23">
            <v>0.36411193830296973</v>
          </cell>
          <cell r="L23">
            <v>4.5411218908673751E-2</v>
          </cell>
          <cell r="M23">
            <v>1.6159847846376172E-2</v>
          </cell>
          <cell r="N23">
            <v>1.1376880178622559E-3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3.2435134430631153E-2</v>
          </cell>
          <cell r="X23">
            <v>0.34168201235388218</v>
          </cell>
          <cell r="Y23">
            <v>9.1626217606543395E-2</v>
          </cell>
          <cell r="Z23">
            <v>0</v>
          </cell>
          <cell r="AA23">
            <v>0.10593990785605548</v>
          </cell>
          <cell r="AB23">
            <v>0.36557837643784602</v>
          </cell>
          <cell r="AC23">
            <v>4.5582987825759945E-2</v>
          </cell>
          <cell r="AD23">
            <v>1.6020250000984775E-2</v>
          </cell>
          <cell r="AE23">
            <v>1.1351134882966651E-3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1</v>
          </cell>
          <cell r="F32">
            <v>8.0586359146230149E-2</v>
          </cell>
          <cell r="G32">
            <v>0.6251582423419374</v>
          </cell>
          <cell r="H32">
            <v>0.13657585566614461</v>
          </cell>
          <cell r="I32">
            <v>0</v>
          </cell>
          <cell r="J32">
            <v>0.15767954284568783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0.85652069150857679</v>
          </cell>
          <cell r="L33">
            <v>0.10580750443423052</v>
          </cell>
          <cell r="M33">
            <v>3.7671804057192712E-2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4.5970243589734401E-2</v>
          </cell>
          <cell r="G34">
            <v>0.35661961884194981</v>
          </cell>
          <cell r="H34">
            <v>7.7909281669573741E-2</v>
          </cell>
          <cell r="I34">
            <v>0</v>
          </cell>
          <cell r="J34">
            <v>8.9947815865227876E-2</v>
          </cell>
          <cell r="K34">
            <v>0.36792106688911685</v>
          </cell>
          <cell r="L34">
            <v>4.544993518808324E-2</v>
          </cell>
          <cell r="M34">
            <v>1.6182037956314E-2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2.5741461567212319E-2</v>
          </cell>
          <cell r="G38">
            <v>0.32618337433849304</v>
          </cell>
          <cell r="H38">
            <v>9.2594289718675754E-2</v>
          </cell>
          <cell r="I38">
            <v>0</v>
          </cell>
          <cell r="J38">
            <v>0.12854458520981182</v>
          </cell>
          <cell r="K38">
            <v>0.36289255793699388</v>
          </cell>
          <cell r="L38">
            <v>4.5049719917854315E-2</v>
          </cell>
          <cell r="M38">
            <v>1.7271317670595542E-2</v>
          </cell>
          <cell r="N38">
            <v>1.7226936403632589E-3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2.8617759392218493E-2</v>
          </cell>
          <cell r="G47">
            <v>0.33548393774517754</v>
          </cell>
          <cell r="H47">
            <v>8.0736679765802635E-2</v>
          </cell>
          <cell r="I47">
            <v>0</v>
          </cell>
          <cell r="J47">
            <v>7.3396103380819144E-2</v>
          </cell>
          <cell r="K47">
            <v>0.43538836810527148</v>
          </cell>
          <cell r="L47">
            <v>3.7486759982197138E-2</v>
          </cell>
          <cell r="M47">
            <v>8.8903916285135651E-3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0.99999999999999989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0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0.68519706012923598</v>
          </cell>
          <cell r="H48">
            <v>0.1648977175835559</v>
          </cell>
          <cell r="I48">
            <v>0</v>
          </cell>
          <cell r="J48">
            <v>0.14990522228720818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0.90373501275464529</v>
          </cell>
          <cell r="L49">
            <v>7.7811214061763709E-2</v>
          </cell>
          <cell r="M49">
            <v>1.8453773183590979E-2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0.99999999999999989</v>
          </cell>
          <cell r="F53">
            <v>1.3104219600022905E-3</v>
          </cell>
          <cell r="G53">
            <v>0.31475207356349288</v>
          </cell>
          <cell r="H53">
            <v>5.817459609077464E-2</v>
          </cell>
          <cell r="I53">
            <v>0</v>
          </cell>
          <cell r="J53">
            <v>7.6923252439311585E-2</v>
          </cell>
          <cell r="K53">
            <v>0.43232617562868048</v>
          </cell>
          <cell r="L53">
            <v>7.0300508257982675E-2</v>
          </cell>
          <cell r="M53">
            <v>2.424088359061263E-2</v>
          </cell>
          <cell r="N53">
            <v>5.5317362045271632E-3</v>
          </cell>
          <cell r="O53">
            <v>2.1710736682515368E-2</v>
          </cell>
          <cell r="P53">
            <v>-5.2703844178997143E-3</v>
          </cell>
          <cell r="S53" t="str">
            <v>EXCTAX</v>
          </cell>
          <cell r="V53">
            <v>1.0000000000000016</v>
          </cell>
          <cell r="W53">
            <v>1.4030689589167003E-3</v>
          </cell>
          <cell r="X53">
            <v>0.31610531663667851</v>
          </cell>
          <cell r="Y53">
            <v>5.8092774718206834E-2</v>
          </cell>
          <cell r="Z53">
            <v>0</v>
          </cell>
          <cell r="AA53">
            <v>7.7548053915228773E-2</v>
          </cell>
          <cell r="AB53">
            <v>0.43024501628267886</v>
          </cell>
          <cell r="AC53">
            <v>7.0204731793144695E-2</v>
          </cell>
          <cell r="AD53">
            <v>2.4425369111968662E-2</v>
          </cell>
          <cell r="AE53">
            <v>5.5353163185625784E-3</v>
          </cell>
          <cell r="AF53">
            <v>2.1710736682515368E-2</v>
          </cell>
          <cell r="AG53">
            <v>-5.2703844178997143E-3</v>
          </cell>
        </row>
        <row r="54">
          <cell r="B54" t="str">
            <v>INT</v>
          </cell>
          <cell r="E54">
            <v>0.99999999999999989</v>
          </cell>
          <cell r="F54">
            <v>3.2229859365528246E-2</v>
          </cell>
          <cell r="G54">
            <v>0.34086996193028668</v>
          </cell>
          <cell r="H54">
            <v>9.1050956975746583E-2</v>
          </cell>
          <cell r="I54">
            <v>0</v>
          </cell>
          <cell r="J54">
            <v>0.10582961494061305</v>
          </cell>
          <cell r="K54">
            <v>0.36207982957530088</v>
          </cell>
          <cell r="L54">
            <v>4.5157778895944446E-2</v>
          </cell>
          <cell r="M54">
            <v>1.6069659735545548E-2</v>
          </cell>
          <cell r="N54">
            <v>1.1313385810345668E-3</v>
          </cell>
          <cell r="O54">
            <v>0</v>
          </cell>
          <cell r="P54">
            <v>5.581E-3</v>
          </cell>
          <cell r="S54" t="str">
            <v>INT</v>
          </cell>
          <cell r="V54">
            <v>0.99999999999999944</v>
          </cell>
          <cell r="W54">
            <v>3.2254113945373801E-2</v>
          </cell>
          <cell r="X54">
            <v>0.33977508504293519</v>
          </cell>
          <cell r="Y54">
            <v>9.1114851686081286E-2</v>
          </cell>
          <cell r="Z54">
            <v>0</v>
          </cell>
          <cell r="AA54">
            <v>0.10534865723031084</v>
          </cell>
          <cell r="AB54">
            <v>0.3635380835189464</v>
          </cell>
          <cell r="AC54">
            <v>4.5328589170704384E-2</v>
          </cell>
          <cell r="AD54">
            <v>1.5930840985729278E-2</v>
          </cell>
          <cell r="AE54">
            <v>1.1287784199184815E-3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1.9881703559801383E-2</v>
          </cell>
          <cell r="G55">
            <v>0.40545797496340547</v>
          </cell>
          <cell r="H55">
            <v>4.118071059420967E-2</v>
          </cell>
          <cell r="I55">
            <v>0</v>
          </cell>
          <cell r="J55">
            <v>9.9802299485628965E-2</v>
          </cell>
          <cell r="K55">
            <v>0.34339101144936462</v>
          </cell>
          <cell r="L55">
            <v>6.4050844161976012E-2</v>
          </cell>
          <cell r="M55">
            <v>2.6235455785613985E-2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2.823020595384014E-2</v>
          </cell>
          <cell r="G58">
            <v>0.33243757832363813</v>
          </cell>
          <cell r="H58">
            <v>7.9967745849188851E-2</v>
          </cell>
          <cell r="I58">
            <v>0</v>
          </cell>
          <cell r="J58">
            <v>7.232764683792757E-2</v>
          </cell>
          <cell r="K58">
            <v>0.44136390740159692</v>
          </cell>
          <cell r="L58">
            <v>3.744147354901331E-2</v>
          </cell>
          <cell r="M58">
            <v>8.7214796817874883E-3</v>
          </cell>
          <cell r="N58">
            <v>0</v>
          </cell>
          <cell r="O58">
            <v>-4.900375969923899E-4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0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1</v>
          </cell>
          <cell r="F61">
            <v>0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3.8979999999999994E-2</v>
          </cell>
          <cell r="S61" t="str">
            <v>ITC84</v>
          </cell>
          <cell r="V61">
            <v>1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0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7.3399999999999993E-2</v>
          </cell>
          <cell r="S62" t="str">
            <v>ITC85</v>
          </cell>
          <cell r="V62">
            <v>1</v>
          </cell>
          <cell r="W62">
            <v>0</v>
          </cell>
          <cell r="X62">
            <v>0.67689999999999995</v>
          </cell>
          <cell r="Y62">
            <v>0.1336</v>
          </cell>
          <cell r="Z62">
            <v>0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0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6.7659999999999998E-2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0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7.1300000000000002E-2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0.99999999999999989</v>
          </cell>
          <cell r="F65">
            <v>0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7.6978000000000005E-2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0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1.8907E-2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2.6279504915630084E-2</v>
          </cell>
          <cell r="G69">
            <v>0.33717881920133852</v>
          </cell>
          <cell r="H69">
            <v>9.8317043060781942E-2</v>
          </cell>
          <cell r="I69">
            <v>0</v>
          </cell>
          <cell r="J69">
            <v>0.11425312055562384</v>
          </cell>
          <cell r="K69">
            <v>0.36297363404100819</v>
          </cell>
          <cell r="L69">
            <v>4.397854045954528E-2</v>
          </cell>
          <cell r="M69">
            <v>1.5217866586822837E-2</v>
          </cell>
          <cell r="N69">
            <v>1.8014711792495054E-3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0.99999999999999944</v>
          </cell>
          <cell r="W69">
            <v>2.6279504915630091E-2</v>
          </cell>
          <cell r="X69">
            <v>0.33717881920133813</v>
          </cell>
          <cell r="Y69">
            <v>9.83170430607819E-2</v>
          </cell>
          <cell r="Z69">
            <v>0</v>
          </cell>
          <cell r="AA69">
            <v>0.11425312055562376</v>
          </cell>
          <cell r="AB69">
            <v>0.36297363404100785</v>
          </cell>
          <cell r="AC69">
            <v>4.3978540459545253E-2</v>
          </cell>
          <cell r="AD69">
            <v>1.5217866586822832E-2</v>
          </cell>
          <cell r="AE69">
            <v>1.8014711792495041E-3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2.6279504915630102E-2</v>
          </cell>
          <cell r="G70">
            <v>0.33717881920133835</v>
          </cell>
          <cell r="H70">
            <v>9.8317043060781956E-2</v>
          </cell>
          <cell r="I70">
            <v>0</v>
          </cell>
          <cell r="J70">
            <v>0.11425312055562385</v>
          </cell>
          <cell r="K70">
            <v>0.3629736340410083</v>
          </cell>
          <cell r="L70">
            <v>4.3978540459545287E-2</v>
          </cell>
          <cell r="M70">
            <v>1.5217866586822839E-2</v>
          </cell>
          <cell r="N70">
            <v>1.8014711792495052E-3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2.6279504915630098E-2</v>
          </cell>
          <cell r="X70">
            <v>0.33717881920133824</v>
          </cell>
          <cell r="Y70">
            <v>9.831704306078197E-2</v>
          </cell>
          <cell r="Z70">
            <v>0</v>
          </cell>
          <cell r="AA70">
            <v>0.11425312055562384</v>
          </cell>
          <cell r="AB70">
            <v>0.3629736340410083</v>
          </cell>
          <cell r="AC70">
            <v>4.3978540459545273E-2</v>
          </cell>
          <cell r="AD70">
            <v>1.5217866586822839E-2</v>
          </cell>
          <cell r="AE70">
            <v>1.8014711792495054E-3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1.0000000000000002</v>
          </cell>
          <cell r="F71">
            <v>2.6279504915630081E-2</v>
          </cell>
          <cell r="G71">
            <v>0.33717881920133852</v>
          </cell>
          <cell r="H71">
            <v>9.8317043060781914E-2</v>
          </cell>
          <cell r="I71">
            <v>0</v>
          </cell>
          <cell r="J71">
            <v>0.11425312055562381</v>
          </cell>
          <cell r="K71">
            <v>0.36297363404100824</v>
          </cell>
          <cell r="L71">
            <v>4.3978540459545266E-2</v>
          </cell>
          <cell r="M71">
            <v>1.5217866586822837E-2</v>
          </cell>
          <cell r="N71">
            <v>1.801471179249505E-3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0.99999999999999922</v>
          </cell>
          <cell r="W71">
            <v>2.6279504915630084E-2</v>
          </cell>
          <cell r="X71">
            <v>0.33717881920133808</v>
          </cell>
          <cell r="Y71">
            <v>9.8317043060781914E-2</v>
          </cell>
          <cell r="Z71">
            <v>0</v>
          </cell>
          <cell r="AA71">
            <v>0.11425312055562373</v>
          </cell>
          <cell r="AB71">
            <v>0.36297363404100785</v>
          </cell>
          <cell r="AC71">
            <v>4.3978540459545253E-2</v>
          </cell>
          <cell r="AD71">
            <v>1.5217866586822832E-2</v>
          </cell>
          <cell r="AE71">
            <v>1.8014711792495039E-3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1.0000000000000009</v>
          </cell>
          <cell r="F72">
            <v>2.6279504915630095E-2</v>
          </cell>
          <cell r="G72">
            <v>0.33717881920133863</v>
          </cell>
          <cell r="H72">
            <v>9.8317043060781997E-2</v>
          </cell>
          <cell r="I72">
            <v>0</v>
          </cell>
          <cell r="J72">
            <v>0.11425312055562391</v>
          </cell>
          <cell r="K72">
            <v>0.36297363404100852</v>
          </cell>
          <cell r="L72">
            <v>4.3978540459545273E-2</v>
          </cell>
          <cell r="M72">
            <v>1.5217866586822849E-2</v>
          </cell>
          <cell r="N72">
            <v>1.8014711792495067E-3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2.6279504915630084E-2</v>
          </cell>
          <cell r="X72">
            <v>0.33717881920133858</v>
          </cell>
          <cell r="Y72">
            <v>9.8317043060781983E-2</v>
          </cell>
          <cell r="Z72">
            <v>0</v>
          </cell>
          <cell r="AA72">
            <v>0.11425312055562391</v>
          </cell>
          <cell r="AB72">
            <v>0.36297363404100841</v>
          </cell>
          <cell r="AC72">
            <v>4.3978540459545266E-2</v>
          </cell>
          <cell r="AD72">
            <v>1.521786658682284E-2</v>
          </cell>
          <cell r="AE72">
            <v>1.8014711792495059E-3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1.0000000000000002</v>
          </cell>
          <cell r="F73">
            <v>2.6279504915630098E-2</v>
          </cell>
          <cell r="G73">
            <v>0.33717881920133835</v>
          </cell>
          <cell r="H73">
            <v>9.8317043060781983E-2</v>
          </cell>
          <cell r="I73">
            <v>0</v>
          </cell>
          <cell r="J73">
            <v>0.11425312055562384</v>
          </cell>
          <cell r="K73">
            <v>0.36297363404100819</v>
          </cell>
          <cell r="L73">
            <v>4.397854045954528E-2</v>
          </cell>
          <cell r="M73">
            <v>1.5217866586822837E-2</v>
          </cell>
          <cell r="N73">
            <v>1.8014711792495054E-3</v>
          </cell>
          <cell r="O73">
            <v>0</v>
          </cell>
          <cell r="P73">
            <v>0</v>
          </cell>
          <cell r="S73" t="str">
            <v>SNPPN</v>
          </cell>
          <cell r="V73">
            <v>1.0000000000000002</v>
          </cell>
          <cell r="W73">
            <v>2.6279504915630098E-2</v>
          </cell>
          <cell r="X73">
            <v>0.33717881920133835</v>
          </cell>
          <cell r="Y73">
            <v>9.8317043060781983E-2</v>
          </cell>
          <cell r="Z73">
            <v>0</v>
          </cell>
          <cell r="AA73">
            <v>0.11425312055562384</v>
          </cell>
          <cell r="AB73">
            <v>0.36297363404100819</v>
          </cell>
          <cell r="AC73">
            <v>4.397854045954528E-2</v>
          </cell>
          <cell r="AD73">
            <v>1.5217866586822837E-2</v>
          </cell>
          <cell r="AE73">
            <v>1.8014711792495054E-3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2.6279504915630095E-2</v>
          </cell>
          <cell r="G74">
            <v>0.33717881920133841</v>
          </cell>
          <cell r="H74">
            <v>9.8317043060781956E-2</v>
          </cell>
          <cell r="I74">
            <v>0</v>
          </cell>
          <cell r="J74">
            <v>0.11425312055562381</v>
          </cell>
          <cell r="K74">
            <v>0.36297363404100802</v>
          </cell>
          <cell r="L74">
            <v>4.3978540459545266E-2</v>
          </cell>
          <cell r="M74">
            <v>1.5217866586822837E-2</v>
          </cell>
          <cell r="N74">
            <v>1.8014711792495054E-3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2.6279504915630091E-2</v>
          </cell>
          <cell r="X74">
            <v>0.33717881920133841</v>
          </cell>
          <cell r="Y74">
            <v>9.831704306078197E-2</v>
          </cell>
          <cell r="Z74">
            <v>0</v>
          </cell>
          <cell r="AA74">
            <v>0.11425312055562384</v>
          </cell>
          <cell r="AB74">
            <v>0.36297363404100813</v>
          </cell>
          <cell r="AC74">
            <v>4.3978540459545266E-2</v>
          </cell>
          <cell r="AD74">
            <v>1.5217866586822839E-2</v>
          </cell>
          <cell r="AE74">
            <v>1.8014711792495054E-3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2.541511643644084E-2</v>
          </cell>
          <cell r="G75">
            <v>0.33701552579600158</v>
          </cell>
          <cell r="H75">
            <v>9.8324697794491281E-2</v>
          </cell>
          <cell r="I75">
            <v>0</v>
          </cell>
          <cell r="J75">
            <v>0.11015486456876571</v>
          </cell>
          <cell r="K75">
            <v>0.34909461276105841</v>
          </cell>
          <cell r="L75">
            <v>5.6095307258209E-2</v>
          </cell>
          <cell r="M75">
            <v>2.3216210154588426E-2</v>
          </cell>
          <cell r="N75">
            <v>6.8366523044476155E-4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2.5591414213849951E-2</v>
          </cell>
          <cell r="X75">
            <v>0.33950384358312474</v>
          </cell>
          <cell r="Y75">
            <v>9.7057819772228354E-2</v>
          </cell>
          <cell r="Z75">
            <v>0</v>
          </cell>
          <cell r="AA75">
            <v>0.10799030740401125</v>
          </cell>
          <cell r="AB75">
            <v>0.34855418604834448</v>
          </cell>
          <cell r="AC75">
            <v>5.7056127560143187E-2</v>
          </cell>
          <cell r="AD75">
            <v>2.3590597957779565E-2</v>
          </cell>
          <cell r="AE75">
            <v>6.5570346051841842E-4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1.0000000000000002</v>
          </cell>
          <cell r="F76">
            <v>3.0202664527555257E-2</v>
          </cell>
          <cell r="G76">
            <v>0.33326217810864361</v>
          </cell>
          <cell r="H76">
            <v>8.8267834236083711E-2</v>
          </cell>
          <cell r="I76">
            <v>0</v>
          </cell>
          <cell r="J76">
            <v>0.10135353680095413</v>
          </cell>
          <cell r="K76">
            <v>0.38259749822578615</v>
          </cell>
          <cell r="L76">
            <v>4.7214591451376575E-2</v>
          </cell>
          <cell r="M76">
            <v>1.61690549147421E-2</v>
          </cell>
          <cell r="N76">
            <v>9.3264173485854902E-4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0.99999999999999944</v>
          </cell>
          <cell r="W76">
            <v>3.0359763230679754E-2</v>
          </cell>
          <cell r="X76">
            <v>0.3337467229438984</v>
          </cell>
          <cell r="Y76">
            <v>8.8798045687810551E-2</v>
          </cell>
          <cell r="Z76">
            <v>0</v>
          </cell>
          <cell r="AA76">
            <v>0.10199803176976988</v>
          </cell>
          <cell r="AB76">
            <v>0.38072770239080106</v>
          </cell>
          <cell r="AC76">
            <v>4.7262426060203457E-2</v>
          </cell>
          <cell r="AD76">
            <v>1.6136408334236563E-2</v>
          </cell>
          <cell r="AE76">
            <v>9.7089958259978959E-4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2.6197772013290922E-2</v>
          </cell>
          <cell r="G77">
            <v>0.33550852697712735</v>
          </cell>
          <cell r="H77">
            <v>9.744771303115328E-2</v>
          </cell>
          <cell r="I77">
            <v>0</v>
          </cell>
          <cell r="J77">
            <v>0.11642410341100055</v>
          </cell>
          <cell r="K77">
            <v>0.3629613179603226</v>
          </cell>
          <cell r="L77">
            <v>4.4141260817135729E-2</v>
          </cell>
          <cell r="M77">
            <v>1.5529801521771506E-2</v>
          </cell>
          <cell r="N77">
            <v>1.789504268198111E-3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2.6197772013290922E-2</v>
          </cell>
          <cell r="X77">
            <v>0.33550852697712735</v>
          </cell>
          <cell r="Y77">
            <v>9.744771303115328E-2</v>
          </cell>
          <cell r="Z77">
            <v>0</v>
          </cell>
          <cell r="AA77">
            <v>0.11642410341100055</v>
          </cell>
          <cell r="AB77">
            <v>0.3629613179603226</v>
          </cell>
          <cell r="AC77">
            <v>4.4141260817135729E-2</v>
          </cell>
          <cell r="AD77">
            <v>1.5529801521771506E-2</v>
          </cell>
          <cell r="AE77">
            <v>1.789504268198111E-3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1.0000000000000002</v>
          </cell>
          <cell r="F78">
            <v>2.6183336330911137E-2</v>
          </cell>
          <cell r="G78">
            <v>0.33521351961362911</v>
          </cell>
          <cell r="H78">
            <v>9.7294171778710636E-2</v>
          </cell>
          <cell r="I78">
            <v>0</v>
          </cell>
          <cell r="J78">
            <v>0.11680754285894929</v>
          </cell>
          <cell r="K78">
            <v>0.36295914269156487</v>
          </cell>
          <cell r="L78">
            <v>4.4170000520874039E-2</v>
          </cell>
          <cell r="M78">
            <v>1.5584895535506533E-2</v>
          </cell>
          <cell r="N78">
            <v>1.7873906698544699E-3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2.6183336330911137E-2</v>
          </cell>
          <cell r="X78">
            <v>0.33521351961362911</v>
          </cell>
          <cell r="Y78">
            <v>9.7294171778710636E-2</v>
          </cell>
          <cell r="Z78">
            <v>0</v>
          </cell>
          <cell r="AA78">
            <v>0.11680754285894929</v>
          </cell>
          <cell r="AB78">
            <v>0.36295914269156487</v>
          </cell>
          <cell r="AC78">
            <v>4.4170000520874039E-2</v>
          </cell>
          <cell r="AD78">
            <v>1.5584895535506533E-2</v>
          </cell>
          <cell r="AE78">
            <v>1.7873906698544699E-3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0.99999999999999989</v>
          </cell>
          <cell r="F79">
            <v>1.3424184955006372E-3</v>
          </cell>
          <cell r="G79">
            <v>0.32243736593674871</v>
          </cell>
          <cell r="H79">
            <v>5.9595043538799096E-2</v>
          </cell>
          <cell r="I79">
            <v>0</v>
          </cell>
          <cell r="J79">
            <v>7.8801485292886789E-2</v>
          </cell>
          <cell r="K79">
            <v>0.44288227148756198</v>
          </cell>
          <cell r="L79">
            <v>7.2017033756398785E-2</v>
          </cell>
          <cell r="M79">
            <v>2.4832772551567597E-2</v>
          </cell>
          <cell r="N79">
            <v>5.666804449136963E-3</v>
          </cell>
          <cell r="O79">
            <v>-2.1761242651862698E-3</v>
          </cell>
          <cell r="P79">
            <v>-5.3990712434142741E-3</v>
          </cell>
          <cell r="S79" t="str">
            <v>IBT</v>
          </cell>
          <cell r="V79">
            <v>1.0000000000000013</v>
          </cell>
          <cell r="W79">
            <v>1.4373276535363541E-3</v>
          </cell>
          <cell r="X79">
            <v>0.32382365110732786</v>
          </cell>
          <cell r="Y79">
            <v>5.951122433611869E-2</v>
          </cell>
          <cell r="Z79">
            <v>0</v>
          </cell>
          <cell r="AA79">
            <v>7.9441542528562129E-2</v>
          </cell>
          <cell r="AB79">
            <v>0.44075029653336356</v>
          </cell>
          <cell r="AC79">
            <v>7.1918918720359618E-2</v>
          </cell>
          <cell r="AD79">
            <v>2.5021762650619343E-2</v>
          </cell>
          <cell r="AE79">
            <v>5.6704719787143325E-3</v>
          </cell>
          <cell r="AF79">
            <v>-2.1761242651862698E-3</v>
          </cell>
          <cell r="AG79">
            <v>-5.3990712434142741E-3</v>
          </cell>
        </row>
        <row r="80">
          <cell r="B80" t="str">
            <v>DITEXPRL</v>
          </cell>
          <cell r="E80">
            <v>1</v>
          </cell>
          <cell r="F80">
            <v>3.820734230764735E-2</v>
          </cell>
          <cell r="G80">
            <v>0.40257223089749877</v>
          </cell>
          <cell r="H80">
            <v>0.10602504897878147</v>
          </cell>
          <cell r="I80">
            <v>0</v>
          </cell>
          <cell r="J80">
            <v>0.13682062631159853</v>
          </cell>
          <cell r="K80">
            <v>0.27759105313017557</v>
          </cell>
          <cell r="L80">
            <v>3.3827407146276058E-2</v>
          </cell>
          <cell r="M80">
            <v>1.2594084744323233E-2</v>
          </cell>
          <cell r="N80">
            <v>4.5043958944305558E-4</v>
          </cell>
          <cell r="O80">
            <v>0</v>
          </cell>
          <cell r="P80">
            <v>-8.0882331057440908E-3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0.99999999999999989</v>
          </cell>
          <cell r="F81">
            <v>2.4206560574055073E-2</v>
          </cell>
          <cell r="G81">
            <v>0.28509007268076786</v>
          </cell>
          <cell r="H81">
            <v>7.1413137559927106E-2</v>
          </cell>
          <cell r="I81">
            <v>0</v>
          </cell>
          <cell r="J81">
            <v>8.8316299482360541E-2</v>
          </cell>
          <cell r="K81">
            <v>0.43153920169784471</v>
          </cell>
          <cell r="L81">
            <v>5.9587233152281351E-2</v>
          </cell>
          <cell r="M81">
            <v>2.1337848676977664E-2</v>
          </cell>
          <cell r="N81">
            <v>2.9507693473784669E-3</v>
          </cell>
          <cell r="O81">
            <v>4.8196326648974582E-3</v>
          </cell>
          <cell r="P81">
            <v>1.0739244163509706E-2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</v>
          </cell>
          <cell r="F82">
            <v>3.1582644516885382E-2</v>
          </cell>
          <cell r="G82">
            <v>0.3454849644768776</v>
          </cell>
          <cell r="H82">
            <v>9.2510725813840053E-2</v>
          </cell>
          <cell r="I82">
            <v>0</v>
          </cell>
          <cell r="J82">
            <v>0.10603233945654117</v>
          </cell>
          <cell r="K82">
            <v>0.35741978892824222</v>
          </cell>
          <cell r="L82">
            <v>4.5438361380919584E-2</v>
          </cell>
          <cell r="M82">
            <v>1.5355982395429173E-2</v>
          </cell>
          <cell r="N82">
            <v>9.8614317699577186E-4</v>
          </cell>
          <cell r="O82">
            <v>1.796106479658861E-4</v>
          </cell>
          <cell r="P82">
            <v>5.0094392063031621E-3</v>
          </cell>
          <cell r="S82" t="str">
            <v>TAXDEPRL</v>
          </cell>
          <cell r="V82">
            <v>1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0.99999999999999989</v>
          </cell>
          <cell r="F83">
            <v>3.7351085777459152E-2</v>
          </cell>
          <cell r="G83">
            <v>0.40326901733054743</v>
          </cell>
          <cell r="H83">
            <v>0.10630906172626547</v>
          </cell>
          <cell r="I83">
            <v>0</v>
          </cell>
          <cell r="J83">
            <v>0.132708738210465</v>
          </cell>
          <cell r="K83">
            <v>0.28454230770785266</v>
          </cell>
          <cell r="L83">
            <v>3.521304570727983E-2</v>
          </cell>
          <cell r="M83">
            <v>1.400320882474726E-2</v>
          </cell>
          <cell r="N83">
            <v>7.7204060834672932E-4</v>
          </cell>
          <cell r="O83">
            <v>0</v>
          </cell>
          <cell r="P83">
            <v>-1.4168505892963559E-2</v>
          </cell>
          <cell r="S83" t="str">
            <v>DITEXPMA</v>
          </cell>
          <cell r="V83">
            <v>0.99999999999999989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0.99999999999999989</v>
          </cell>
          <cell r="F84">
            <v>2.065497310429255E-2</v>
          </cell>
          <cell r="G84">
            <v>0.23057291116631942</v>
          </cell>
          <cell r="H84">
            <v>6.0192763730628915E-2</v>
          </cell>
          <cell r="I84">
            <v>0</v>
          </cell>
          <cell r="J84">
            <v>7.446491725706561E-2</v>
          </cell>
          <cell r="K84">
            <v>0.50544435379011543</v>
          </cell>
          <cell r="L84">
            <v>6.8119924296227125E-2</v>
          </cell>
          <cell r="M84">
            <v>2.44567418093357E-2</v>
          </cell>
          <cell r="N84">
            <v>1.9349456481331749E-3</v>
          </cell>
          <cell r="O84">
            <v>3.4770592774963326E-3</v>
          </cell>
          <cell r="P84">
            <v>1.0681409920385704E-2</v>
          </cell>
          <cell r="S84" t="str">
            <v>DITBALMA</v>
          </cell>
          <cell r="V84">
            <v>1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0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1</v>
          </cell>
          <cell r="F85">
            <v>3.1725148177863073E-2</v>
          </cell>
          <cell r="G85">
            <v>0.34634246491982429</v>
          </cell>
          <cell r="H85">
            <v>9.2789951693303258E-2</v>
          </cell>
          <cell r="I85">
            <v>0</v>
          </cell>
          <cell r="J85">
            <v>0.10630235562592255</v>
          </cell>
          <cell r="K85">
            <v>0.35607132447943135</v>
          </cell>
          <cell r="L85">
            <v>4.5289261813292805E-2</v>
          </cell>
          <cell r="M85">
            <v>1.5311412410720249E-2</v>
          </cell>
          <cell r="N85">
            <v>9.7918640007409793E-4</v>
          </cell>
          <cell r="O85">
            <v>1.7945527326518587E-4</v>
          </cell>
          <cell r="P85">
            <v>5.0094392063031621E-3</v>
          </cell>
          <cell r="S85" t="str">
            <v>TAXDEPRMA</v>
          </cell>
          <cell r="V85">
            <v>1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1.0000000000000002</v>
          </cell>
          <cell r="F86">
            <v>3.2885831014310848E-2</v>
          </cell>
          <cell r="G86">
            <v>0.34658587551126013</v>
          </cell>
          <cell r="H86">
            <v>9.0417916228603887E-2</v>
          </cell>
          <cell r="I86">
            <v>0</v>
          </cell>
          <cell r="J86">
            <v>0.10295898893694851</v>
          </cell>
          <cell r="K86">
            <v>0.36106819874578511</v>
          </cell>
          <cell r="L86">
            <v>4.8854589107847075E-2</v>
          </cell>
          <cell r="M86">
            <v>1.6187902659213493E-2</v>
          </cell>
          <cell r="N86">
            <v>1.0406977960310444E-3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3.2879749614492505E-2</v>
          </cell>
          <cell r="X86">
            <v>0.3465655973610241</v>
          </cell>
          <cell r="Y86">
            <v>9.0418043400184139E-2</v>
          </cell>
          <cell r="Z86">
            <v>0</v>
          </cell>
          <cell r="AA86">
            <v>0.10294428453017571</v>
          </cell>
          <cell r="AB86">
            <v>0.36111494822515905</v>
          </cell>
          <cell r="AC86">
            <v>4.8852358810071994E-2</v>
          </cell>
          <cell r="AD86">
            <v>1.6184435496415881E-2</v>
          </cell>
          <cell r="AE86">
            <v>1.0405825624766806E-3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0.99999999999999989</v>
          </cell>
          <cell r="F87">
            <v>3.0597928127791864E-2</v>
          </cell>
          <cell r="G87">
            <v>0.34032871540937676</v>
          </cell>
          <cell r="H87">
            <v>8.9484026573696265E-2</v>
          </cell>
          <cell r="I87">
            <v>0</v>
          </cell>
          <cell r="J87">
            <v>0.11189333311881515</v>
          </cell>
          <cell r="K87">
            <v>0.36630453575295624</v>
          </cell>
          <cell r="L87">
            <v>4.4588583101575242E-2</v>
          </cell>
          <cell r="M87">
            <v>1.5758750400420355E-2</v>
          </cell>
          <cell r="N87">
            <v>1.0441275153680962E-3</v>
          </cell>
          <cell r="O87">
            <v>0</v>
          </cell>
          <cell r="P87">
            <v>0</v>
          </cell>
          <cell r="S87" t="str">
            <v>SCHMAEXP</v>
          </cell>
          <cell r="V87">
            <v>0.99999999999999956</v>
          </cell>
          <cell r="W87">
            <v>3.0524498508795184E-2</v>
          </cell>
          <cell r="X87">
            <v>0.34008386769499094</v>
          </cell>
          <cell r="Y87">
            <v>8.9485562101858068E-2</v>
          </cell>
          <cell r="Z87">
            <v>0</v>
          </cell>
          <cell r="AA87">
            <v>0.11171578534706018</v>
          </cell>
          <cell r="AB87">
            <v>0.36686901047280041</v>
          </cell>
          <cell r="AC87">
            <v>4.456165346024836E-2</v>
          </cell>
          <cell r="AD87">
            <v>1.5716886281823883E-2</v>
          </cell>
          <cell r="AE87">
            <v>1.0427361324225088E-3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2.63269321250915E-2</v>
          </cell>
          <cell r="G88">
            <v>0.33778733334707867</v>
          </cell>
          <cell r="H88">
            <v>9.8494478024257884E-2</v>
          </cell>
          <cell r="I88">
            <v>0</v>
          </cell>
          <cell r="J88">
            <v>0.11445931571407936</v>
          </cell>
          <cell r="K88">
            <v>0.36362870066520436</v>
          </cell>
          <cell r="L88">
            <v>4.4057909513752283E-2</v>
          </cell>
          <cell r="M88">
            <v>1.5245330610535845E-2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MT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MT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Tracking"/>
      <sheetName val="Printing Summary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PSE Portfolio and Acquisition Model</v>
          </cell>
        </row>
        <row r="9">
          <cell r="C9">
            <v>37986</v>
          </cell>
        </row>
        <row r="11">
          <cell r="C11">
            <v>45291</v>
          </cell>
        </row>
        <row r="21">
          <cell r="C21">
            <v>2.5000000000000001E-2</v>
          </cell>
        </row>
        <row r="22">
          <cell r="H22">
            <v>1.6E-2</v>
          </cell>
        </row>
        <row r="23">
          <cell r="H23">
            <v>6900</v>
          </cell>
          <cell r="L23">
            <v>9100</v>
          </cell>
        </row>
        <row r="25">
          <cell r="C25">
            <v>30</v>
          </cell>
        </row>
        <row r="33">
          <cell r="C33">
            <v>0.35</v>
          </cell>
        </row>
        <row r="56">
          <cell r="I56">
            <v>7.2400000000000006E-2</v>
          </cell>
        </row>
        <row r="58">
          <cell r="I58">
            <v>0.57569999999999999</v>
          </cell>
        </row>
        <row r="61">
          <cell r="I61">
            <v>7.2982982000000002E-2</v>
          </cell>
        </row>
        <row r="62">
          <cell r="I62">
            <v>8.7571220000000005E-2</v>
          </cell>
        </row>
        <row r="65">
          <cell r="I65">
            <v>0.65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8">
          <cell r="C8" t="str">
            <v>Fred CC</v>
          </cell>
        </row>
        <row r="70">
          <cell r="C70" t="str">
            <v>Fred DF</v>
          </cell>
        </row>
      </sheetData>
      <sheetData sheetId="10" refreshError="1">
        <row r="11">
          <cell r="C11" t="str">
            <v>B2 10% Wind with Frederickson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Variables"/>
      <sheetName val="Function"/>
      <sheetName val="Report"/>
      <sheetName val="Results"/>
      <sheetName val="NRO"/>
      <sheetName val="ADJ"/>
      <sheetName val="URO"/>
      <sheetName val="UTCR"/>
      <sheetName val="Unadj Data for RAM"/>
      <sheetName val="CWC"/>
      <sheetName val="Factors"/>
      <sheetName val="Check"/>
      <sheetName val="WelcomeDialog"/>
      <sheetName val="Macro"/>
    </sheetNames>
    <sheetDataSet>
      <sheetData sheetId="0" refreshError="1"/>
      <sheetData sheetId="1" refreshError="1">
        <row r="23">
          <cell r="D23">
            <v>0.59916000000000003</v>
          </cell>
        </row>
        <row r="25">
          <cell r="D25">
            <v>6.79E-3</v>
          </cell>
        </row>
        <row r="26">
          <cell r="D26">
            <v>2.1319999999999999E-2</v>
          </cell>
        </row>
        <row r="27">
          <cell r="D27">
            <v>3.2599999999999999E-3</v>
          </cell>
        </row>
        <row r="28">
          <cell r="D28">
            <v>5.1999999999999995E-4</v>
          </cell>
        </row>
        <row r="29">
          <cell r="D29">
            <v>1.09E-3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 (Input)"/>
      <sheetName val="Results-Print"/>
      <sheetName val="Summary of Results"/>
      <sheetName val="Income Statement (Results)"/>
      <sheetName val="Cash Flow Statement (Results)"/>
      <sheetName val="Tax Statement (Results)"/>
      <sheetName val="MiscItems(Input)"/>
      <sheetName val="Capital Projects(Input)"/>
      <sheetName val="Plant(Input)"/>
      <sheetName val="Capital Projects(Results)"/>
      <sheetName val="Book Depreciation"/>
      <sheetName val="Tax Depreciation"/>
      <sheetName val="MACRS RATES"/>
      <sheetName val="Sheet1"/>
    </sheetNames>
    <sheetDataSet>
      <sheetData sheetId="0">
        <row r="5">
          <cell r="B5">
            <v>0.35</v>
          </cell>
        </row>
        <row r="6">
          <cell r="B6">
            <v>1</v>
          </cell>
        </row>
        <row r="7">
          <cell r="B7">
            <v>5.1998314171835648E-3</v>
          </cell>
        </row>
        <row r="8">
          <cell r="B8">
            <v>4.5621000000000002E-2</v>
          </cell>
        </row>
        <row r="9">
          <cell r="B9">
            <v>6.2450845342655007E-4</v>
          </cell>
        </row>
        <row r="11">
          <cell r="B11">
            <v>0</v>
          </cell>
        </row>
        <row r="12">
          <cell r="B12" t="str">
            <v>Yes</v>
          </cell>
          <cell r="C12">
            <v>1</v>
          </cell>
        </row>
        <row r="13">
          <cell r="B13" t="str">
            <v>No</v>
          </cell>
        </row>
        <row r="37">
          <cell r="D37">
            <v>6.6900000000000001E-2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7">
          <cell r="D7">
            <v>2014</v>
          </cell>
        </row>
        <row r="8">
          <cell r="D8">
            <v>2005</v>
          </cell>
        </row>
        <row r="9">
          <cell r="D9">
            <v>2006</v>
          </cell>
        </row>
        <row r="10">
          <cell r="D10">
            <v>2007</v>
          </cell>
        </row>
        <row r="11">
          <cell r="D11">
            <v>2004</v>
          </cell>
        </row>
        <row r="12">
          <cell r="D12">
            <v>2006</v>
          </cell>
        </row>
        <row r="13">
          <cell r="D13">
            <v>2003</v>
          </cell>
        </row>
        <row r="14">
          <cell r="D14">
            <v>2004</v>
          </cell>
        </row>
        <row r="15">
          <cell r="D15">
            <v>2004</v>
          </cell>
        </row>
        <row r="16">
          <cell r="D16">
            <v>2008</v>
          </cell>
        </row>
        <row r="17">
          <cell r="D17">
            <v>2003</v>
          </cell>
        </row>
        <row r="18">
          <cell r="D18">
            <v>2006</v>
          </cell>
        </row>
        <row r="19">
          <cell r="D19">
            <v>2007</v>
          </cell>
        </row>
        <row r="20">
          <cell r="D20">
            <v>2003</v>
          </cell>
        </row>
        <row r="21">
          <cell r="D21">
            <v>2008</v>
          </cell>
        </row>
        <row r="22">
          <cell r="D22">
            <v>2006</v>
          </cell>
        </row>
        <row r="23">
          <cell r="D23">
            <v>2015</v>
          </cell>
        </row>
        <row r="24">
          <cell r="D24">
            <v>2014</v>
          </cell>
        </row>
        <row r="25">
          <cell r="D25">
            <v>2002</v>
          </cell>
        </row>
        <row r="26">
          <cell r="D26">
            <v>2003</v>
          </cell>
        </row>
        <row r="27">
          <cell r="D27">
            <v>2004</v>
          </cell>
        </row>
        <row r="28">
          <cell r="D28">
            <v>2005</v>
          </cell>
        </row>
        <row r="29">
          <cell r="D29">
            <v>2006</v>
          </cell>
        </row>
        <row r="30">
          <cell r="D30">
            <v>2007</v>
          </cell>
        </row>
        <row r="31">
          <cell r="D31">
            <v>2008</v>
          </cell>
        </row>
        <row r="32">
          <cell r="D32">
            <v>2009</v>
          </cell>
        </row>
        <row r="33">
          <cell r="D33">
            <v>2010</v>
          </cell>
        </row>
        <row r="34">
          <cell r="D34">
            <v>2011</v>
          </cell>
        </row>
        <row r="35">
          <cell r="D35">
            <v>2012</v>
          </cell>
        </row>
        <row r="36">
          <cell r="D36">
            <v>2013</v>
          </cell>
        </row>
        <row r="37">
          <cell r="D37">
            <v>2014</v>
          </cell>
        </row>
        <row r="38">
          <cell r="D38">
            <v>2015</v>
          </cell>
        </row>
        <row r="39">
          <cell r="D39">
            <v>2016</v>
          </cell>
        </row>
        <row r="40">
          <cell r="D40">
            <v>2017</v>
          </cell>
        </row>
        <row r="41">
          <cell r="D41">
            <v>2018</v>
          </cell>
        </row>
        <row r="42">
          <cell r="D42">
            <v>2019</v>
          </cell>
        </row>
        <row r="43">
          <cell r="D43">
            <v>2020</v>
          </cell>
        </row>
        <row r="44">
          <cell r="D44">
            <v>2021</v>
          </cell>
        </row>
        <row r="45">
          <cell r="D45">
            <v>2022</v>
          </cell>
        </row>
        <row r="46">
          <cell r="D46">
            <v>2023</v>
          </cell>
        </row>
        <row r="47">
          <cell r="D47">
            <v>2015</v>
          </cell>
        </row>
        <row r="48">
          <cell r="D48">
            <v>2021</v>
          </cell>
        </row>
        <row r="49">
          <cell r="D49">
            <v>2022</v>
          </cell>
        </row>
        <row r="50">
          <cell r="D50">
            <v>2023</v>
          </cell>
        </row>
        <row r="51">
          <cell r="D51">
            <v>2024</v>
          </cell>
        </row>
        <row r="52">
          <cell r="D52">
            <v>2025</v>
          </cell>
        </row>
        <row r="53">
          <cell r="D53">
            <v>2026</v>
          </cell>
        </row>
      </sheetData>
      <sheetData sheetId="8"/>
      <sheetData sheetId="9"/>
      <sheetData sheetId="10"/>
      <sheetData sheetId="11"/>
      <sheetData sheetId="12">
        <row r="3">
          <cell r="A3">
            <v>0</v>
          </cell>
          <cell r="B3">
            <v>1.0000000000000001E-9</v>
          </cell>
          <cell r="C3">
            <v>1.0000000000000001E-9</v>
          </cell>
          <cell r="D3">
            <v>1.0000000000000001E-9</v>
          </cell>
          <cell r="E3">
            <v>1.0000000000000001E-9</v>
          </cell>
          <cell r="F3">
            <v>1.0000000000000001E-9</v>
          </cell>
          <cell r="G3">
            <v>1.0000000000000001E-9</v>
          </cell>
          <cell r="H3">
            <v>1.0000000000000001E-9</v>
          </cell>
          <cell r="I3">
            <v>1.0000000000000001E-9</v>
          </cell>
          <cell r="J3">
            <v>1.0000000000000001E-9</v>
          </cell>
          <cell r="K3">
            <v>1.0000000000000001E-9</v>
          </cell>
          <cell r="L3">
            <v>1.0000000000000001E-9</v>
          </cell>
          <cell r="M3">
            <v>1.0000000000000001E-9</v>
          </cell>
          <cell r="N3">
            <v>1.0000000000000001E-9</v>
          </cell>
          <cell r="O3">
            <v>1.0000000000000001E-9</v>
          </cell>
          <cell r="P3">
            <v>1.0000000000000001E-9</v>
          </cell>
          <cell r="Q3">
            <v>1.0000000000000001E-9</v>
          </cell>
          <cell r="R3">
            <v>1.0000000000000001E-9</v>
          </cell>
          <cell r="S3">
            <v>1.0000000000000001E-9</v>
          </cell>
          <cell r="T3">
            <v>1.0000000000000001E-9</v>
          </cell>
          <cell r="U3">
            <v>1.0000000000000001E-9</v>
          </cell>
          <cell r="V3">
            <v>1.0000000000000001E-9</v>
          </cell>
          <cell r="W3">
            <v>1.0000000000000001E-9</v>
          </cell>
          <cell r="X3">
            <v>1.0000000000000001E-9</v>
          </cell>
          <cell r="Y3">
            <v>1.0000000000000001E-9</v>
          </cell>
          <cell r="Z3">
            <v>1.0000000000000001E-9</v>
          </cell>
          <cell r="AA3">
            <v>1.0000000000000001E-9</v>
          </cell>
          <cell r="AB3">
            <v>1.0000000000000001E-9</v>
          </cell>
          <cell r="AC3">
            <v>1.0000000000000001E-9</v>
          </cell>
          <cell r="AD3">
            <v>1.0000000000000001E-9</v>
          </cell>
          <cell r="AE3">
            <v>1.0000000000000001E-9</v>
          </cell>
          <cell r="AF3">
            <v>1.0000000000000001E-9</v>
          </cell>
          <cell r="AG3">
            <v>1.0000000000000001E-9</v>
          </cell>
          <cell r="AH3">
            <v>1.0000000000000001E-9</v>
          </cell>
          <cell r="AI3">
            <v>1.0000000000000001E-9</v>
          </cell>
          <cell r="AJ3">
            <v>1.0000000000000001E-9</v>
          </cell>
          <cell r="AK3">
            <v>1.0000000000000001E-9</v>
          </cell>
          <cell r="AL3">
            <v>1.0000000000000001E-9</v>
          </cell>
          <cell r="AM3">
            <v>1.0000000000000001E-9</v>
          </cell>
          <cell r="AN3">
            <v>1.0000000000000001E-9</v>
          </cell>
          <cell r="AO3">
            <v>1.0000000000000001E-9</v>
          </cell>
        </row>
        <row r="4">
          <cell r="A4">
            <v>3</v>
          </cell>
          <cell r="B4">
            <v>0.33333333333333331</v>
          </cell>
          <cell r="C4">
            <v>0.44444444444444448</v>
          </cell>
          <cell r="D4">
            <v>0.14814814814814817</v>
          </cell>
          <cell r="E4">
            <v>7.407407407407407E-2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</row>
        <row r="5">
          <cell r="A5">
            <v>5</v>
          </cell>
          <cell r="B5">
            <v>0.2</v>
          </cell>
          <cell r="C5">
            <v>0.32</v>
          </cell>
          <cell r="D5">
            <v>0.192</v>
          </cell>
          <cell r="E5">
            <v>0.11520000000000001</v>
          </cell>
          <cell r="F5">
            <v>0.11520000000000001</v>
          </cell>
          <cell r="G5">
            <v>5.7600000000000096E-2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</row>
        <row r="6">
          <cell r="A6">
            <v>7</v>
          </cell>
          <cell r="B6">
            <v>0.14285714285714285</v>
          </cell>
          <cell r="C6">
            <v>0.24489795918367349</v>
          </cell>
          <cell r="D6">
            <v>0.1749271137026239</v>
          </cell>
          <cell r="E6">
            <v>0.12494793835901707</v>
          </cell>
          <cell r="F6">
            <v>8.9200000000000002E-2</v>
          </cell>
          <cell r="G6">
            <v>8.9200000000000002E-2</v>
          </cell>
          <cell r="H6">
            <v>8.9200000000000002E-2</v>
          </cell>
          <cell r="I6">
            <v>4.4769845897542737E-2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</row>
        <row r="7">
          <cell r="A7">
            <v>10</v>
          </cell>
          <cell r="B7">
            <v>0.1</v>
          </cell>
          <cell r="C7">
            <v>0.18</v>
          </cell>
          <cell r="D7">
            <v>0.14399999999999999</v>
          </cell>
          <cell r="E7">
            <v>0.1152</v>
          </cell>
          <cell r="F7">
            <v>9.2159999999999992E-2</v>
          </cell>
          <cell r="G7">
            <v>7.3727999999999988E-2</v>
          </cell>
          <cell r="H7">
            <v>6.5535999999999983E-2</v>
          </cell>
          <cell r="I7">
            <v>6.5535999999999983E-2</v>
          </cell>
          <cell r="J7">
            <v>6.5535999999999983E-2</v>
          </cell>
          <cell r="K7">
            <v>6.5535999999999983E-2</v>
          </cell>
          <cell r="L7">
            <v>3.2767999999999908E-2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</row>
        <row r="8">
          <cell r="A8">
            <v>15</v>
          </cell>
          <cell r="B8">
            <v>0.05</v>
          </cell>
          <cell r="C8">
            <v>9.5000000000000001E-2</v>
          </cell>
          <cell r="D8">
            <v>8.5500000000000007E-2</v>
          </cell>
          <cell r="E8">
            <v>7.6999999999999999E-2</v>
          </cell>
          <cell r="F8">
            <v>6.9199999999999998E-2</v>
          </cell>
          <cell r="G8">
            <v>6.2300000000000001E-2</v>
          </cell>
          <cell r="H8">
            <v>5.91E-2</v>
          </cell>
          <cell r="I8">
            <v>5.91E-2</v>
          </cell>
          <cell r="J8">
            <v>5.91E-2</v>
          </cell>
          <cell r="K8">
            <v>5.91E-2</v>
          </cell>
          <cell r="L8">
            <v>5.91E-2</v>
          </cell>
          <cell r="M8">
            <v>5.91E-2</v>
          </cell>
          <cell r="N8">
            <v>5.91E-2</v>
          </cell>
          <cell r="O8">
            <v>5.91E-2</v>
          </cell>
          <cell r="P8">
            <v>5.91E-2</v>
          </cell>
          <cell r="Q8">
            <v>2.9100000000000001E-2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</row>
        <row r="9">
          <cell r="A9">
            <v>20</v>
          </cell>
          <cell r="B9">
            <v>3.7499999999999999E-2</v>
          </cell>
          <cell r="C9">
            <v>7.22E-2</v>
          </cell>
          <cell r="D9">
            <v>6.6799999999999998E-2</v>
          </cell>
          <cell r="E9">
            <v>6.1800000000000001E-2</v>
          </cell>
          <cell r="F9">
            <v>5.7099999999999998E-2</v>
          </cell>
          <cell r="G9">
            <v>5.28E-2</v>
          </cell>
          <cell r="H9">
            <v>4.8899999999999999E-2</v>
          </cell>
          <cell r="I9">
            <v>4.4699999999999997E-2</v>
          </cell>
          <cell r="J9">
            <v>4.4699999999999997E-2</v>
          </cell>
          <cell r="K9">
            <v>4.4699999999999997E-2</v>
          </cell>
          <cell r="L9">
            <v>4.4699999999999997E-2</v>
          </cell>
          <cell r="M9">
            <v>4.4699999999999997E-2</v>
          </cell>
          <cell r="N9">
            <v>4.4699999999999997E-2</v>
          </cell>
          <cell r="O9">
            <v>4.4699999999999997E-2</v>
          </cell>
          <cell r="P9">
            <v>4.4699999999999997E-2</v>
          </cell>
          <cell r="Q9">
            <v>4.4699999999999997E-2</v>
          </cell>
          <cell r="R9">
            <v>4.4699999999999997E-2</v>
          </cell>
          <cell r="S9">
            <v>4.4699999999999997E-2</v>
          </cell>
          <cell r="T9">
            <v>4.4699999999999997E-2</v>
          </cell>
          <cell r="U9">
            <v>4.4699999999999997E-2</v>
          </cell>
          <cell r="V9">
            <v>2.18E-2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</row>
        <row r="10">
          <cell r="A10">
            <v>40</v>
          </cell>
          <cell r="B10">
            <v>2.5000000000000001E-2</v>
          </cell>
          <cell r="C10">
            <v>2.5000000000000001E-2</v>
          </cell>
          <cell r="D10">
            <v>2.5000000000000001E-2</v>
          </cell>
          <cell r="E10">
            <v>2.5000000000000001E-2</v>
          </cell>
          <cell r="F10">
            <v>2.5000000000000001E-2</v>
          </cell>
          <cell r="G10">
            <v>2.5000000000000001E-2</v>
          </cell>
          <cell r="H10">
            <v>2.5000000000000001E-2</v>
          </cell>
          <cell r="I10">
            <v>2.5000000000000001E-2</v>
          </cell>
          <cell r="J10">
            <v>2.5000000000000001E-2</v>
          </cell>
          <cell r="K10">
            <v>2.5000000000000001E-2</v>
          </cell>
          <cell r="L10">
            <v>2.5000000000000001E-2</v>
          </cell>
          <cell r="M10">
            <v>2.5000000000000001E-2</v>
          </cell>
          <cell r="N10">
            <v>2.5000000000000001E-2</v>
          </cell>
          <cell r="O10">
            <v>2.5000000000000001E-2</v>
          </cell>
          <cell r="P10">
            <v>2.5000000000000001E-2</v>
          </cell>
          <cell r="Q10">
            <v>2.5000000000000001E-2</v>
          </cell>
          <cell r="R10">
            <v>2.5000000000000001E-2</v>
          </cell>
          <cell r="S10">
            <v>2.5000000000000001E-2</v>
          </cell>
          <cell r="T10">
            <v>2.5000000000000001E-2</v>
          </cell>
          <cell r="U10">
            <v>2.5000000000000001E-2</v>
          </cell>
          <cell r="V10">
            <v>2.5000000000000001E-2</v>
          </cell>
          <cell r="W10">
            <v>2.5000000000000001E-2</v>
          </cell>
          <cell r="X10">
            <v>2.5000000000000001E-2</v>
          </cell>
          <cell r="Y10">
            <v>2.5000000000000001E-2</v>
          </cell>
          <cell r="Z10">
            <v>2.5000000000000001E-2</v>
          </cell>
          <cell r="AA10">
            <v>2.5000000000000001E-2</v>
          </cell>
          <cell r="AB10">
            <v>2.5000000000000001E-2</v>
          </cell>
          <cell r="AC10">
            <v>2.5000000000000001E-2</v>
          </cell>
          <cell r="AD10">
            <v>2.5000000000000001E-2</v>
          </cell>
          <cell r="AE10">
            <v>2.5000000000000001E-2</v>
          </cell>
          <cell r="AF10">
            <v>2.5000000000000001E-2</v>
          </cell>
          <cell r="AG10">
            <v>2.5000000000000001E-2</v>
          </cell>
          <cell r="AH10">
            <v>2.5000000000000001E-2</v>
          </cell>
          <cell r="AI10">
            <v>2.5000000000000001E-2</v>
          </cell>
          <cell r="AJ10">
            <v>2.5000000000000001E-2</v>
          </cell>
          <cell r="AK10">
            <v>2.5000000000000001E-2</v>
          </cell>
          <cell r="AL10">
            <v>2.5000000000000001E-2</v>
          </cell>
          <cell r="AM10">
            <v>2.5000000000000001E-2</v>
          </cell>
          <cell r="AN10">
            <v>2.5000000000000001E-2</v>
          </cell>
          <cell r="AO10">
            <v>2.5000000000000001E-2</v>
          </cell>
        </row>
      </sheetData>
      <sheetData sheetId="1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SAPCHKREQ"/>
      <sheetName val="Macros"/>
      <sheetName val="E220"/>
      <sheetName val="E220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Rider Rsbl"/>
      <sheetName val="Loss Factor"/>
      <sheetName val="Sch120Rsbl"/>
      <sheetName val="Sch_120"/>
      <sheetName val="Sch120Read"/>
      <sheetName val="Sch95Rsbl"/>
      <sheetName val="Bs Unbl Rt"/>
      <sheetName val="GPI (2)"/>
      <sheetName val="GPI"/>
      <sheetName val="CY GPI Allocation"/>
      <sheetName val="PY GPI Allocation"/>
      <sheetName val="Pended"/>
      <sheetName val="Target KWHs"/>
      <sheetName val="KWH Rsbl"/>
      <sheetName val="Billing Loss"/>
      <sheetName val="Historical"/>
      <sheetName val="Sch_194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95A"/>
      <sheetName val="Sch95Read"/>
      <sheetName val="Sch_132"/>
      <sheetName val="Sch132Rsbl"/>
      <sheetName val="Sch132Read"/>
      <sheetName val="Sch_133"/>
      <sheetName val="Sch133Read"/>
      <sheetName val="Sch_137"/>
      <sheetName val="Sch137Read"/>
      <sheetName val="Unbilled Revenue"/>
      <sheetName val="Billed KWHs"/>
      <sheetName val="APUA"/>
      <sheetName val="UnbLowIncJE"/>
      <sheetName val="UnbLowInc Rsbl"/>
      <sheetName val="Unbilled Days elec"/>
      <sheetName val="Unbilled Days elec (2)"/>
      <sheetName val="JE #s"/>
      <sheetName val="INPUT TAB 2011"/>
      <sheetName val="INPUT TAB 2010"/>
      <sheetName val="INPUT TAB 2009"/>
      <sheetName val="INPUT TAB 2008"/>
      <sheetName val="INPUT TAB 2007"/>
      <sheetName val="INPUT TAB 2006"/>
      <sheetName val="INPUT TAB 2005"/>
      <sheetName val="Module1"/>
    </sheetNames>
    <sheetDataSet>
      <sheetData sheetId="0"/>
      <sheetData sheetId="1"/>
      <sheetData sheetId="2"/>
      <sheetData sheetId="3">
        <row r="10">
          <cell r="L10">
            <v>853377517</v>
          </cell>
        </row>
      </sheetData>
      <sheetData sheetId="4"/>
      <sheetData sheetId="5"/>
      <sheetData sheetId="6"/>
      <sheetData sheetId="7"/>
      <sheetData sheetId="8">
        <row r="21">
          <cell r="I21">
            <v>4727703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1">
          <cell r="M31">
            <v>-6.7850000000000002E-3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Monthly"/>
      <sheetName val="QTD"/>
      <sheetName val="YTD"/>
      <sheetName val="12ME"/>
      <sheetName val="QTD Attach A"/>
      <sheetName val="YTD Attach A"/>
      <sheetName val="Footnotes"/>
      <sheetName val="Strings"/>
      <sheetName val="ZZCOOM_M03_Q005"/>
      <sheetName val="ZZCOOM_M03_Q005SKF"/>
      <sheetName val="ZZCOOM_M03_Q005ORDERS"/>
      <sheetName val="Revision History"/>
      <sheetName val="Grap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FCR Rates"/>
      <sheetName val="Lvl FCR"/>
      <sheetName val="LvlFCR Land"/>
      <sheetName val="Backup"/>
      <sheetName val="A&amp;G and O&amp;M"/>
      <sheetName val="Tariff"/>
    </sheetNames>
    <sheetDataSet>
      <sheetData sheetId="0"/>
      <sheetData sheetId="1"/>
      <sheetData sheetId="2" refreshError="1">
        <row r="10">
          <cell r="G10">
            <v>35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  <row r="3">
          <cell r="B3">
            <v>8.5900000000000004E-2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Account Summary"/>
      <sheetName val="BC detail"/>
    </sheetNames>
    <sheetDataSet>
      <sheetData sheetId="0" refreshError="1"/>
      <sheetData sheetId="1" refreshError="1">
        <row r="8">
          <cell r="C8">
            <v>2</v>
          </cell>
        </row>
        <row r="24">
          <cell r="F24">
            <v>8.7599999999999997E-2</v>
          </cell>
        </row>
        <row r="39">
          <cell r="F39">
            <v>0.62073339999999999</v>
          </cell>
        </row>
        <row r="40">
          <cell r="F40">
            <v>0.62073339999999999</v>
          </cell>
        </row>
        <row r="41">
          <cell r="F41">
            <v>0.62073339999999999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-SUPP"/>
      <sheetName val="Exhibits==&gt;"/>
      <sheetName val="KJB-3,11 Def"/>
      <sheetName val="KJB-6,13 Cmn Adj"/>
      <sheetName val="Power Cost Bridge to A-1"/>
      <sheetName val="KJB-7,14 El Adj"/>
      <sheetName val="KJB-16 No MS Def"/>
      <sheetName val="KJB-16 No MS BLR"/>
      <sheetName val="KJB-12 Sum DIFF"/>
      <sheetName val="KJB-12 Sum"/>
      <sheetName val="PKW RY PC1"/>
      <sheetName val="Work Papers==&gt;"/>
      <sheetName val="Table in KJB-10T"/>
      <sheetName val="JAP-07"/>
      <sheetName val="For Prod Adj Expense"/>
      <sheetName val="For Prod Adj Ratebase"/>
      <sheetName val="Verify Pwr Costs"/>
      <sheetName val="RJR Prod O&amp;M"/>
      <sheetName val="Centralia Equity Kicker"/>
      <sheetName val="Trans Ratebase"/>
      <sheetName val="Trans OATT Revenue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>
        <row r="20">
          <cell r="L20">
            <v>0.35</v>
          </cell>
        </row>
      </sheetData>
      <sheetData sheetId="3">
        <row r="7">
          <cell r="B7" t="str">
            <v>FOR THE TWELVE MONTHS ENDED SEPTEMBER 30, 2016</v>
          </cell>
        </row>
        <row r="8">
          <cell r="B8" t="str">
            <v xml:space="preserve">2017 GENERAL RATE CASE </v>
          </cell>
        </row>
      </sheetData>
      <sheetData sheetId="4">
        <row r="9">
          <cell r="N9">
            <v>0.97465048031911128</v>
          </cell>
        </row>
      </sheetData>
      <sheetData sheetId="5">
        <row r="13">
          <cell r="BL13">
            <v>2.5349519680888721E-2</v>
          </cell>
        </row>
      </sheetData>
      <sheetData sheetId="6"/>
      <sheetData sheetId="7"/>
      <sheetData sheetId="8"/>
      <sheetData sheetId="9">
        <row r="2">
          <cell r="AS2" t="str">
            <v>Exhibit No.___(KJB-4)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>
        <row r="28">
          <cell r="D28">
            <v>147018434.04146132</v>
          </cell>
        </row>
      </sheetData>
      <sheetData sheetId="18">
        <row r="33">
          <cell r="E33">
            <v>4959911.9999999991</v>
          </cell>
        </row>
      </sheetData>
      <sheetData sheetId="19"/>
      <sheetData sheetId="20">
        <row r="43">
          <cell r="D43">
            <v>9944078.2818932347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t"/>
      <sheetName val="****"/>
      <sheetName val="Summary"/>
      <sheetName val="data"/>
      <sheetName val="JE"/>
      <sheetName val="Therms Upload"/>
      <sheetName val="Unbilled-R&amp;C"/>
      <sheetName val="Current Billings"/>
      <sheetName val="Sendout-R&amp;C"/>
      <sheetName val="Sendout"/>
      <sheetName val="Transp Unbilled"/>
      <sheetName val="Transp Data"/>
      <sheetName val="Revenue Data"/>
      <sheetName val="Customer Charges"/>
      <sheetName val="Net of cust chrg"/>
      <sheetName val="Read Schedules"/>
      <sheetName val="Degree Days"/>
      <sheetName val="dd296398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7">
          <cell r="A7" t="str">
            <v xml:space="preserve"> </v>
          </cell>
        </row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66057</v>
          </cell>
          <cell r="B9">
            <v>27</v>
          </cell>
          <cell r="C9" t="str">
            <v>ASHGROVE CEM</v>
          </cell>
          <cell r="H9">
            <v>2655.5</v>
          </cell>
          <cell r="I9">
            <v>89995.9</v>
          </cell>
        </row>
        <row r="10">
          <cell r="A10">
            <v>66057</v>
          </cell>
          <cell r="B10">
            <v>30</v>
          </cell>
          <cell r="C10" t="str">
            <v>CSR ASSOCIATED</v>
          </cell>
          <cell r="H10">
            <v>0</v>
          </cell>
          <cell r="I10">
            <v>103544.7</v>
          </cell>
        </row>
        <row r="11">
          <cell r="A11">
            <v>66057</v>
          </cell>
          <cell r="B11">
            <v>33</v>
          </cell>
          <cell r="C11" t="str">
            <v>M A SEGALE TUKWILA</v>
          </cell>
          <cell r="H11">
            <v>0</v>
          </cell>
          <cell r="I11">
            <v>38698.300000000003</v>
          </cell>
        </row>
        <row r="12">
          <cell r="A12">
            <v>66057</v>
          </cell>
          <cell r="B12">
            <v>40</v>
          </cell>
          <cell r="C12" t="str">
            <v>ATLAS FOUNDRY</v>
          </cell>
          <cell r="H12">
            <v>0</v>
          </cell>
          <cell r="I12">
            <v>109022.1</v>
          </cell>
        </row>
        <row r="13">
          <cell r="A13">
            <v>26057</v>
          </cell>
          <cell r="B13">
            <v>54</v>
          </cell>
          <cell r="C13" t="str">
            <v>SWEDISH HOSP-SEA</v>
          </cell>
          <cell r="H13">
            <v>4774</v>
          </cell>
          <cell r="I13">
            <v>22343.5</v>
          </cell>
        </row>
        <row r="14">
          <cell r="A14">
            <v>66057</v>
          </cell>
          <cell r="B14">
            <v>90</v>
          </cell>
          <cell r="C14" t="str">
            <v>BIRMINGHAM STEEL</v>
          </cell>
          <cell r="H14">
            <v>464264.6</v>
          </cell>
          <cell r="I14">
            <v>625956.1</v>
          </cell>
        </row>
        <row r="15">
          <cell r="A15">
            <v>66099</v>
          </cell>
          <cell r="B15">
            <v>92</v>
          </cell>
          <cell r="C15" t="str">
            <v>FREDRICKSON</v>
          </cell>
          <cell r="H15">
            <v>0</v>
          </cell>
          <cell r="I15">
            <v>289977.40000000002</v>
          </cell>
        </row>
        <row r="16">
          <cell r="A16">
            <v>66099</v>
          </cell>
          <cell r="B16">
            <v>99</v>
          </cell>
          <cell r="C16" t="str">
            <v>BOEING - RENTON</v>
          </cell>
          <cell r="H16">
            <v>68200</v>
          </cell>
          <cell r="I16">
            <v>1424337.3</v>
          </cell>
        </row>
        <row r="17">
          <cell r="A17">
            <v>66099</v>
          </cell>
          <cell r="B17">
            <v>103</v>
          </cell>
          <cell r="C17" t="str">
            <v>BOEING - EVERETT</v>
          </cell>
          <cell r="H17">
            <v>620000</v>
          </cell>
          <cell r="I17">
            <v>607192.4</v>
          </cell>
        </row>
        <row r="18">
          <cell r="A18">
            <v>66099</v>
          </cell>
          <cell r="B18">
            <v>109</v>
          </cell>
          <cell r="C18" t="str">
            <v>BOEING - AUBURN</v>
          </cell>
          <cell r="H18">
            <v>217000</v>
          </cell>
          <cell r="I18">
            <v>508703.5</v>
          </cell>
        </row>
        <row r="19">
          <cell r="A19">
            <v>66057</v>
          </cell>
          <cell r="B19">
            <v>116</v>
          </cell>
          <cell r="C19" t="str">
            <v>MUTUAL MATERIALS</v>
          </cell>
          <cell r="H19">
            <v>3720</v>
          </cell>
          <cell r="I19">
            <v>163476.6</v>
          </cell>
        </row>
        <row r="20">
          <cell r="A20">
            <v>66057</v>
          </cell>
          <cell r="B20">
            <v>121</v>
          </cell>
          <cell r="C20" t="str">
            <v>BUSE LUMBER</v>
          </cell>
          <cell r="H20">
            <v>74</v>
          </cell>
          <cell r="I20">
            <v>27319.8</v>
          </cell>
        </row>
        <row r="21">
          <cell r="A21">
            <v>66057</v>
          </cell>
          <cell r="B21">
            <v>130</v>
          </cell>
          <cell r="C21" t="str">
            <v>PABCO ROOFING</v>
          </cell>
          <cell r="H21">
            <v>62</v>
          </cell>
          <cell r="I21">
            <v>62806</v>
          </cell>
        </row>
        <row r="22">
          <cell r="A22">
            <v>66057</v>
          </cell>
          <cell r="B22">
            <v>132</v>
          </cell>
          <cell r="C22" t="str">
            <v>INTERSTATE BRANDS</v>
          </cell>
          <cell r="H22">
            <v>25990</v>
          </cell>
          <cell r="I22">
            <v>31</v>
          </cell>
        </row>
        <row r="23">
          <cell r="A23">
            <v>26057</v>
          </cell>
          <cell r="B23">
            <v>137</v>
          </cell>
          <cell r="C23" t="str">
            <v>CINTAS CORP</v>
          </cell>
          <cell r="H23">
            <v>13355.4</v>
          </cell>
          <cell r="I23">
            <v>12799.1</v>
          </cell>
        </row>
        <row r="24">
          <cell r="A24">
            <v>66057</v>
          </cell>
          <cell r="B24">
            <v>141</v>
          </cell>
          <cell r="C24" t="str">
            <v>LOUISIANA PACIFIC</v>
          </cell>
          <cell r="H24">
            <v>58</v>
          </cell>
          <cell r="I24">
            <v>126384.4</v>
          </cell>
        </row>
        <row r="25">
          <cell r="A25">
            <v>26057</v>
          </cell>
          <cell r="B25">
            <v>142</v>
          </cell>
          <cell r="C25" t="str">
            <v>CHILDREN'S HOSPITAL</v>
          </cell>
          <cell r="H25">
            <v>3565</v>
          </cell>
          <cell r="I25">
            <v>90409.9</v>
          </cell>
        </row>
        <row r="26">
          <cell r="A26">
            <v>66057</v>
          </cell>
          <cell r="B26">
            <v>145</v>
          </cell>
          <cell r="C26" t="str">
            <v>CROWN PACIFIC</v>
          </cell>
          <cell r="H26">
            <v>0</v>
          </cell>
          <cell r="I26">
            <v>23322.6</v>
          </cell>
        </row>
        <row r="27">
          <cell r="A27">
            <v>66057</v>
          </cell>
          <cell r="B27">
            <v>147</v>
          </cell>
          <cell r="C27" t="str">
            <v>CHEVRON</v>
          </cell>
          <cell r="H27">
            <v>62</v>
          </cell>
          <cell r="I27">
            <v>199891.4</v>
          </cell>
        </row>
        <row r="28">
          <cell r="A28">
            <v>66057</v>
          </cell>
          <cell r="B28">
            <v>155</v>
          </cell>
          <cell r="C28" t="str">
            <v>WESTFARM FOODS - ISSAQUAH</v>
          </cell>
          <cell r="H28">
            <v>0</v>
          </cell>
          <cell r="I28">
            <v>62427</v>
          </cell>
        </row>
        <row r="29">
          <cell r="A29">
            <v>66057</v>
          </cell>
          <cell r="B29">
            <v>156</v>
          </cell>
          <cell r="C29" t="str">
            <v>WESTFARM FOODS - RAINIER</v>
          </cell>
          <cell r="H29">
            <v>1860</v>
          </cell>
          <cell r="I29">
            <v>21805.3</v>
          </cell>
        </row>
        <row r="30">
          <cell r="A30">
            <v>66057</v>
          </cell>
          <cell r="B30">
            <v>161</v>
          </cell>
          <cell r="C30" t="str">
            <v>JEFFERSON SMURFIT</v>
          </cell>
          <cell r="H30">
            <v>0</v>
          </cell>
          <cell r="I30">
            <v>298779.2</v>
          </cell>
        </row>
        <row r="31">
          <cell r="A31">
            <v>66057</v>
          </cell>
          <cell r="B31">
            <v>166</v>
          </cell>
          <cell r="C31" t="str">
            <v>COLUMBIA  BEVERAG</v>
          </cell>
          <cell r="H31">
            <v>3441</v>
          </cell>
          <cell r="I31">
            <v>31771.8</v>
          </cell>
        </row>
        <row r="32">
          <cell r="A32">
            <v>66057</v>
          </cell>
          <cell r="B32">
            <v>178</v>
          </cell>
          <cell r="C32" t="str">
            <v>COM BAY CORRAGATED</v>
          </cell>
          <cell r="H32">
            <v>62</v>
          </cell>
          <cell r="I32">
            <v>49457</v>
          </cell>
        </row>
        <row r="33">
          <cell r="A33">
            <v>66057</v>
          </cell>
          <cell r="B33">
            <v>186</v>
          </cell>
          <cell r="C33" t="str">
            <v>DAVIS WIRE</v>
          </cell>
          <cell r="H33">
            <v>92036.5</v>
          </cell>
          <cell r="I33">
            <v>0</v>
          </cell>
        </row>
        <row r="34">
          <cell r="A34">
            <v>66057</v>
          </cell>
          <cell r="B34">
            <v>190</v>
          </cell>
          <cell r="C34" t="str">
            <v>DYNO OVERLAYS</v>
          </cell>
          <cell r="H34">
            <v>88357.6</v>
          </cell>
          <cell r="I34">
            <v>41877.199999999997</v>
          </cell>
        </row>
        <row r="35">
          <cell r="A35">
            <v>66057</v>
          </cell>
          <cell r="B35">
            <v>193</v>
          </cell>
          <cell r="C35" t="str">
            <v>GP GYPSUM CORP</v>
          </cell>
          <cell r="H35">
            <v>2400</v>
          </cell>
          <cell r="I35">
            <v>598500.30000000005</v>
          </cell>
        </row>
        <row r="36">
          <cell r="A36">
            <v>26057</v>
          </cell>
          <cell r="B36">
            <v>245</v>
          </cell>
          <cell r="C36" t="str">
            <v>EVERGREEN HOSP</v>
          </cell>
          <cell r="H36">
            <v>2108</v>
          </cell>
          <cell r="I36">
            <v>53473.9</v>
          </cell>
        </row>
        <row r="37">
          <cell r="A37">
            <v>26057</v>
          </cell>
          <cell r="B37">
            <v>263</v>
          </cell>
          <cell r="C37" t="str">
            <v>FIRCREST SCHOOL</v>
          </cell>
          <cell r="H37">
            <v>16414</v>
          </cell>
          <cell r="I37">
            <v>83258</v>
          </cell>
        </row>
        <row r="38">
          <cell r="A38">
            <v>66057</v>
          </cell>
          <cell r="B38">
            <v>280</v>
          </cell>
          <cell r="C38" t="str">
            <v>GENIE INDUSTRIES</v>
          </cell>
          <cell r="H38">
            <v>43196.1</v>
          </cell>
          <cell r="I38">
            <v>0</v>
          </cell>
        </row>
        <row r="39">
          <cell r="A39">
            <v>66057</v>
          </cell>
          <cell r="B39">
            <v>290</v>
          </cell>
          <cell r="C39" t="str">
            <v>GAIS BAKERY</v>
          </cell>
          <cell r="H39">
            <v>58214.1</v>
          </cell>
          <cell r="I39">
            <v>8971.7000000000007</v>
          </cell>
        </row>
        <row r="40">
          <cell r="A40">
            <v>66057</v>
          </cell>
          <cell r="B40">
            <v>296</v>
          </cell>
          <cell r="C40" t="str">
            <v>GEORGIA PACIFIC</v>
          </cell>
          <cell r="H40">
            <v>8432</v>
          </cell>
          <cell r="I40">
            <v>47048.1</v>
          </cell>
        </row>
        <row r="41">
          <cell r="A41">
            <v>66057</v>
          </cell>
          <cell r="B41">
            <v>307</v>
          </cell>
          <cell r="C41" t="str">
            <v>FIELDS CORP</v>
          </cell>
          <cell r="H41">
            <v>62</v>
          </cell>
          <cell r="I41">
            <v>70764.899999999994</v>
          </cell>
        </row>
        <row r="42">
          <cell r="A42">
            <v>26057</v>
          </cell>
          <cell r="B42">
            <v>309</v>
          </cell>
          <cell r="C42" t="str">
            <v>GROUP HEALTH EAST</v>
          </cell>
          <cell r="H42">
            <v>2046</v>
          </cell>
          <cell r="I42">
            <v>31951.200000000001</v>
          </cell>
        </row>
        <row r="43">
          <cell r="A43">
            <v>26057</v>
          </cell>
          <cell r="B43">
            <v>318</v>
          </cell>
          <cell r="C43" t="str">
            <v>GOOD SAMARITAN</v>
          </cell>
          <cell r="H43">
            <v>837</v>
          </cell>
          <cell r="I43">
            <v>33811.199999999997</v>
          </cell>
        </row>
        <row r="44">
          <cell r="A44">
            <v>66057</v>
          </cell>
          <cell r="B44">
            <v>325</v>
          </cell>
          <cell r="C44" t="str">
            <v>HEXCEL STRUCTURES</v>
          </cell>
          <cell r="H44">
            <v>0</v>
          </cell>
          <cell r="I44">
            <v>30412.3</v>
          </cell>
        </row>
        <row r="45">
          <cell r="A45">
            <v>26057</v>
          </cell>
          <cell r="B45">
            <v>328</v>
          </cell>
          <cell r="C45" t="str">
            <v>GROUP HEALTH SEA</v>
          </cell>
          <cell r="H45">
            <v>1891</v>
          </cell>
          <cell r="I45">
            <v>63177.9</v>
          </cell>
        </row>
        <row r="46">
          <cell r="A46">
            <v>66057</v>
          </cell>
          <cell r="B46">
            <v>333</v>
          </cell>
          <cell r="C46" t="str">
            <v>M A SEGALE SEATTLE</v>
          </cell>
          <cell r="H46">
            <v>0</v>
          </cell>
          <cell r="I46">
            <v>28928.1</v>
          </cell>
        </row>
        <row r="47">
          <cell r="A47">
            <v>66057</v>
          </cell>
          <cell r="B47">
            <v>355</v>
          </cell>
          <cell r="C47" t="str">
            <v>PIONEER CHLOR ALKALI</v>
          </cell>
          <cell r="H47">
            <v>0</v>
          </cell>
          <cell r="I47">
            <v>345051.4</v>
          </cell>
        </row>
        <row r="48">
          <cell r="A48">
            <v>26057</v>
          </cell>
          <cell r="B48">
            <v>359</v>
          </cell>
          <cell r="C48" t="str">
            <v>HOSPITAL CENTRAL SVCS</v>
          </cell>
          <cell r="H48">
            <v>23250</v>
          </cell>
          <cell r="I48">
            <v>29496</v>
          </cell>
        </row>
        <row r="49">
          <cell r="A49">
            <v>66057</v>
          </cell>
          <cell r="B49">
            <v>361</v>
          </cell>
          <cell r="C49" t="str">
            <v>HYTEK INC</v>
          </cell>
          <cell r="H49">
            <v>41429.1</v>
          </cell>
          <cell r="I49">
            <v>0</v>
          </cell>
        </row>
        <row r="50">
          <cell r="A50">
            <v>66057</v>
          </cell>
          <cell r="B50">
            <v>375</v>
          </cell>
          <cell r="C50" t="str">
            <v>LAFARGE  CORP.</v>
          </cell>
          <cell r="H50">
            <v>5830.7</v>
          </cell>
          <cell r="I50">
            <v>25917.5</v>
          </cell>
        </row>
        <row r="51">
          <cell r="A51">
            <v>66057</v>
          </cell>
          <cell r="B51">
            <v>395</v>
          </cell>
          <cell r="C51" t="str">
            <v>JORGENSON STEEL</v>
          </cell>
          <cell r="H51">
            <v>27900</v>
          </cell>
          <cell r="I51">
            <v>401608.2</v>
          </cell>
        </row>
        <row r="52">
          <cell r="A52">
            <v>66057</v>
          </cell>
          <cell r="B52">
            <v>400</v>
          </cell>
          <cell r="C52" t="str">
            <v>J A JACK &amp; SONS</v>
          </cell>
          <cell r="H52">
            <v>18417.5</v>
          </cell>
          <cell r="I52">
            <v>84.6</v>
          </cell>
        </row>
        <row r="53">
          <cell r="A53">
            <v>66057</v>
          </cell>
          <cell r="B53">
            <v>425</v>
          </cell>
          <cell r="C53" t="str">
            <v>DARLING INTER.</v>
          </cell>
          <cell r="H53">
            <v>52</v>
          </cell>
          <cell r="I53">
            <v>83756.800000000003</v>
          </cell>
        </row>
        <row r="54">
          <cell r="A54">
            <v>66057</v>
          </cell>
          <cell r="B54">
            <v>438</v>
          </cell>
          <cell r="C54" t="str">
            <v>JAMES HARDIE (SUMNER)</v>
          </cell>
          <cell r="H54">
            <v>0</v>
          </cell>
          <cell r="I54">
            <v>127975.6</v>
          </cell>
        </row>
        <row r="55">
          <cell r="A55">
            <v>66057</v>
          </cell>
          <cell r="B55">
            <v>439</v>
          </cell>
          <cell r="C55" t="str">
            <v>KAISER ALUMINUM</v>
          </cell>
          <cell r="H55">
            <v>108500</v>
          </cell>
          <cell r="I55">
            <v>30740.3</v>
          </cell>
        </row>
        <row r="56">
          <cell r="A56">
            <v>66057</v>
          </cell>
          <cell r="B56">
            <v>440</v>
          </cell>
          <cell r="C56" t="str">
            <v>JAMES HARDIE</v>
          </cell>
          <cell r="H56">
            <v>1860</v>
          </cell>
          <cell r="I56">
            <v>1184284.8999999999</v>
          </cell>
        </row>
        <row r="57">
          <cell r="A57">
            <v>66057</v>
          </cell>
          <cell r="B57">
            <v>445</v>
          </cell>
          <cell r="C57" t="str">
            <v>KENWORTH SEATTLE</v>
          </cell>
          <cell r="H57">
            <v>24534.7</v>
          </cell>
          <cell r="I57">
            <v>0</v>
          </cell>
        </row>
        <row r="58">
          <cell r="A58">
            <v>66099</v>
          </cell>
          <cell r="B58">
            <v>455</v>
          </cell>
          <cell r="C58" t="str">
            <v>LAKESIDE IND. (COV)</v>
          </cell>
          <cell r="H58">
            <v>0</v>
          </cell>
          <cell r="I58">
            <v>91955.199999999997</v>
          </cell>
        </row>
        <row r="59">
          <cell r="A59">
            <v>66057</v>
          </cell>
          <cell r="B59">
            <v>456</v>
          </cell>
          <cell r="C59" t="str">
            <v>CSR ASSOCIATED(NE)</v>
          </cell>
          <cell r="H59">
            <v>0</v>
          </cell>
          <cell r="I59">
            <v>57190.7</v>
          </cell>
        </row>
        <row r="60">
          <cell r="A60">
            <v>66057</v>
          </cell>
          <cell r="B60">
            <v>475</v>
          </cell>
          <cell r="C60" t="str">
            <v>GAI'S BAKERY</v>
          </cell>
          <cell r="H60">
            <v>32478</v>
          </cell>
          <cell r="I60">
            <v>0</v>
          </cell>
        </row>
        <row r="61">
          <cell r="A61">
            <v>66057</v>
          </cell>
          <cell r="B61">
            <v>485</v>
          </cell>
          <cell r="C61" t="str">
            <v>DARIGOLD CHEHALIS</v>
          </cell>
          <cell r="H61">
            <v>93000</v>
          </cell>
          <cell r="I61">
            <v>133417</v>
          </cell>
        </row>
        <row r="62">
          <cell r="A62">
            <v>66057</v>
          </cell>
          <cell r="B62">
            <v>500</v>
          </cell>
          <cell r="C62" t="str">
            <v>LONGVIEW  FIBRE</v>
          </cell>
          <cell r="H62">
            <v>1537</v>
          </cell>
          <cell r="I62">
            <v>28624.5</v>
          </cell>
        </row>
        <row r="63">
          <cell r="A63">
            <v>26057</v>
          </cell>
          <cell r="B63">
            <v>575</v>
          </cell>
          <cell r="C63" t="str">
            <v>MCCORD AIR BASE</v>
          </cell>
          <cell r="H63">
            <v>0</v>
          </cell>
          <cell r="I63">
            <v>193358.9</v>
          </cell>
        </row>
        <row r="64">
          <cell r="A64">
            <v>66057</v>
          </cell>
          <cell r="B64">
            <v>579</v>
          </cell>
          <cell r="C64" t="str">
            <v>MANKE LUMBER-SUM</v>
          </cell>
          <cell r="H64">
            <v>6200</v>
          </cell>
          <cell r="I64">
            <v>42266.8</v>
          </cell>
        </row>
        <row r="65">
          <cell r="A65">
            <v>66057</v>
          </cell>
          <cell r="B65">
            <v>601</v>
          </cell>
          <cell r="C65" t="str">
            <v>NORTHWEST  COOP</v>
          </cell>
          <cell r="H65">
            <v>11132.1</v>
          </cell>
          <cell r="I65">
            <v>29698.6</v>
          </cell>
        </row>
        <row r="66">
          <cell r="A66">
            <v>66057</v>
          </cell>
          <cell r="B66">
            <v>602</v>
          </cell>
          <cell r="C66" t="str">
            <v>BALL FOSTER  GLASS</v>
          </cell>
          <cell r="H66">
            <v>196850</v>
          </cell>
          <cell r="I66">
            <v>538767.1</v>
          </cell>
        </row>
        <row r="67">
          <cell r="A67">
            <v>66057</v>
          </cell>
          <cell r="B67">
            <v>606</v>
          </cell>
          <cell r="C67" t="str">
            <v>JELD-WEN OF EVERETT</v>
          </cell>
          <cell r="H67">
            <v>0</v>
          </cell>
          <cell r="I67">
            <v>48451.4</v>
          </cell>
        </row>
        <row r="68">
          <cell r="A68">
            <v>26057</v>
          </cell>
          <cell r="B68">
            <v>624</v>
          </cell>
          <cell r="C68" t="str">
            <v>OVERLAKE HOSPITAL</v>
          </cell>
          <cell r="H68">
            <v>1085</v>
          </cell>
          <cell r="I68">
            <v>47911.5</v>
          </cell>
        </row>
        <row r="69">
          <cell r="A69">
            <v>66057</v>
          </cell>
          <cell r="B69">
            <v>625</v>
          </cell>
          <cell r="C69" t="str">
            <v>PABST BREWING</v>
          </cell>
          <cell r="H69">
            <v>465</v>
          </cell>
          <cell r="I69">
            <v>294159.59999999998</v>
          </cell>
        </row>
        <row r="70">
          <cell r="A70">
            <v>26057</v>
          </cell>
          <cell r="B70">
            <v>626</v>
          </cell>
          <cell r="C70" t="str">
            <v>OSTROMS FARM</v>
          </cell>
          <cell r="H70">
            <v>0</v>
          </cell>
          <cell r="I70">
            <v>43597.9</v>
          </cell>
        </row>
        <row r="71">
          <cell r="A71">
            <v>66057</v>
          </cell>
          <cell r="B71">
            <v>645</v>
          </cell>
          <cell r="C71" t="str">
            <v>KENWORTH RENTON</v>
          </cell>
          <cell r="H71">
            <v>39104.9</v>
          </cell>
          <cell r="I71">
            <v>0</v>
          </cell>
        </row>
        <row r="72">
          <cell r="A72">
            <v>26057</v>
          </cell>
          <cell r="B72">
            <v>656</v>
          </cell>
          <cell r="C72" t="str">
            <v>ST JOSEPHS HOSP.</v>
          </cell>
          <cell r="H72">
            <v>62</v>
          </cell>
          <cell r="I72">
            <v>72983.5</v>
          </cell>
        </row>
        <row r="73">
          <cell r="A73">
            <v>66057</v>
          </cell>
          <cell r="B73">
            <v>662</v>
          </cell>
          <cell r="C73" t="str">
            <v>PQ CORP</v>
          </cell>
          <cell r="H73">
            <v>0</v>
          </cell>
          <cell r="I73">
            <v>132022.6</v>
          </cell>
        </row>
        <row r="74">
          <cell r="A74">
            <v>66057</v>
          </cell>
          <cell r="B74">
            <v>664</v>
          </cell>
          <cell r="C74" t="str">
            <v>PORTAC INC</v>
          </cell>
          <cell r="H74">
            <v>0</v>
          </cell>
          <cell r="I74">
            <v>43395.6</v>
          </cell>
        </row>
        <row r="75">
          <cell r="A75">
            <v>66057</v>
          </cell>
          <cell r="B75">
            <v>675</v>
          </cell>
          <cell r="C75" t="str">
            <v>NATIONAL FROZEN FD</v>
          </cell>
          <cell r="H75">
            <v>323</v>
          </cell>
          <cell r="I75">
            <v>74142.5</v>
          </cell>
        </row>
        <row r="76">
          <cell r="A76">
            <v>26057</v>
          </cell>
          <cell r="B76">
            <v>677</v>
          </cell>
          <cell r="C76" t="str">
            <v>PIERCE TRANSIT</v>
          </cell>
          <cell r="H76">
            <v>88858.2</v>
          </cell>
          <cell r="I76">
            <v>75414</v>
          </cell>
        </row>
        <row r="77">
          <cell r="A77">
            <v>66057</v>
          </cell>
          <cell r="B77">
            <v>699</v>
          </cell>
          <cell r="C77" t="str">
            <v>CENTRAL  PRE-MIX</v>
          </cell>
          <cell r="H77">
            <v>0</v>
          </cell>
          <cell r="I77">
            <v>25292.799999999999</v>
          </cell>
        </row>
        <row r="78">
          <cell r="A78">
            <v>66057</v>
          </cell>
          <cell r="B78">
            <v>701</v>
          </cell>
          <cell r="C78" t="str">
            <v>QUALI-CAST FDRY</v>
          </cell>
          <cell r="H78">
            <v>0</v>
          </cell>
          <cell r="I78">
            <v>24726.3</v>
          </cell>
        </row>
        <row r="79">
          <cell r="A79">
            <v>26057</v>
          </cell>
          <cell r="B79">
            <v>706</v>
          </cell>
          <cell r="C79" t="str">
            <v>OVERALL LAUNDRY</v>
          </cell>
          <cell r="H79">
            <v>65644.2</v>
          </cell>
          <cell r="I79">
            <v>0</v>
          </cell>
        </row>
        <row r="80">
          <cell r="A80">
            <v>66057</v>
          </cell>
          <cell r="B80">
            <v>729</v>
          </cell>
          <cell r="C80" t="str">
            <v>REDHOOK  ALE</v>
          </cell>
          <cell r="H80">
            <v>19498.099999999999</v>
          </cell>
          <cell r="I80">
            <v>0</v>
          </cell>
        </row>
        <row r="81">
          <cell r="A81">
            <v>66057</v>
          </cell>
          <cell r="B81">
            <v>732</v>
          </cell>
          <cell r="C81" t="str">
            <v>RAMCO CON. TOOL</v>
          </cell>
          <cell r="H81">
            <v>8566.2999999999993</v>
          </cell>
          <cell r="I81">
            <v>14577.6</v>
          </cell>
        </row>
        <row r="82">
          <cell r="A82">
            <v>66057</v>
          </cell>
          <cell r="B82">
            <v>736</v>
          </cell>
          <cell r="C82" t="str">
            <v>BALL CORP - KENT</v>
          </cell>
          <cell r="H82">
            <v>46500</v>
          </cell>
          <cell r="I82">
            <v>8522</v>
          </cell>
        </row>
        <row r="83">
          <cell r="A83">
            <v>66057</v>
          </cell>
          <cell r="B83">
            <v>738</v>
          </cell>
          <cell r="C83" t="str">
            <v>LAKESIDE ISSAQUAH</v>
          </cell>
          <cell r="H83">
            <v>0</v>
          </cell>
          <cell r="I83">
            <v>141680.4</v>
          </cell>
        </row>
        <row r="84">
          <cell r="A84">
            <v>26057</v>
          </cell>
          <cell r="B84">
            <v>757</v>
          </cell>
          <cell r="C84" t="str">
            <v>SAFEWAY</v>
          </cell>
          <cell r="H84">
            <v>13795</v>
          </cell>
          <cell r="I84">
            <v>75728.3</v>
          </cell>
        </row>
        <row r="85">
          <cell r="A85">
            <v>66057</v>
          </cell>
          <cell r="B85">
            <v>767</v>
          </cell>
          <cell r="C85" t="str">
            <v>SIMPSON</v>
          </cell>
          <cell r="H85">
            <v>66390.7</v>
          </cell>
          <cell r="I85">
            <v>578204.6</v>
          </cell>
        </row>
        <row r="86">
          <cell r="A86">
            <v>66057</v>
          </cell>
          <cell r="B86">
            <v>770</v>
          </cell>
          <cell r="C86" t="str">
            <v>KIMBERLY CLARK</v>
          </cell>
          <cell r="H86">
            <v>420351.5</v>
          </cell>
          <cell r="I86">
            <v>1452398.2</v>
          </cell>
        </row>
        <row r="87">
          <cell r="A87">
            <v>66057</v>
          </cell>
          <cell r="B87">
            <v>781</v>
          </cell>
          <cell r="C87" t="str">
            <v>BAKER COMMODITIES</v>
          </cell>
          <cell r="H87">
            <v>50790.8</v>
          </cell>
          <cell r="I87">
            <v>95343</v>
          </cell>
        </row>
        <row r="88">
          <cell r="A88">
            <v>66057</v>
          </cell>
          <cell r="B88">
            <v>785</v>
          </cell>
          <cell r="C88" t="str">
            <v>SEATTLE SNOHO MILL</v>
          </cell>
          <cell r="H88">
            <v>0</v>
          </cell>
          <cell r="I88">
            <v>103843.9</v>
          </cell>
        </row>
        <row r="89">
          <cell r="A89">
            <v>66057</v>
          </cell>
          <cell r="B89">
            <v>788</v>
          </cell>
          <cell r="C89" t="str">
            <v>SPECTRUM GLASS</v>
          </cell>
          <cell r="H89">
            <v>108500</v>
          </cell>
          <cell r="I89">
            <v>91090.2</v>
          </cell>
        </row>
        <row r="90">
          <cell r="A90">
            <v>66057</v>
          </cell>
          <cell r="B90">
            <v>792</v>
          </cell>
          <cell r="C90" t="str">
            <v>M A SEGALE - AUBURN</v>
          </cell>
          <cell r="H90">
            <v>0</v>
          </cell>
          <cell r="I90">
            <v>132514.5</v>
          </cell>
        </row>
        <row r="91">
          <cell r="A91">
            <v>66057</v>
          </cell>
          <cell r="B91">
            <v>812</v>
          </cell>
          <cell r="C91" t="str">
            <v>SOUND REFINERY</v>
          </cell>
          <cell r="H91">
            <v>61938</v>
          </cell>
          <cell r="I91">
            <v>54902.3</v>
          </cell>
        </row>
        <row r="92">
          <cell r="A92">
            <v>26057</v>
          </cell>
          <cell r="B92">
            <v>813</v>
          </cell>
          <cell r="C92" t="str">
            <v>SMITH GARDENS</v>
          </cell>
          <cell r="H92">
            <v>43973.4</v>
          </cell>
          <cell r="I92">
            <v>0</v>
          </cell>
        </row>
        <row r="93">
          <cell r="A93">
            <v>66057</v>
          </cell>
          <cell r="B93">
            <v>823</v>
          </cell>
          <cell r="C93" t="str">
            <v>ASSOCIATED SAND &amp; GRAVEL</v>
          </cell>
          <cell r="H93">
            <v>0</v>
          </cell>
          <cell r="I93">
            <v>82428</v>
          </cell>
        </row>
        <row r="94">
          <cell r="A94">
            <v>66057</v>
          </cell>
          <cell r="B94">
            <v>869</v>
          </cell>
          <cell r="C94" t="str">
            <v>GAI'S BAKERY-RED</v>
          </cell>
          <cell r="H94">
            <v>22635.599999999999</v>
          </cell>
          <cell r="I94">
            <v>0</v>
          </cell>
        </row>
        <row r="95">
          <cell r="A95">
            <v>66057</v>
          </cell>
          <cell r="B95">
            <v>876</v>
          </cell>
          <cell r="C95" t="str">
            <v>TUCCI AND SONS</v>
          </cell>
          <cell r="H95">
            <v>0</v>
          </cell>
          <cell r="I95">
            <v>1335.9</v>
          </cell>
        </row>
        <row r="96">
          <cell r="A96">
            <v>66057</v>
          </cell>
          <cell r="B96">
            <v>886</v>
          </cell>
          <cell r="C96" t="str">
            <v>TODD SHIPYARDS</v>
          </cell>
          <cell r="H96">
            <v>64945.3</v>
          </cell>
          <cell r="I96">
            <v>0</v>
          </cell>
        </row>
        <row r="97">
          <cell r="A97">
            <v>66057</v>
          </cell>
          <cell r="B97">
            <v>898</v>
          </cell>
          <cell r="C97" t="str">
            <v>WESTERN INSULFOAM</v>
          </cell>
          <cell r="H97">
            <v>0</v>
          </cell>
          <cell r="I97">
            <v>86642.1</v>
          </cell>
        </row>
        <row r="98">
          <cell r="A98">
            <v>26057</v>
          </cell>
          <cell r="B98">
            <v>905</v>
          </cell>
          <cell r="C98" t="str">
            <v>VALLEY MEDICAL</v>
          </cell>
          <cell r="H98">
            <v>185596.3</v>
          </cell>
          <cell r="I98">
            <v>12999.9</v>
          </cell>
        </row>
        <row r="99">
          <cell r="A99">
            <v>26057</v>
          </cell>
          <cell r="B99">
            <v>911</v>
          </cell>
          <cell r="C99" t="str">
            <v>VETERANS HOSP.</v>
          </cell>
          <cell r="H99">
            <v>0</v>
          </cell>
          <cell r="I99">
            <v>101236.5</v>
          </cell>
        </row>
        <row r="100">
          <cell r="A100">
            <v>66057</v>
          </cell>
          <cell r="B100">
            <v>917</v>
          </cell>
          <cell r="C100" t="str">
            <v>UNISEA  FOODS</v>
          </cell>
          <cell r="H100">
            <v>23014.9</v>
          </cell>
          <cell r="I100">
            <v>0</v>
          </cell>
        </row>
        <row r="101">
          <cell r="A101">
            <v>66057</v>
          </cell>
          <cell r="B101">
            <v>935</v>
          </cell>
          <cell r="C101" t="str">
            <v>U. S. OIL</v>
          </cell>
          <cell r="H101">
            <v>48267</v>
          </cell>
          <cell r="I101">
            <v>83113.5</v>
          </cell>
        </row>
        <row r="102">
          <cell r="A102">
            <v>66057</v>
          </cell>
          <cell r="B102">
            <v>955</v>
          </cell>
          <cell r="C102" t="str">
            <v>LAKESIDE SEATTLE</v>
          </cell>
          <cell r="H102">
            <v>0</v>
          </cell>
          <cell r="I102">
            <v>15318.1</v>
          </cell>
        </row>
        <row r="103">
          <cell r="A103">
            <v>66057</v>
          </cell>
          <cell r="B103">
            <v>958</v>
          </cell>
          <cell r="C103" t="str">
            <v>WILLAMETTE IND</v>
          </cell>
          <cell r="H103">
            <v>54</v>
          </cell>
          <cell r="I103">
            <v>33553.800000000003</v>
          </cell>
        </row>
        <row r="104">
          <cell r="A104">
            <v>66057</v>
          </cell>
          <cell r="B104">
            <v>959</v>
          </cell>
          <cell r="C104" t="str">
            <v>WOODWORTH &amp; CO</v>
          </cell>
          <cell r="H104">
            <v>0</v>
          </cell>
          <cell r="I104">
            <v>380116.3</v>
          </cell>
        </row>
        <row r="105">
          <cell r="A105">
            <v>66057</v>
          </cell>
          <cell r="B105">
            <v>961</v>
          </cell>
          <cell r="C105" t="str">
            <v>WEYERHAEUSER</v>
          </cell>
          <cell r="H105">
            <v>62</v>
          </cell>
          <cell r="I105">
            <v>41034.9</v>
          </cell>
        </row>
        <row r="106">
          <cell r="A106">
            <v>66057</v>
          </cell>
          <cell r="B106">
            <v>964</v>
          </cell>
          <cell r="C106" t="str">
            <v>LAKESIDE REDMOND</v>
          </cell>
          <cell r="H106">
            <v>0</v>
          </cell>
          <cell r="I106">
            <v>21863.1</v>
          </cell>
        </row>
        <row r="107">
          <cell r="A107">
            <v>66057</v>
          </cell>
          <cell r="B107">
            <v>965</v>
          </cell>
          <cell r="C107" t="str">
            <v>ABITIBI CONS SALES</v>
          </cell>
          <cell r="H107">
            <v>0</v>
          </cell>
          <cell r="I107">
            <v>128587.7</v>
          </cell>
        </row>
        <row r="108">
          <cell r="A108">
            <v>66057</v>
          </cell>
          <cell r="B108">
            <v>973</v>
          </cell>
          <cell r="C108" t="str">
            <v>SAFEWAY BAKERY</v>
          </cell>
          <cell r="H108">
            <v>62</v>
          </cell>
          <cell r="I108">
            <v>26643.4</v>
          </cell>
        </row>
        <row r="109">
          <cell r="A109">
            <v>66057</v>
          </cell>
          <cell r="B109">
            <v>3187</v>
          </cell>
          <cell r="C109" t="str">
            <v>LASCO BATHWARE</v>
          </cell>
          <cell r="H109">
            <v>29454.9</v>
          </cell>
          <cell r="I109">
            <v>144.19999999999999</v>
          </cell>
        </row>
        <row r="110">
          <cell r="A110">
            <v>66057</v>
          </cell>
          <cell r="B110">
            <v>3498</v>
          </cell>
          <cell r="C110" t="str">
            <v>KING'S COMM MEATS</v>
          </cell>
          <cell r="H110">
            <v>59529.2</v>
          </cell>
          <cell r="I110">
            <v>48645.1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Summary"/>
      <sheetName val="Option Analysis"/>
      <sheetName val="Virtual 49 Back-Up"/>
      <sheetName val="Sch 40 Back-Up"/>
      <sheetName val="East Roll-Up"/>
      <sheetName val="West Roll-Up"/>
      <sheetName val="RedWest Roll-Up"/>
      <sheetName val="Other Roll-Up"/>
      <sheetName val="Account Detail"/>
      <sheetName val="COS"/>
    </sheetNames>
    <sheetDataSet>
      <sheetData sheetId="0" refreshError="1"/>
      <sheetData sheetId="1" refreshError="1"/>
      <sheetData sheetId="2" refreshError="1"/>
      <sheetData sheetId="3" refreshError="1">
        <row r="20">
          <cell r="B20">
            <v>0.13120000000000001</v>
          </cell>
        </row>
        <row r="21">
          <cell r="B21">
            <v>3.8233999999999997E-2</v>
          </cell>
        </row>
        <row r="54">
          <cell r="E54">
            <v>0.23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 refreshError="1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 refreshError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"/>
      <sheetName val="Summary"/>
      <sheetName val="Unbilled-R&amp;C"/>
      <sheetName val="Transp Unbilled"/>
      <sheetName val="Rate Check"/>
      <sheetName val="Reasonable Test"/>
      <sheetName val="Send Out Chg"/>
      <sheetName val="Rate Incr_Decr"/>
      <sheetName val="Mix Variance"/>
      <sheetName val="Unbilled Days"/>
      <sheetName val="Historical"/>
      <sheetName val="Degree Days"/>
      <sheetName val="Read Schedules"/>
      <sheetName val="Net of cust chrg"/>
      <sheetName val="Revenue Data"/>
      <sheetName val="Customer Charges"/>
      <sheetName val="Sendout Calc"/>
      <sheetName val="Therm Billing Loss %"/>
      <sheetName val="LowInc BILLED"/>
      <sheetName val="LowInc UNBILLED"/>
      <sheetName val="JE"/>
      <sheetName val="data"/>
      <sheetName val="therms"/>
      <sheetName val="BExRepositorySheet"/>
      <sheetName val="SCH 120"/>
      <sheetName val="SCH 132"/>
      <sheetName val="Pended"/>
      <sheetName val="Billed Strength"/>
      <sheetName val="Heat Degree Days"/>
      <sheetName val="Billed Therms Trueup"/>
      <sheetName val="Degree Days Trueup"/>
      <sheetName val="Prior Month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Unbilled</v>
          </cell>
        </row>
        <row r="3">
          <cell r="C3" t="str">
            <v>$'s</v>
          </cell>
          <cell r="E3" t="str">
            <v>$ Mix</v>
          </cell>
          <cell r="G3" t="str">
            <v>Therms</v>
          </cell>
          <cell r="I3" t="str">
            <v>Therms Mix</v>
          </cell>
          <cell r="K3" t="str">
            <v>$/Therm</v>
          </cell>
          <cell r="N3" t="str">
            <v>Dollars attributable to Mix Variance</v>
          </cell>
        </row>
        <row r="4">
          <cell r="B4">
            <v>36121393</v>
          </cell>
          <cell r="C4">
            <v>40663</v>
          </cell>
          <cell r="D4">
            <v>41029</v>
          </cell>
          <cell r="E4">
            <v>40663</v>
          </cell>
          <cell r="F4">
            <v>41029</v>
          </cell>
          <cell r="G4">
            <v>40663</v>
          </cell>
          <cell r="H4">
            <v>41029</v>
          </cell>
          <cell r="I4">
            <v>40663</v>
          </cell>
          <cell r="J4">
            <v>41029</v>
          </cell>
          <cell r="K4">
            <v>40663</v>
          </cell>
          <cell r="L4">
            <v>41029</v>
          </cell>
          <cell r="M4" t="str">
            <v xml:space="preserve"> $ % increase</v>
          </cell>
        </row>
        <row r="5">
          <cell r="B5" t="str">
            <v>Firm w/o cust chg</v>
          </cell>
          <cell r="C5">
            <v>27167771</v>
          </cell>
          <cell r="D5">
            <v>20189111</v>
          </cell>
          <cell r="G5" t="str">
            <v>*Prior*</v>
          </cell>
          <cell r="K5">
            <v>1.1080000000000001</v>
          </cell>
          <cell r="L5">
            <v>1.0629999999999999</v>
          </cell>
          <cell r="M5">
            <v>-4.1000000000000002E-2</v>
          </cell>
        </row>
        <row r="6">
          <cell r="B6" t="str">
            <v>Firm</v>
          </cell>
          <cell r="C6">
            <v>31710847</v>
          </cell>
          <cell r="D6">
            <v>25174490</v>
          </cell>
          <cell r="E6">
            <v>0.84</v>
          </cell>
          <cell r="F6">
            <v>0.91</v>
          </cell>
          <cell r="G6">
            <v>24512169</v>
          </cell>
          <cell r="H6">
            <v>18986747</v>
          </cell>
          <cell r="I6">
            <v>0.49</v>
          </cell>
          <cell r="J6">
            <v>0.48</v>
          </cell>
          <cell r="K6">
            <v>1.294</v>
          </cell>
          <cell r="L6">
            <v>1.3260000000000001</v>
          </cell>
          <cell r="M6">
            <v>2.5000000000000001E-2</v>
          </cell>
        </row>
        <row r="7">
          <cell r="B7" t="str">
            <v>Interruptible</v>
          </cell>
          <cell r="C7">
            <v>4410546</v>
          </cell>
          <cell r="D7">
            <v>1255448</v>
          </cell>
          <cell r="E7">
            <v>0.12</v>
          </cell>
          <cell r="F7">
            <v>0.05</v>
          </cell>
          <cell r="G7">
            <v>5519133</v>
          </cell>
          <cell r="H7">
            <v>1704659</v>
          </cell>
          <cell r="I7">
            <v>0.11</v>
          </cell>
          <cell r="J7">
            <v>0.04</v>
          </cell>
          <cell r="K7">
            <v>0.79900000000000004</v>
          </cell>
          <cell r="L7">
            <v>0.73599999999999999</v>
          </cell>
          <cell r="M7">
            <v>-7.9000000000000001E-2</v>
          </cell>
        </row>
        <row r="8">
          <cell r="B8" t="str">
            <v>Transportation</v>
          </cell>
          <cell r="C8">
            <v>1272163</v>
          </cell>
          <cell r="D8">
            <v>1283681</v>
          </cell>
          <cell r="E8">
            <v>0.03</v>
          </cell>
          <cell r="F8">
            <v>0.05</v>
          </cell>
          <cell r="G8">
            <v>19626786</v>
          </cell>
          <cell r="H8">
            <v>19026867</v>
          </cell>
          <cell r="I8">
            <v>0.4</v>
          </cell>
          <cell r="J8">
            <v>0.48</v>
          </cell>
          <cell r="K8">
            <v>6.5000000000000002E-2</v>
          </cell>
          <cell r="L8">
            <v>6.7000000000000004E-2</v>
          </cell>
          <cell r="M8">
            <v>3.1E-2</v>
          </cell>
        </row>
        <row r="9">
          <cell r="C9">
            <v>37393556</v>
          </cell>
          <cell r="D9">
            <v>27713619</v>
          </cell>
          <cell r="E9">
            <v>1</v>
          </cell>
          <cell r="F9">
            <v>1</v>
          </cell>
          <cell r="G9">
            <v>49658088</v>
          </cell>
          <cell r="H9">
            <v>39718273</v>
          </cell>
          <cell r="I9">
            <v>1</v>
          </cell>
          <cell r="J9">
            <v>1</v>
          </cell>
        </row>
        <row r="10">
          <cell r="B10" t="str">
            <v>Overall</v>
          </cell>
          <cell r="K10">
            <v>0.753</v>
          </cell>
          <cell r="L10">
            <v>0.69799999999999995</v>
          </cell>
          <cell r="M10">
            <v>-7.2999999999999995E-2</v>
          </cell>
        </row>
        <row r="12">
          <cell r="B12" t="str">
            <v>Billed</v>
          </cell>
        </row>
        <row r="13">
          <cell r="C13" t="str">
            <v>$'s</v>
          </cell>
          <cell r="E13" t="str">
            <v>$ Mix</v>
          </cell>
          <cell r="G13" t="str">
            <v>Therms</v>
          </cell>
          <cell r="I13" t="str">
            <v>Therms Mix</v>
          </cell>
          <cell r="K13" t="str">
            <v>$/Therm</v>
          </cell>
        </row>
        <row r="14">
          <cell r="C14">
            <v>40663</v>
          </cell>
          <cell r="D14">
            <v>41029</v>
          </cell>
          <cell r="E14">
            <v>40663</v>
          </cell>
          <cell r="F14">
            <v>41029</v>
          </cell>
          <cell r="G14">
            <v>40663</v>
          </cell>
          <cell r="H14">
            <v>41029</v>
          </cell>
          <cell r="I14">
            <v>40663</v>
          </cell>
          <cell r="J14">
            <v>41029</v>
          </cell>
          <cell r="K14">
            <v>40663</v>
          </cell>
          <cell r="L14">
            <v>41029</v>
          </cell>
          <cell r="M14" t="str">
            <v xml:space="preserve"> $ % increase</v>
          </cell>
        </row>
        <row r="16">
          <cell r="B16" t="str">
            <v>Firm</v>
          </cell>
          <cell r="C16">
            <v>108082379</v>
          </cell>
          <cell r="D16">
            <v>98579996</v>
          </cell>
          <cell r="E16">
            <v>0.95</v>
          </cell>
          <cell r="F16">
            <v>0.95</v>
          </cell>
          <cell r="G16">
            <v>79428477</v>
          </cell>
          <cell r="H16">
            <v>83919067</v>
          </cell>
          <cell r="I16">
            <v>0.77</v>
          </cell>
          <cell r="J16">
            <v>0.75</v>
          </cell>
          <cell r="K16">
            <v>1.361</v>
          </cell>
          <cell r="L16">
            <v>1.175</v>
          </cell>
          <cell r="M16">
            <v>-0.13700000000000001</v>
          </cell>
        </row>
        <row r="17">
          <cell r="B17" t="str">
            <v>Interruptible</v>
          </cell>
          <cell r="C17">
            <v>4341568</v>
          </cell>
          <cell r="D17">
            <v>3861105</v>
          </cell>
          <cell r="E17">
            <v>0.04</v>
          </cell>
          <cell r="F17">
            <v>0.04</v>
          </cell>
          <cell r="G17">
            <v>5343387</v>
          </cell>
          <cell r="H17">
            <v>5233698</v>
          </cell>
          <cell r="I17">
            <v>0.05</v>
          </cell>
          <cell r="J17">
            <v>0.05</v>
          </cell>
          <cell r="K17">
            <v>0.81299999999999994</v>
          </cell>
          <cell r="L17">
            <v>0.73799999999999999</v>
          </cell>
          <cell r="M17">
            <v>-9.1999999999999998E-2</v>
          </cell>
        </row>
        <row r="18">
          <cell r="B18" t="str">
            <v>Transportation</v>
          </cell>
          <cell r="C18">
            <v>1303909</v>
          </cell>
          <cell r="D18">
            <v>1460246</v>
          </cell>
          <cell r="E18">
            <v>0.01</v>
          </cell>
          <cell r="F18">
            <v>0.01</v>
          </cell>
          <cell r="G18">
            <v>18622088</v>
          </cell>
          <cell r="H18">
            <v>22705842</v>
          </cell>
          <cell r="I18">
            <v>0.18</v>
          </cell>
          <cell r="J18">
            <v>0.2</v>
          </cell>
          <cell r="K18">
            <v>7.0000000000000007E-2</v>
          </cell>
          <cell r="L18">
            <v>6.4000000000000001E-2</v>
          </cell>
          <cell r="M18">
            <v>-8.5999999999999993E-2</v>
          </cell>
        </row>
        <row r="19">
          <cell r="C19">
            <v>113727856</v>
          </cell>
          <cell r="D19">
            <v>103901347</v>
          </cell>
          <cell r="E19">
            <v>1</v>
          </cell>
          <cell r="F19">
            <v>1</v>
          </cell>
          <cell r="G19">
            <v>103393952</v>
          </cell>
          <cell r="H19">
            <v>111858607</v>
          </cell>
          <cell r="I19">
            <v>1</v>
          </cell>
          <cell r="J19">
            <v>1</v>
          </cell>
        </row>
        <row r="20">
          <cell r="B20" t="str">
            <v>Overall</v>
          </cell>
          <cell r="K20">
            <v>1.1000000000000001</v>
          </cell>
          <cell r="L20">
            <v>0.92900000000000005</v>
          </cell>
          <cell r="M20">
            <v>-0.155</v>
          </cell>
        </row>
        <row r="23">
          <cell r="C23">
            <v>40663</v>
          </cell>
          <cell r="G23">
            <v>40663</v>
          </cell>
          <cell r="H23">
            <v>41029</v>
          </cell>
          <cell r="I23" t="str">
            <v>*Current*</v>
          </cell>
          <cell r="K23" t="str">
            <v>*Rate*</v>
          </cell>
        </row>
        <row r="24">
          <cell r="B24" t="str">
            <v>Unbilled Mix Variance</v>
          </cell>
          <cell r="H24">
            <v>0.48</v>
          </cell>
          <cell r="I24">
            <v>23835882</v>
          </cell>
          <cell r="K24">
            <v>1.294</v>
          </cell>
          <cell r="L24">
            <v>30843631</v>
          </cell>
        </row>
        <row r="25">
          <cell r="H25">
            <v>0.04</v>
          </cell>
          <cell r="I25">
            <v>1986324</v>
          </cell>
          <cell r="K25">
            <v>0.79900000000000004</v>
          </cell>
          <cell r="L25">
            <v>1587073</v>
          </cell>
        </row>
        <row r="26">
          <cell r="H26">
            <v>0.48</v>
          </cell>
          <cell r="I26">
            <v>23835883</v>
          </cell>
          <cell r="K26">
            <v>6.7000000000000004E-2</v>
          </cell>
          <cell r="L26">
            <v>1597004</v>
          </cell>
        </row>
        <row r="27">
          <cell r="C27">
            <v>37393556</v>
          </cell>
          <cell r="G27">
            <v>49658088</v>
          </cell>
          <cell r="H27">
            <v>1</v>
          </cell>
          <cell r="I27">
            <v>49658089</v>
          </cell>
          <cell r="L27">
            <v>34027708</v>
          </cell>
          <cell r="N27">
            <v>-3365848</v>
          </cell>
        </row>
        <row r="30">
          <cell r="B30" t="str">
            <v>NOTE</v>
          </cell>
        </row>
        <row r="31">
          <cell r="B31" t="str">
            <v>Dollars attributable to mix change.  This test compares base period unbilled revenue dollars to a recalculated unbilled base revenue using current period mix percentages priced at base period rates.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 Reasonableness"/>
      <sheetName val="Rate Change"/>
      <sheetName val="Unbilled Days"/>
      <sheetName val="Mix Variance"/>
      <sheetName val="Send Out Chg"/>
    </sheetNames>
    <sheetDataSet>
      <sheetData sheetId="0" refreshError="1"/>
      <sheetData sheetId="1"/>
      <sheetData sheetId="2"/>
      <sheetData sheetId="3">
        <row r="5">
          <cell r="O5" t="str">
            <v>a</v>
          </cell>
          <cell r="P5">
            <v>44.27363905</v>
          </cell>
          <cell r="Q5" t="str">
            <v>Current unbilled</v>
          </cell>
        </row>
        <row r="6">
          <cell r="O6" t="str">
            <v>b</v>
          </cell>
          <cell r="P6">
            <v>43.087575119999997</v>
          </cell>
          <cell r="Q6" t="str">
            <v>Last year unbilled</v>
          </cell>
        </row>
        <row r="7">
          <cell r="O7" t="str">
            <v>c</v>
          </cell>
          <cell r="P7">
            <v>1.1860639300000031</v>
          </cell>
          <cell r="Q7" t="str">
            <v>Difference of unbilled</v>
          </cell>
        </row>
        <row r="8">
          <cell r="O8" t="str">
            <v>d</v>
          </cell>
          <cell r="P8">
            <v>2.752682012614506E-2</v>
          </cell>
          <cell r="Q8" t="str">
            <v>Percent Increase (Decrease)</v>
          </cell>
        </row>
        <row r="9">
          <cell r="O9" t="str">
            <v>e</v>
          </cell>
          <cell r="P9">
            <v>33856199.878826872</v>
          </cell>
          <cell r="Q9" t="str">
            <v>Current month Firm &amp; Int</v>
          </cell>
        </row>
        <row r="10">
          <cell r="P10">
            <v>0</v>
          </cell>
        </row>
        <row r="11">
          <cell r="P11">
            <v>0</v>
          </cell>
        </row>
        <row r="12">
          <cell r="O12" t="str">
            <v>f</v>
          </cell>
          <cell r="P12">
            <v>35052259.916658685</v>
          </cell>
          <cell r="Q12" t="str">
            <v>Last Year Firm * Int</v>
          </cell>
        </row>
        <row r="13">
          <cell r="O13" t="str">
            <v>g</v>
          </cell>
          <cell r="P13">
            <v>-1196060.0378318131</v>
          </cell>
          <cell r="Q13" t="str">
            <v>Firm &amp; Int Increase (Decrease)</v>
          </cell>
        </row>
        <row r="14">
          <cell r="O14" t="str">
            <v>h</v>
          </cell>
          <cell r="P14">
            <v>-3.4122194708004608E-2</v>
          </cell>
          <cell r="Q14" t="str">
            <v>Percent Increase (Decrease)</v>
          </cell>
        </row>
        <row r="15">
          <cell r="O15" t="str">
            <v>I</v>
          </cell>
          <cell r="P15">
            <v>0.59072392471296309</v>
          </cell>
          <cell r="Q15" t="str">
            <v>Firm percent of total sales</v>
          </cell>
        </row>
        <row r="16">
          <cell r="O16" t="str">
            <v>j</v>
          </cell>
          <cell r="P16">
            <v>52.883165615826876</v>
          </cell>
          <cell r="Q16" t="str">
            <v>volume of firm total sales</v>
          </cell>
        </row>
        <row r="17">
          <cell r="O17" t="str">
            <v>k</v>
          </cell>
          <cell r="P17">
            <v>0.61477972425334715</v>
          </cell>
          <cell r="Q17" t="str">
            <v>Last year firm percent of total sales</v>
          </cell>
        </row>
        <row r="18">
          <cell r="O18" t="str">
            <v>l</v>
          </cell>
          <cell r="P18">
            <v>54.314980686658679</v>
          </cell>
          <cell r="Q18" t="str">
            <v>Last year volume of firm total sales</v>
          </cell>
        </row>
        <row r="19">
          <cell r="O19" t="str">
            <v>m</v>
          </cell>
          <cell r="P19">
            <v>1.3158280404336364</v>
          </cell>
          <cell r="Q19" t="str">
            <v>Current monthFirm Sales price per therm</v>
          </cell>
        </row>
        <row r="20">
          <cell r="O20" t="str">
            <v>n</v>
          </cell>
          <cell r="P20">
            <v>1.2211627834751595</v>
          </cell>
          <cell r="Q20" t="str">
            <v>Last year Firm Sales price per therm</v>
          </cell>
        </row>
        <row r="21">
          <cell r="O21" t="str">
            <v>o</v>
          </cell>
          <cell r="P21">
            <v>7.7520587950674791E-2</v>
          </cell>
        </row>
        <row r="22">
          <cell r="O22" t="str">
            <v>p</v>
          </cell>
          <cell r="P22">
            <v>0.71121273656652528</v>
          </cell>
          <cell r="Q22" t="str">
            <v>Current month Int Sales price per therm</v>
          </cell>
        </row>
        <row r="23">
          <cell r="O23" t="str">
            <v>q</v>
          </cell>
          <cell r="P23">
            <v>0.62494071279774621</v>
          </cell>
          <cell r="Q23" t="str">
            <v>Last year Int Sales price per therm</v>
          </cell>
        </row>
        <row r="24">
          <cell r="P24">
            <v>0.13804833322917123</v>
          </cell>
          <cell r="Q24" t="str">
            <v>Total increase in Sales price per therm</v>
          </cell>
        </row>
      </sheetData>
      <sheetData sheetId="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"/>
      <sheetName val="kWh"/>
      <sheetName val="Customers"/>
      <sheetName val="Cognos_Run"/>
      <sheetName val="Pre Period"/>
      <sheetName val="Post Period"/>
      <sheetName val="Shifts bw Sch"/>
      <sheetName val="Invoice"/>
      <sheetName val="_305F_ID200303_b"/>
      <sheetName val="_305F_ID200303_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</sheetNames>
    <sheetDataSet>
      <sheetData sheetId="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T5">
            <v>3</v>
          </cell>
        </row>
        <row r="11">
          <cell r="D11">
            <v>0.5</v>
          </cell>
        </row>
        <row r="12">
          <cell r="D12">
            <v>0.5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"/>
      <sheetName val="Table"/>
      <sheetName val="Rlfwd"/>
      <sheetName val="Verify"/>
      <sheetName val="JHS-19"/>
      <sheetName val="JHS-20"/>
      <sheetName val="JHS-20.01(A)"/>
      <sheetName val="JHS-21"/>
      <sheetName val="JHS-22"/>
      <sheetName val="JHS-23"/>
      <sheetName val="JHS-24 Unit Cost"/>
      <sheetName val="JHS-25 Ex A-1"/>
      <sheetName val="JHS-25 Ex A-2"/>
      <sheetName val="JHS-25 Ex A-3"/>
      <sheetName val="JHS-25 Ex A-4"/>
      <sheetName val="JHS-25 Ex A-5"/>
      <sheetName val="Diffs Categorized"/>
      <sheetName val="PSE Proposal Categorized"/>
      <sheetName val="DEM RY PC"/>
      <sheetName val="LSR Power Costs"/>
      <sheetName val="Tenaska.Backup"/>
      <sheetName val="Restated TY"/>
      <sheetName val="09-10"/>
      <sheetName val="557"/>
      <sheetName val="Production Adjustment"/>
      <sheetName val="Production Factor"/>
      <sheetName val="Production Plant Premiums"/>
      <sheetName val="Prod Plant"/>
      <sheetName val="ProdO&amp;M"/>
      <sheetName val="EB&amp;Taxes"/>
      <sheetName val="TransmRev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/>
      <sheetData sheetId="3"/>
      <sheetData sheetId="4">
        <row r="2">
          <cell r="AR2" t="str">
            <v>Docket Number UE-111048</v>
          </cell>
        </row>
      </sheetData>
      <sheetData sheetId="5"/>
      <sheetData sheetId="6"/>
      <sheetData sheetId="7">
        <row r="7">
          <cell r="A7" t="str">
            <v>FOR THE TWELVE MONTHS ENDED DECEMBER 31, 2010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</row>
        <row r="9">
          <cell r="D9">
            <v>730168.91075395152</v>
          </cell>
          <cell r="E9">
            <v>679008.12546645221</v>
          </cell>
          <cell r="F9">
            <v>730210.35422799038</v>
          </cell>
          <cell r="G9">
            <v>711900</v>
          </cell>
          <cell r="H9">
            <v>439100</v>
          </cell>
          <cell r="I9">
            <v>565300</v>
          </cell>
          <cell r="J9">
            <v>742700</v>
          </cell>
          <cell r="K9">
            <v>743600</v>
          </cell>
          <cell r="L9">
            <v>727500</v>
          </cell>
          <cell r="M9">
            <v>733700</v>
          </cell>
          <cell r="N9">
            <v>670200</v>
          </cell>
          <cell r="O9">
            <v>659900</v>
          </cell>
        </row>
        <row r="71">
          <cell r="D71">
            <v>0</v>
          </cell>
          <cell r="E71">
            <v>0</v>
          </cell>
          <cell r="F71">
            <v>170000</v>
          </cell>
          <cell r="G71">
            <v>340000</v>
          </cell>
          <cell r="H71">
            <v>320000</v>
          </cell>
          <cell r="I71">
            <v>40000</v>
          </cell>
          <cell r="J71">
            <v>140000</v>
          </cell>
          <cell r="K71">
            <v>55000</v>
          </cell>
          <cell r="L71">
            <v>105000</v>
          </cell>
          <cell r="M71">
            <v>120000</v>
          </cell>
          <cell r="N71">
            <v>110000</v>
          </cell>
          <cell r="O71">
            <v>100000</v>
          </cell>
        </row>
        <row r="72">
          <cell r="D72">
            <v>57600</v>
          </cell>
          <cell r="E72">
            <v>43200</v>
          </cell>
          <cell r="F72">
            <v>4800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2400</v>
          </cell>
          <cell r="N72">
            <v>0</v>
          </cell>
          <cell r="O7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s Transposed"/>
      <sheetName val="Monthly Price Summary"/>
      <sheetName val="Area Price - 071703a"/>
      <sheetName val="Area Price Cond - 071703a"/>
      <sheetName val="Forward Prices"/>
      <sheetName val="Sumas Chart"/>
      <sheetName val="Hydro"/>
      <sheetName val="Sumas Prices"/>
      <sheetName val="TY v PCORC Prices"/>
      <sheetName val="HR Compare"/>
      <sheetName val="WAG-8 page 1 Precip"/>
      <sheetName val="WAG-8 Page 2 Hydro"/>
      <sheetName val="WAG-9 page 1 Gas Prices"/>
      <sheetName val="GRC v TY Heat Rate"/>
      <sheetName val="GRC v TY Prices "/>
      <sheetName val="WAG-9 page 2 Heat Rate"/>
      <sheetName val="Electric Prices"/>
      <sheetName val="Data"/>
    </sheetNames>
    <sheetDataSet>
      <sheetData sheetId="0"/>
      <sheetData sheetId="1" refreshError="1">
        <row r="4">
          <cell r="B4">
            <v>37987</v>
          </cell>
          <cell r="C4">
            <v>39.176639999999999</v>
          </cell>
          <cell r="D4">
            <v>42.19</v>
          </cell>
          <cell r="E4">
            <v>35.004370000000002</v>
          </cell>
          <cell r="F4">
            <v>5.2663000000000002</v>
          </cell>
          <cell r="G4">
            <v>4.9910999999999994</v>
          </cell>
          <cell r="H4">
            <v>7.4391204450942778</v>
          </cell>
        </row>
        <row r="5">
          <cell r="B5">
            <v>38018</v>
          </cell>
          <cell r="C5">
            <v>39.40437</v>
          </cell>
          <cell r="D5">
            <v>41.477469999999997</v>
          </cell>
          <cell r="E5">
            <v>36.852910000000001</v>
          </cell>
          <cell r="F5">
            <v>5.0219000000000005</v>
          </cell>
          <cell r="G5">
            <v>4.8822000000000001</v>
          </cell>
          <cell r="H5">
            <v>7.8465063023955066</v>
          </cell>
        </row>
        <row r="6">
          <cell r="B6">
            <v>38047</v>
          </cell>
          <cell r="C6">
            <v>36.953740000000003</v>
          </cell>
          <cell r="D6">
            <v>40.102240000000002</v>
          </cell>
          <cell r="E6">
            <v>32.594290000000001</v>
          </cell>
          <cell r="F6">
            <v>4.7445000000000004</v>
          </cell>
          <cell r="G6">
            <v>4.6962999999999999</v>
          </cell>
          <cell r="H6">
            <v>7.7887532932869643</v>
          </cell>
        </row>
        <row r="7">
          <cell r="B7">
            <v>38078</v>
          </cell>
          <cell r="C7">
            <v>33.328470000000003</v>
          </cell>
          <cell r="D7">
            <v>36.76641</v>
          </cell>
          <cell r="E7">
            <v>28.62387</v>
          </cell>
          <cell r="F7">
            <v>4.0925000000000002</v>
          </cell>
          <cell r="G7">
            <v>4.0850999999999997</v>
          </cell>
          <cell r="H7">
            <v>8.1437923029932815</v>
          </cell>
        </row>
        <row r="8">
          <cell r="B8">
            <v>38108</v>
          </cell>
          <cell r="C8">
            <v>25.42792</v>
          </cell>
          <cell r="D8">
            <v>27.768339999999998</v>
          </cell>
          <cell r="E8">
            <v>22.45955</v>
          </cell>
          <cell r="F8">
            <v>3.9844999999999997</v>
          </cell>
          <cell r="G8">
            <v>4.0101000000000004</v>
          </cell>
          <cell r="H8">
            <v>6.3817091228510483</v>
          </cell>
        </row>
        <row r="9">
          <cell r="B9">
            <v>38139</v>
          </cell>
          <cell r="C9">
            <v>24.466270000000002</v>
          </cell>
          <cell r="D9">
            <v>24.763500000000001</v>
          </cell>
          <cell r="E9">
            <v>24.059550000000002</v>
          </cell>
          <cell r="F9">
            <v>3.9931000000000005</v>
          </cell>
          <cell r="G9">
            <v>4.0471999999999992</v>
          </cell>
          <cell r="H9">
            <v>6.127136810998973</v>
          </cell>
        </row>
        <row r="10">
          <cell r="B10">
            <v>38169</v>
          </cell>
          <cell r="C10">
            <v>38.752319999999997</v>
          </cell>
          <cell r="D10">
            <v>40.772190000000002</v>
          </cell>
          <cell r="E10">
            <v>35.9557</v>
          </cell>
          <cell r="F10">
            <v>4.1988000000000003</v>
          </cell>
          <cell r="G10">
            <v>4.0464000000000002</v>
          </cell>
          <cell r="H10">
            <v>9.2293798228065143</v>
          </cell>
        </row>
        <row r="11">
          <cell r="B11">
            <v>38200</v>
          </cell>
          <cell r="C11">
            <v>45.317819999999998</v>
          </cell>
          <cell r="D11">
            <v>49.285260000000001</v>
          </cell>
          <cell r="E11">
            <v>40.285969999999999</v>
          </cell>
          <cell r="F11">
            <v>4.1932999999999989</v>
          </cell>
          <cell r="G11">
            <v>4.0923999999999996</v>
          </cell>
          <cell r="H11">
            <v>10.807197195526198</v>
          </cell>
        </row>
        <row r="12">
          <cell r="B12">
            <v>38231</v>
          </cell>
          <cell r="C12">
            <v>47.744050000000001</v>
          </cell>
          <cell r="D12">
            <v>50.820099999999996</v>
          </cell>
          <cell r="E12">
            <v>43.534820000000003</v>
          </cell>
          <cell r="F12">
            <v>4.1754999999999995</v>
          </cell>
          <cell r="G12">
            <v>4.0815999999999999</v>
          </cell>
          <cell r="H12">
            <v>11.434331217818228</v>
          </cell>
        </row>
        <row r="13">
          <cell r="B13">
            <v>38261</v>
          </cell>
          <cell r="C13">
            <v>42.095359999999999</v>
          </cell>
          <cell r="D13">
            <v>44.057079999999999</v>
          </cell>
          <cell r="E13">
            <v>39.607430000000001</v>
          </cell>
          <cell r="F13">
            <v>4.1970000000000001</v>
          </cell>
          <cell r="G13">
            <v>4.1196000000000002</v>
          </cell>
          <cell r="H13">
            <v>10.029868954014772</v>
          </cell>
        </row>
        <row r="14">
          <cell r="B14">
            <v>38292</v>
          </cell>
          <cell r="C14">
            <v>41.224559999999997</v>
          </cell>
          <cell r="D14">
            <v>43.192079999999997</v>
          </cell>
          <cell r="E14">
            <v>38.53219</v>
          </cell>
          <cell r="F14">
            <v>4.4514000000000014</v>
          </cell>
          <cell r="G14">
            <v>4.2835000000000001</v>
          </cell>
          <cell r="H14">
            <v>9.261032484162282</v>
          </cell>
        </row>
        <row r="15">
          <cell r="B15">
            <v>38322</v>
          </cell>
          <cell r="C15">
            <v>41.988250000000001</v>
          </cell>
          <cell r="D15">
            <v>44.759990000000002</v>
          </cell>
          <cell r="E15">
            <v>38.150460000000002</v>
          </cell>
          <cell r="F15">
            <v>4.773200000000001</v>
          </cell>
          <cell r="G15">
            <v>4.4853000000000005</v>
          </cell>
          <cell r="H15">
            <v>8.7966668063353701</v>
          </cell>
        </row>
        <row r="16">
          <cell r="B16">
            <v>38353</v>
          </cell>
          <cell r="C16">
            <v>41.499609999999997</v>
          </cell>
          <cell r="D16">
            <v>44.226190000000003</v>
          </cell>
          <cell r="E16">
            <v>38.041519999999998</v>
          </cell>
          <cell r="F16">
            <v>4.9470000000000001</v>
          </cell>
          <cell r="G16">
            <v>4.6510999999999996</v>
          </cell>
          <cell r="H16">
            <v>8.3888437436830401</v>
          </cell>
        </row>
        <row r="17">
          <cell r="B17">
            <v>38384</v>
          </cell>
          <cell r="C17">
            <v>39.479950000000002</v>
          </cell>
          <cell r="D17">
            <v>41.223350000000003</v>
          </cell>
          <cell r="E17">
            <v>37.155380000000001</v>
          </cell>
          <cell r="F17">
            <v>4.7565</v>
          </cell>
          <cell r="G17">
            <v>4.5221</v>
          </cell>
          <cell r="H17">
            <v>8.300210238620835</v>
          </cell>
        </row>
        <row r="18">
          <cell r="B18">
            <v>38412</v>
          </cell>
          <cell r="C18">
            <v>37.596719999999998</v>
          </cell>
          <cell r="D18">
            <v>39.527149999999999</v>
          </cell>
          <cell r="E18">
            <v>34.923839999999998</v>
          </cell>
          <cell r="F18">
            <v>4.4582000000000006</v>
          </cell>
          <cell r="G18">
            <v>4.2993000000000006</v>
          </cell>
          <cell r="H18">
            <v>8.4331613655735485</v>
          </cell>
        </row>
        <row r="19">
          <cell r="B19">
            <v>38443</v>
          </cell>
          <cell r="C19">
            <v>34.900579999999998</v>
          </cell>
          <cell r="D19">
            <v>37.944290000000002</v>
          </cell>
          <cell r="E19">
            <v>30.735510000000001</v>
          </cell>
          <cell r="F19">
            <v>3.9565999999999995</v>
          </cell>
          <cell r="G19">
            <v>3.8695999999999997</v>
          </cell>
          <cell r="H19">
            <v>8.8208512359096201</v>
          </cell>
        </row>
        <row r="20">
          <cell r="B20">
            <v>38473</v>
          </cell>
          <cell r="C20">
            <v>27.753</v>
          </cell>
          <cell r="D20">
            <v>30.350709999999999</v>
          </cell>
          <cell r="E20">
            <v>24.45834</v>
          </cell>
          <cell r="F20">
            <v>3.8623000000000003</v>
          </cell>
          <cell r="G20">
            <v>3.7753000000000001</v>
          </cell>
          <cell r="H20">
            <v>7.1856147891152933</v>
          </cell>
        </row>
        <row r="21">
          <cell r="B21">
            <v>38504</v>
          </cell>
          <cell r="C21">
            <v>27.043050000000001</v>
          </cell>
          <cell r="D21">
            <v>27.647480000000002</v>
          </cell>
          <cell r="E21">
            <v>26.21593</v>
          </cell>
          <cell r="F21">
            <v>3.8573999999999997</v>
          </cell>
          <cell r="G21">
            <v>3.7704</v>
          </cell>
          <cell r="H21">
            <v>7.0106937315290097</v>
          </cell>
        </row>
        <row r="22">
          <cell r="B22">
            <v>38534</v>
          </cell>
          <cell r="C22">
            <v>37.02167</v>
          </cell>
          <cell r="D22">
            <v>39.613419999999998</v>
          </cell>
          <cell r="E22">
            <v>33.73462</v>
          </cell>
          <cell r="F22">
            <v>3.8649</v>
          </cell>
          <cell r="G22">
            <v>3.7778999999999998</v>
          </cell>
          <cell r="H22">
            <v>9.5789464151724495</v>
          </cell>
        </row>
        <row r="23">
          <cell r="B23">
            <v>38565</v>
          </cell>
          <cell r="C23">
            <v>42.328409999999998</v>
          </cell>
          <cell r="D23">
            <v>46.319319999999998</v>
          </cell>
          <cell r="E23">
            <v>36.80256</v>
          </cell>
          <cell r="F23">
            <v>3.8588999999999998</v>
          </cell>
          <cell r="G23">
            <v>3.7719</v>
          </cell>
          <cell r="H23">
            <v>10.969035217289901</v>
          </cell>
        </row>
        <row r="24">
          <cell r="B24">
            <v>38596</v>
          </cell>
          <cell r="C24">
            <v>46.030810000000002</v>
          </cell>
          <cell r="D24">
            <v>48.709330000000001</v>
          </cell>
          <cell r="E24">
            <v>42.365450000000003</v>
          </cell>
          <cell r="F24">
            <v>3.8584000000000005</v>
          </cell>
          <cell r="G24">
            <v>3.7714000000000008</v>
          </cell>
          <cell r="H24">
            <v>11.930025399129171</v>
          </cell>
        </row>
        <row r="25">
          <cell r="B25">
            <v>38626</v>
          </cell>
          <cell r="C25">
            <v>42.187869999999997</v>
          </cell>
          <cell r="D25">
            <v>43.814660000000003</v>
          </cell>
          <cell r="E25">
            <v>40.124690000000001</v>
          </cell>
          <cell r="F25">
            <v>3.8989000000000003</v>
          </cell>
          <cell r="G25">
            <v>3.8119000000000001</v>
          </cell>
          <cell r="H25">
            <v>10.820454487163044</v>
          </cell>
        </row>
        <row r="26">
          <cell r="B26">
            <v>38657</v>
          </cell>
          <cell r="C26">
            <v>44.069229999999997</v>
          </cell>
          <cell r="D26">
            <v>45.901589999999999</v>
          </cell>
          <cell r="E26">
            <v>41.56183</v>
          </cell>
          <cell r="F26">
            <v>4.8037000000000001</v>
          </cell>
          <cell r="G26">
            <v>4.1947000000000001</v>
          </cell>
          <cell r="H26">
            <v>9.174017944501113</v>
          </cell>
        </row>
        <row r="27">
          <cell r="B27">
            <v>38687</v>
          </cell>
          <cell r="C27">
            <v>45.403100000000002</v>
          </cell>
          <cell r="D27">
            <v>47.666449999999998</v>
          </cell>
          <cell r="E27">
            <v>42.269260000000003</v>
          </cell>
          <cell r="F27">
            <v>4.9888999999999992</v>
          </cell>
          <cell r="G27">
            <v>4.379900000000001</v>
          </cell>
          <cell r="H27">
            <v>9.1008238289001593</v>
          </cell>
        </row>
        <row r="28">
          <cell r="C28">
            <v>37.302597142857138</v>
          </cell>
          <cell r="D28">
            <v>39.116349999999997</v>
          </cell>
          <cell r="E28">
            <v>34.884259999999998</v>
          </cell>
          <cell r="F28">
            <v>4.15445441688321</v>
          </cell>
          <cell r="G28">
            <v>3.886646968071966</v>
          </cell>
          <cell r="H28">
            <v>8.9789400483644268</v>
          </cell>
        </row>
        <row r="29">
          <cell r="C29">
            <v>35.586639999999996</v>
          </cell>
          <cell r="D29">
            <v>37.143099999999997</v>
          </cell>
          <cell r="E29">
            <v>33.511360000000003</v>
          </cell>
          <cell r="F29">
            <v>3.8224354832672676</v>
          </cell>
          <cell r="G29">
            <v>3.5760308793656628</v>
          </cell>
          <cell r="H29">
            <v>9.3099386911252555</v>
          </cell>
        </row>
        <row r="30">
          <cell r="C30">
            <v>32.027979999999999</v>
          </cell>
          <cell r="D30">
            <v>33.297730000000001</v>
          </cell>
          <cell r="E30">
            <v>30.334980000000002</v>
          </cell>
          <cell r="F30">
            <v>3.5304364312226899</v>
          </cell>
          <cell r="G30">
            <v>3.302854881646959</v>
          </cell>
          <cell r="H30">
            <v>9.0719605419740716</v>
          </cell>
        </row>
        <row r="31">
          <cell r="C31">
            <v>32.430720000000001</v>
          </cell>
          <cell r="D31">
            <v>34.375770000000003</v>
          </cell>
          <cell r="E31">
            <v>29.837319999999998</v>
          </cell>
          <cell r="F31">
            <v>3.6726274304484199</v>
          </cell>
          <cell r="G31">
            <v>3.4358798617218191</v>
          </cell>
          <cell r="H31">
            <v>8.8303865867603886</v>
          </cell>
        </row>
        <row r="32">
          <cell r="C32">
            <v>27.722384285714284</v>
          </cell>
          <cell r="D32">
            <v>30.26698</v>
          </cell>
          <cell r="E32">
            <v>24.32959</v>
          </cell>
          <cell r="F32">
            <v>3.5984112479055161</v>
          </cell>
          <cell r="G32">
            <v>3.3664478564770355</v>
          </cell>
          <cell r="H32">
            <v>7.7040622585454397</v>
          </cell>
        </row>
        <row r="33">
          <cell r="C33">
            <v>26.474161428571428</v>
          </cell>
          <cell r="D33">
            <v>27.192609999999998</v>
          </cell>
          <cell r="E33">
            <v>25.51623</v>
          </cell>
          <cell r="F33">
            <v>3.4157113219827635</v>
          </cell>
          <cell r="G33">
            <v>3.195525265469918</v>
          </cell>
          <cell r="H33">
            <v>7.7507022499792573</v>
          </cell>
        </row>
        <row r="34">
          <cell r="C34">
            <v>36.278964285714281</v>
          </cell>
          <cell r="D34">
            <v>38.517499999999998</v>
          </cell>
          <cell r="E34">
            <v>33.294249999999998</v>
          </cell>
          <cell r="F34">
            <v>3.3325989552633013</v>
          </cell>
          <cell r="G34">
            <v>3.1177705483145837</v>
          </cell>
          <cell r="H34">
            <v>10.886087636922985</v>
          </cell>
        </row>
        <row r="35">
          <cell r="C35">
            <v>43.954628571428572</v>
          </cell>
          <cell r="D35">
            <v>48.212519999999998</v>
          </cell>
          <cell r="E35">
            <v>38.277439999999999</v>
          </cell>
          <cell r="F35">
            <v>3.5203659374755376</v>
          </cell>
          <cell r="G35">
            <v>3.2934335593596575</v>
          </cell>
          <cell r="H35">
            <v>12.485812370673186</v>
          </cell>
        </row>
        <row r="36">
          <cell r="C36">
            <v>48.290775714285715</v>
          </cell>
          <cell r="D36">
            <v>51.765799999999999</v>
          </cell>
          <cell r="E36">
            <v>43.657409999999999</v>
          </cell>
          <cell r="F36">
            <v>3.6195493935446179</v>
          </cell>
          <cell r="G36">
            <v>3.3862233796660739</v>
          </cell>
          <cell r="H36">
            <v>13.341654019257533</v>
          </cell>
        </row>
        <row r="37">
          <cell r="C37">
            <v>44.458577142857138</v>
          </cell>
          <cell r="D37">
            <v>46.344180000000001</v>
          </cell>
          <cell r="E37">
            <v>41.94444</v>
          </cell>
          <cell r="F37">
            <v>4.0265457442764596</v>
          </cell>
          <cell r="G37">
            <v>3.7669836369359126</v>
          </cell>
          <cell r="H37">
            <v>11.041368946584765</v>
          </cell>
        </row>
        <row r="38">
          <cell r="C38">
            <v>45.105658571428563</v>
          </cell>
          <cell r="D38">
            <v>47.483809999999998</v>
          </cell>
          <cell r="E38">
            <v>41.93479</v>
          </cell>
          <cell r="F38">
            <v>4.5277793787690204</v>
          </cell>
          <cell r="G38">
            <v>4.2359063859446104</v>
          </cell>
          <cell r="H38">
            <v>9.96198241966718</v>
          </cell>
        </row>
        <row r="39">
          <cell r="C39">
            <v>47.311529999999998</v>
          </cell>
          <cell r="D39">
            <v>50.055390000000003</v>
          </cell>
          <cell r="E39">
            <v>43.65305</v>
          </cell>
          <cell r="F39">
            <v>4.8875276023090315</v>
          </cell>
          <cell r="G39">
            <v>4.572464259009454</v>
          </cell>
          <cell r="H39">
            <v>9.6800537714914281</v>
          </cell>
        </row>
        <row r="40">
          <cell r="C40">
            <v>37.089982857142857</v>
          </cell>
          <cell r="D40">
            <v>39.255789999999998</v>
          </cell>
          <cell r="E40">
            <v>34.202240000000003</v>
          </cell>
          <cell r="F40">
            <v>4.0641254858339098</v>
          </cell>
          <cell r="G40">
            <v>3.7301653122988565</v>
          </cell>
          <cell r="H40">
            <v>9.1261903665192659</v>
          </cell>
        </row>
        <row r="41">
          <cell r="C41">
            <v>35.252087142857143</v>
          </cell>
          <cell r="D41">
            <v>36.961620000000003</v>
          </cell>
          <cell r="E41">
            <v>32.972709999999999</v>
          </cell>
          <cell r="F41">
            <v>3.7393255302959973</v>
          </cell>
          <cell r="G41">
            <v>3.4320550468046473</v>
          </cell>
          <cell r="H41">
            <v>9.4273918804995454</v>
          </cell>
        </row>
        <row r="42">
          <cell r="C42">
            <v>31.166675714285713</v>
          </cell>
          <cell r="D42">
            <v>32.723019999999998</v>
          </cell>
          <cell r="E42">
            <v>29.091550000000002</v>
          </cell>
          <cell r="F42">
            <v>3.4536753172545405</v>
          </cell>
          <cell r="G42">
            <v>3.1698774836727872</v>
          </cell>
          <cell r="H42">
            <v>9.0242054771556539</v>
          </cell>
        </row>
        <row r="43">
          <cell r="C43">
            <v>31.833902857142853</v>
          </cell>
          <cell r="D43">
            <v>33.701419999999999</v>
          </cell>
          <cell r="E43">
            <v>29.343879999999999</v>
          </cell>
          <cell r="F43">
            <v>3.5927747045196976</v>
          </cell>
          <cell r="G43">
            <v>3.2975466984022743</v>
          </cell>
          <cell r="H43">
            <v>8.8605341206327015</v>
          </cell>
        </row>
        <row r="44">
          <cell r="C44">
            <v>26.86353857142857</v>
          </cell>
          <cell r="D44">
            <v>28.585380000000001</v>
          </cell>
          <cell r="E44">
            <v>24.56775</v>
          </cell>
          <cell r="F44">
            <v>3.5201721799359271</v>
          </cell>
          <cell r="G44">
            <v>3.2309101194551717</v>
          </cell>
          <cell r="H44">
            <v>7.6313138103141114</v>
          </cell>
        </row>
        <row r="45">
          <cell r="C45">
            <v>25.917077142857142</v>
          </cell>
          <cell r="D45">
            <v>26.29317</v>
          </cell>
          <cell r="E45">
            <v>25.415620000000001</v>
          </cell>
          <cell r="F45">
            <v>3.3414446381953962</v>
          </cell>
          <cell r="G45">
            <v>3.066869102789521</v>
          </cell>
          <cell r="H45">
            <v>7.7562491524187269</v>
          </cell>
        </row>
        <row r="46">
          <cell r="C46">
            <v>36.544448571428575</v>
          </cell>
          <cell r="D46">
            <v>38.978160000000003</v>
          </cell>
          <cell r="E46">
            <v>33.299500000000002</v>
          </cell>
          <cell r="F46">
            <v>3.2601393562310919</v>
          </cell>
          <cell r="G46">
            <v>2.9922448955530414</v>
          </cell>
          <cell r="H46">
            <v>11.209474374640246</v>
          </cell>
        </row>
        <row r="47">
          <cell r="C47">
            <v>46.865112857142861</v>
          </cell>
          <cell r="D47">
            <v>53.366100000000003</v>
          </cell>
          <cell r="E47">
            <v>38.197130000000001</v>
          </cell>
          <cell r="F47">
            <v>3.4438237829287801</v>
          </cell>
          <cell r="G47">
            <v>3.1608354765440789</v>
          </cell>
          <cell r="H47">
            <v>13.60845264193126</v>
          </cell>
        </row>
        <row r="48">
          <cell r="C48">
            <v>52.34204142857142</v>
          </cell>
          <cell r="D48">
            <v>58.316040000000001</v>
          </cell>
          <cell r="E48">
            <v>44.376710000000003</v>
          </cell>
          <cell r="F48">
            <v>3.5408507258518531</v>
          </cell>
          <cell r="G48">
            <v>3.2498894533741733</v>
          </cell>
          <cell r="H48">
            <v>14.782334947480464</v>
          </cell>
        </row>
        <row r="49">
          <cell r="C49">
            <v>44.499747142857146</v>
          </cell>
          <cell r="D49">
            <v>46.454320000000003</v>
          </cell>
          <cell r="E49">
            <v>41.893650000000001</v>
          </cell>
          <cell r="F49">
            <v>3.9389978892744848</v>
          </cell>
          <cell r="G49">
            <v>3.6153197884772617</v>
          </cell>
          <cell r="H49">
            <v>11.297225434932502</v>
          </cell>
        </row>
        <row r="50">
          <cell r="C50">
            <v>44.95249571428571</v>
          </cell>
          <cell r="D50">
            <v>47.217199999999998</v>
          </cell>
          <cell r="E50">
            <v>41.93289</v>
          </cell>
          <cell r="F50">
            <v>4.4293333663036565</v>
          </cell>
          <cell r="G50">
            <v>4.0653630743401319</v>
          </cell>
          <cell r="H50">
            <v>10.148817439722137</v>
          </cell>
        </row>
        <row r="51">
          <cell r="C51">
            <v>47.25863714285714</v>
          </cell>
          <cell r="D51">
            <v>49.581400000000002</v>
          </cell>
          <cell r="E51">
            <v>44.161619999999999</v>
          </cell>
          <cell r="F51">
            <v>4.7812597029679331</v>
          </cell>
          <cell r="G51">
            <v>4.3883706729207486</v>
          </cell>
          <cell r="H51">
            <v>9.8841393437636693</v>
          </cell>
        </row>
        <row r="52">
          <cell r="C52">
            <v>35.584068571428567</v>
          </cell>
          <cell r="D52">
            <v>37.156959999999998</v>
          </cell>
          <cell r="E52">
            <v>33.486879999999999</v>
          </cell>
          <cell r="F52">
            <v>3.9814788280768263</v>
          </cell>
          <cell r="G52">
            <v>3.6948663045336172</v>
          </cell>
          <cell r="H52">
            <v>8.9373999229870922</v>
          </cell>
        </row>
        <row r="53">
          <cell r="C53">
            <v>33.651092857142856</v>
          </cell>
          <cell r="D53">
            <v>34.795430000000003</v>
          </cell>
          <cell r="E53">
            <v>32.125309999999999</v>
          </cell>
          <cell r="F53">
            <v>3.6632838926984599</v>
          </cell>
          <cell r="G53">
            <v>3.3995770927181499</v>
          </cell>
          <cell r="H53">
            <v>9.1860455926484796</v>
          </cell>
        </row>
        <row r="54">
          <cell r="C54">
            <v>30.224060000000001</v>
          </cell>
          <cell r="D54">
            <v>31.461860000000001</v>
          </cell>
          <cell r="E54">
            <v>28.57366</v>
          </cell>
          <cell r="F54">
            <v>3.3834425641212658</v>
          </cell>
          <cell r="G54">
            <v>3.1398805477348288</v>
          </cell>
          <cell r="H54">
            <v>8.9329313050862069</v>
          </cell>
        </row>
        <row r="55">
          <cell r="C55">
            <v>30.63569857142857</v>
          </cell>
          <cell r="D55">
            <v>32.252839999999999</v>
          </cell>
          <cell r="E55">
            <v>28.479510000000001</v>
          </cell>
          <cell r="F55">
            <v>3.5197132740993671</v>
          </cell>
          <cell r="G55">
            <v>3.2663416131666803</v>
          </cell>
          <cell r="H55">
            <v>8.7040324553901929</v>
          </cell>
        </row>
        <row r="56">
          <cell r="C56">
            <v>26.300637142857141</v>
          </cell>
          <cell r="D56">
            <v>27.994630000000001</v>
          </cell>
          <cell r="E56">
            <v>24.041979999999999</v>
          </cell>
          <cell r="F56">
            <v>3.4485871694791261</v>
          </cell>
          <cell r="G56">
            <v>3.200335624266069</v>
          </cell>
          <cell r="H56">
            <v>7.6264962578369691</v>
          </cell>
        </row>
        <row r="57">
          <cell r="C57">
            <v>26.425657142857141</v>
          </cell>
          <cell r="D57">
            <v>27.250430000000001</v>
          </cell>
          <cell r="E57">
            <v>25.325959999999998</v>
          </cell>
          <cell r="F57">
            <v>3.2734941695423565</v>
          </cell>
          <cell r="G57">
            <v>3.0378469476808982</v>
          </cell>
          <cell r="H57">
            <v>8.072614696775684</v>
          </cell>
        </row>
        <row r="58">
          <cell r="C58">
            <v>35.695105714285717</v>
          </cell>
          <cell r="D58">
            <v>38.190840000000001</v>
          </cell>
          <cell r="E58">
            <v>32.367460000000001</v>
          </cell>
          <cell r="F58">
            <v>3.1938422838217875</v>
          </cell>
          <cell r="G58">
            <v>2.9639289183883375</v>
          </cell>
          <cell r="H58">
            <v>11.176226795886913</v>
          </cell>
        </row>
        <row r="59">
          <cell r="C59">
            <v>52.872565714285713</v>
          </cell>
          <cell r="D59">
            <v>64.188209999999998</v>
          </cell>
          <cell r="E59">
            <v>37.785040000000002</v>
          </cell>
          <cell r="F59">
            <v>3.3737913672084723</v>
          </cell>
          <cell r="G59">
            <v>3.1309241062186679</v>
          </cell>
          <cell r="H59">
            <v>15.671557591906847</v>
          </cell>
        </row>
        <row r="60">
          <cell r="C60">
            <v>54.699252857142852</v>
          </cell>
          <cell r="D60">
            <v>63.0075</v>
          </cell>
          <cell r="E60">
            <v>43.621589999999998</v>
          </cell>
          <cell r="F60">
            <v>3.46884520359905</v>
          </cell>
          <cell r="G60">
            <v>3.2191353544411889</v>
          </cell>
          <cell r="H60">
            <v>15.768721187209632</v>
          </cell>
        </row>
        <row r="61">
          <cell r="C61">
            <v>43.879859999999994</v>
          </cell>
          <cell r="D61">
            <v>45.862200000000001</v>
          </cell>
          <cell r="E61">
            <v>41.236739999999998</v>
          </cell>
          <cell r="F61">
            <v>3.8588957832751802</v>
          </cell>
          <cell r="G61">
            <v>3.5811075778638304</v>
          </cell>
          <cell r="H61">
            <v>11.371092266906887</v>
          </cell>
        </row>
        <row r="62">
          <cell r="C62">
            <v>44.269641428571425</v>
          </cell>
          <cell r="D62">
            <v>46.174529999999997</v>
          </cell>
          <cell r="E62">
            <v>41.729790000000001</v>
          </cell>
          <cell r="F62">
            <v>4.3392599667265719</v>
          </cell>
          <cell r="G62">
            <v>4.0268920494082066</v>
          </cell>
          <cell r="H62">
            <v>10.202117819174434</v>
          </cell>
        </row>
        <row r="63">
          <cell r="C63">
            <v>46.514707142857141</v>
          </cell>
          <cell r="D63">
            <v>48.526910000000001</v>
          </cell>
          <cell r="E63">
            <v>43.831769999999999</v>
          </cell>
          <cell r="F63">
            <v>4.6840296504766172</v>
          </cell>
          <cell r="G63">
            <v>4.3468429878207244</v>
          </cell>
          <cell r="H63">
            <v>9.9304894746180992</v>
          </cell>
        </row>
      </sheetData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of service"/>
      <sheetName val="Inputs"/>
      <sheetName val="Expense"/>
      <sheetName val="Revenue"/>
      <sheetName val="Debt Service"/>
      <sheetName val="not used"/>
      <sheetName val="Depreciation tables"/>
      <sheetName val="Modified Financial Statements"/>
      <sheetName val="Module2"/>
    </sheetNames>
    <sheetDataSet>
      <sheetData sheetId="0" refreshError="1"/>
      <sheetData sheetId="1" refreshError="1">
        <row r="111">
          <cell r="E111">
            <v>3.0000000000000001E-3</v>
          </cell>
        </row>
        <row r="112">
          <cell r="E112">
            <v>2.2499999999999998E-3</v>
          </cell>
        </row>
        <row r="129">
          <cell r="E129">
            <v>0.55000000000000004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S"/>
      <sheetName val="CLASSIFIERS"/>
      <sheetName val="INTERNAL"/>
      <sheetName val="EXTERNAL"/>
      <sheetName val="ACCOUNTS"/>
      <sheetName val="ROR &amp; CONV FACTOR"/>
      <sheetName val="BOOKED SALES"/>
      <sheetName val="PROFORMA + UNBILLED"/>
      <sheetName val="RATE SPREAD"/>
      <sheetName val="SCH 35 INCREASE"/>
      <sheetName val="SCH 449-459 INCREASE"/>
      <sheetName val="SPEC CONT + FIRM RESALE INC"/>
      <sheetName val="JAP-3"/>
      <sheetName val="CUST_1 &amp; CUST_2"/>
      <sheetName val="CUST_3"/>
      <sheetName val="CUST_4"/>
      <sheetName val="DIR_449"/>
      <sheetName val="DIR235.00"/>
      <sheetName val="DIR252.00"/>
      <sheetName val="DIR368.03"/>
      <sheetName val="DIR_372"/>
      <sheetName val="DIR450-451"/>
      <sheetName val="DIR_454.05"/>
      <sheetName val="DIR_904.00"/>
      <sheetName val="DIR_908.00"/>
      <sheetName val="METER"/>
      <sheetName val="OH SVC"/>
      <sheetName val="ANCIL + IMBAL"/>
      <sheetName val="LOAD RESEARCH ALLOC"/>
      <sheetName val="LR - CP DEM"/>
      <sheetName val="DIR_108.360-366"/>
      <sheetName val="DIR_360-366"/>
      <sheetName val="NCP 360-362"/>
      <sheetName val="OH + UG NCP"/>
      <sheetName val="OH + UG TFMR"/>
      <sheetName val="LR - ENERGY"/>
      <sheetName val="BPAX"/>
      <sheetName val="INPUTS - RATEBASE"/>
      <sheetName val="INPUTS - EXPENSE"/>
      <sheetName val="INPUTS - REVENUE"/>
      <sheetName val="INPUTS - WAGE + SAL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0">
          <cell r="J20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st=West"/>
      <sheetName val="East=West (5 yr)"/>
      <sheetName val="EstFT"/>
      <sheetName val="Est"/>
      <sheetName val="Summary"/>
      <sheetName val="Summary (II)"/>
      <sheetName val="Consolidated"/>
      <sheetName val="Table 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Load Source Data"/>
    </sheetNames>
    <sheetDataSet>
      <sheetData sheetId="0" refreshError="1">
        <row r="3">
          <cell r="E3" t="str">
            <v>PAGE 3.02</v>
          </cell>
          <cell r="AJ3" t="str">
            <v>PAGE 2.16</v>
          </cell>
        </row>
        <row r="4">
          <cell r="A4" t="str">
            <v>PUGET SOUND ENERGY-ELECTRIC ONLY</v>
          </cell>
          <cell r="AF4" t="str">
            <v>PUGET SOUND ENERGY-ELECTRIC ONLY</v>
          </cell>
        </row>
        <row r="5">
          <cell r="A5" t="str">
            <v>PROFORMA SALES FOR RESALE - SECONDARY</v>
          </cell>
          <cell r="AF5" t="str">
            <v>MERGER COST RESTATEMENT</v>
          </cell>
        </row>
        <row r="6">
          <cell r="A6" t="str">
            <v>FOR THE TWELVE MONTHS ENDED JUNE 30, 2001</v>
          </cell>
          <cell r="AF6" t="str">
            <v>FOR THE TWELVE MONTHS ENDED JUNE 30, 2001</v>
          </cell>
        </row>
        <row r="7">
          <cell r="A7" t="str">
            <v>GENERAL RATE INCREASE</v>
          </cell>
          <cell r="AF7" t="str">
            <v>GENERAL RATE INCREASE</v>
          </cell>
        </row>
        <row r="9">
          <cell r="AF9" t="str">
            <v>LINE</v>
          </cell>
        </row>
        <row r="10">
          <cell r="A10" t="str">
            <v>NO.</v>
          </cell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  <cell r="AJ10" t="str">
            <v>ADJUSTMENT</v>
          </cell>
        </row>
        <row r="12">
          <cell r="A12">
            <v>1</v>
          </cell>
          <cell r="B12" t="str">
            <v>PROFORMA SALES FOR RESALE - OTHER UTILITIES</v>
          </cell>
          <cell r="AF12">
            <v>1</v>
          </cell>
          <cell r="AG12" t="str">
            <v>OPERATING EXPENSES</v>
          </cell>
        </row>
        <row r="13">
          <cell r="A13">
            <v>2</v>
          </cell>
          <cell r="B13" t="str">
            <v>RESTATED SALES FOR RESALE - OTHER UTIL. - in revenue adj.</v>
          </cell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  <cell r="AJ13">
            <v>8524719.8499999996</v>
          </cell>
        </row>
        <row r="14">
          <cell r="A14">
            <v>3</v>
          </cell>
          <cell r="B14" t="str">
            <v>INCREASE (DECREASE) REVENUES - OTHER UTILITIES</v>
          </cell>
          <cell r="E14">
            <v>0</v>
          </cell>
          <cell r="AF14">
            <v>3</v>
          </cell>
        </row>
        <row r="15">
          <cell r="A15">
            <v>4</v>
          </cell>
          <cell r="AF15">
            <v>4</v>
          </cell>
        </row>
        <row r="16">
          <cell r="A16">
            <v>5</v>
          </cell>
          <cell r="B16" t="str">
            <v>PROFORMA REV. - WHEELING FOR OTHERS</v>
          </cell>
          <cell r="AF16">
            <v>5</v>
          </cell>
        </row>
        <row r="17">
          <cell r="A17">
            <v>6</v>
          </cell>
          <cell r="B17" t="str">
            <v>RESTATED REV. - WHEELING FOR OTHERS - in revenue adj.</v>
          </cell>
          <cell r="AF17">
            <v>6</v>
          </cell>
        </row>
        <row r="18">
          <cell r="A18">
            <v>7</v>
          </cell>
          <cell r="B18" t="str">
            <v>INCREASE (DECREASE) OTHER OPERATING REVENUES</v>
          </cell>
          <cell r="E18">
            <v>0</v>
          </cell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  <cell r="AJ18">
            <v>8524719.8499999996</v>
          </cell>
        </row>
        <row r="19">
          <cell r="A19">
            <v>8</v>
          </cell>
          <cell r="B19" t="str">
            <v>INCREASE (DECREASE) REVENUE</v>
          </cell>
          <cell r="E19">
            <v>0</v>
          </cell>
          <cell r="AF19">
            <v>8</v>
          </cell>
        </row>
        <row r="20">
          <cell r="A20">
            <v>9</v>
          </cell>
          <cell r="AF20">
            <v>9</v>
          </cell>
        </row>
        <row r="21">
          <cell r="A21">
            <v>10</v>
          </cell>
          <cell r="B21" t="str">
            <v>STATE UTILITY TAX</v>
          </cell>
          <cell r="AF21">
            <v>10</v>
          </cell>
        </row>
        <row r="22">
          <cell r="A22">
            <v>11</v>
          </cell>
          <cell r="B22" t="str">
            <v>(APPLICABLE TO LINE 7)</v>
          </cell>
          <cell r="C22">
            <v>0</v>
          </cell>
          <cell r="D22">
            <v>0</v>
          </cell>
          <cell r="AF22">
            <v>11</v>
          </cell>
        </row>
        <row r="23">
          <cell r="A23">
            <v>12</v>
          </cell>
          <cell r="B23" t="str">
            <v>INCREASE (DECREASE) STATE UTILITY TAX</v>
          </cell>
          <cell r="E23">
            <v>0</v>
          </cell>
          <cell r="AF23">
            <v>12</v>
          </cell>
        </row>
        <row r="24">
          <cell r="A24">
            <v>13</v>
          </cell>
          <cell r="B24" t="str">
            <v>INCREASE (DECREASE) INCOME</v>
          </cell>
          <cell r="E24">
            <v>0</v>
          </cell>
          <cell r="AF24">
            <v>13</v>
          </cell>
          <cell r="AG24" t="str">
            <v>INCREASE(DECREASE) INCOME</v>
          </cell>
          <cell r="AJ24">
            <v>-8524719.8499999996</v>
          </cell>
        </row>
        <row r="25">
          <cell r="A25">
            <v>14</v>
          </cell>
          <cell r="AF25">
            <v>14</v>
          </cell>
          <cell r="AG25" t="str">
            <v>INCREASE(DECREASE) FIT@</v>
          </cell>
          <cell r="AH25">
            <v>0.35</v>
          </cell>
          <cell r="AJ25">
            <v>-2983651.9474999998</v>
          </cell>
        </row>
        <row r="26">
          <cell r="A26">
            <v>15</v>
          </cell>
          <cell r="B26" t="str">
            <v>INCREASE (DECREASE) FIT @</v>
          </cell>
          <cell r="D26">
            <v>0</v>
          </cell>
          <cell r="E26">
            <v>0</v>
          </cell>
          <cell r="AF26">
            <v>15</v>
          </cell>
        </row>
        <row r="27">
          <cell r="A27">
            <v>16</v>
          </cell>
          <cell r="B27" t="str">
            <v>INCREASE (DECREASE) NOI</v>
          </cell>
          <cell r="E27">
            <v>0</v>
          </cell>
          <cell r="AF27">
            <v>16</v>
          </cell>
          <cell r="AG27" t="str">
            <v>INCREASE (DECREASE) NOI</v>
          </cell>
          <cell r="AJ27">
            <v>-5541067.9024999999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MatrixElectric"/>
      <sheetName val="KJB-7 Def"/>
      <sheetName val="KJB-3 Sum"/>
      <sheetName val="KJB-5 Cmn Adj"/>
      <sheetName val="KJB-5 El Adj"/>
      <sheetName val="JAP Exh p 18"/>
      <sheetName val="For Prod Adj Expense"/>
      <sheetName val="For Prod Adj Ratebase"/>
      <sheetName val="Verify Pwr Costs"/>
      <sheetName val="Power Cost Bridge to A-1"/>
      <sheetName val="RJR Prod O&amp;M"/>
      <sheetName val="TAD RY PC1"/>
      <sheetName val="Centralia Equity Kicker"/>
      <sheetName val="Exh.A-1"/>
      <sheetName val="Trans Ratebase"/>
      <sheetName val="Trans OATT Revenue"/>
      <sheetName val="ETR"/>
      <sheetName val="Placeholder ETR Only"/>
      <sheetName val="Interest"/>
      <sheetName val="EB&amp;Taxes"/>
      <sheetName val="Restating Print Macros"/>
      <sheetName val="Module13"/>
      <sheetName val="Module14"/>
      <sheetName val="Module15"/>
      <sheetName val="Module1"/>
    </sheetNames>
    <sheetDataSet>
      <sheetData sheetId="0" refreshError="1"/>
      <sheetData sheetId="1" refreshError="1"/>
      <sheetData sheetId="2">
        <row r="3">
          <cell r="C3" t="str">
            <v>Exhibit No. ___   (KJB-3)</v>
          </cell>
        </row>
        <row r="20">
          <cell r="L20">
            <v>0.35</v>
          </cell>
        </row>
      </sheetData>
      <sheetData sheetId="3">
        <row r="2">
          <cell r="AQ2" t="str">
            <v>Docket Number UE</v>
          </cell>
        </row>
        <row r="3">
          <cell r="AQ3" t="str">
            <v xml:space="preserve">Exhibit No. ___ </v>
          </cell>
        </row>
      </sheetData>
      <sheetData sheetId="4">
        <row r="3">
          <cell r="L3" t="str">
            <v xml:space="preserve">Exhibit No.     </v>
          </cell>
        </row>
        <row r="7">
          <cell r="B7" t="str">
            <v>FOR THE TWELVE MONTHS ENDED SEPTEMBER 30, 2015</v>
          </cell>
        </row>
      </sheetData>
      <sheetData sheetId="5">
        <row r="3">
          <cell r="E3" t="str">
            <v>Exhibit No.    (KJB-9)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6">
          <cell r="M6">
            <v>0.97131999999999996</v>
          </cell>
        </row>
      </sheetData>
      <sheetData sheetId="11" refreshError="1"/>
      <sheetData sheetId="12">
        <row r="23">
          <cell r="O23">
            <v>1175.491</v>
          </cell>
        </row>
      </sheetData>
      <sheetData sheetId="13" refreshError="1"/>
      <sheetData sheetId="14" refreshError="1"/>
      <sheetData sheetId="15">
        <row r="62">
          <cell r="C62">
            <v>87915805.687329754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itehorn Emission Calcs"/>
      <sheetName val="Fredonia Emission Calcs"/>
      <sheetName val="Load Shape"/>
      <sheetName val="Load Source Data"/>
      <sheetName val="Reduced Load Points"/>
      <sheetName val="Plant Summary"/>
      <sheetName val="Emissions"/>
      <sheetName val="Data for Port. Screening Model"/>
      <sheetName val="Load &amp; Price Develop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9100F4"/>
    </sheetNames>
    <sheetDataSet>
      <sheetData sheetId="0">
        <row r="1">
          <cell r="A1" t="str">
            <v>Classcd</v>
          </cell>
          <cell r="B1" t="str">
            <v>Class</v>
          </cell>
          <cell r="C1" t="str">
            <v>Analysis</v>
          </cell>
          <cell r="D1" t="str">
            <v>statistic</v>
          </cell>
          <cell r="E1" t="str">
            <v>Alias</v>
          </cell>
          <cell r="F1" t="str">
            <v>Annual</v>
          </cell>
          <cell r="G1" t="str">
            <v>Month1</v>
          </cell>
          <cell r="H1" t="str">
            <v>Month2</v>
          </cell>
          <cell r="I1" t="str">
            <v>Month3</v>
          </cell>
          <cell r="J1" t="str">
            <v>Month4</v>
          </cell>
          <cell r="K1" t="str">
            <v>Month5</v>
          </cell>
          <cell r="L1" t="str">
            <v>Month6</v>
          </cell>
          <cell r="M1" t="str">
            <v>Month7</v>
          </cell>
          <cell r="N1" t="str">
            <v>Month8</v>
          </cell>
          <cell r="O1" t="str">
            <v>Month9</v>
          </cell>
          <cell r="P1" t="str">
            <v>Month10</v>
          </cell>
          <cell r="Q1" t="str">
            <v>Month11</v>
          </cell>
          <cell r="R1" t="str">
            <v>Month12</v>
          </cell>
          <cell r="S1" t="str">
            <v>Uom</v>
          </cell>
          <cell r="T1" t="str">
            <v>Module</v>
          </cell>
          <cell r="U1" t="str">
            <v>Last_Change</v>
          </cell>
          <cell r="V1" t="str">
            <v>_LABEL_</v>
          </cell>
        </row>
        <row r="2">
          <cell r="D2" t="str">
            <v>Year</v>
          </cell>
          <cell r="G2">
            <v>2005</v>
          </cell>
          <cell r="H2">
            <v>2005</v>
          </cell>
          <cell r="I2">
            <v>2005</v>
          </cell>
          <cell r="J2">
            <v>2006</v>
          </cell>
          <cell r="K2">
            <v>2006</v>
          </cell>
          <cell r="L2">
            <v>2006</v>
          </cell>
          <cell r="M2">
            <v>2006</v>
          </cell>
          <cell r="N2">
            <v>2006</v>
          </cell>
          <cell r="O2">
            <v>2006</v>
          </cell>
          <cell r="P2">
            <v>2006</v>
          </cell>
          <cell r="Q2">
            <v>2006</v>
          </cell>
          <cell r="R2">
            <v>2006</v>
          </cell>
        </row>
        <row r="3">
          <cell r="D3" t="str">
            <v>Month</v>
          </cell>
          <cell r="G3">
            <v>10</v>
          </cell>
          <cell r="H3">
            <v>11</v>
          </cell>
          <cell r="I3">
            <v>12</v>
          </cell>
          <cell r="J3">
            <v>1</v>
          </cell>
          <cell r="K3">
            <v>2</v>
          </cell>
          <cell r="L3">
            <v>3</v>
          </cell>
          <cell r="M3">
            <v>4</v>
          </cell>
          <cell r="N3">
            <v>5</v>
          </cell>
          <cell r="O3">
            <v>6</v>
          </cell>
          <cell r="P3">
            <v>7</v>
          </cell>
          <cell r="Q3">
            <v>8</v>
          </cell>
          <cell r="R3">
            <v>9</v>
          </cell>
        </row>
        <row r="4">
          <cell r="A4">
            <v>991</v>
          </cell>
          <cell r="B4" t="str">
            <v>R991</v>
          </cell>
          <cell r="C4" t="str">
            <v>HourlyLoad</v>
          </cell>
          <cell r="D4" t="str">
            <v>PopN</v>
          </cell>
          <cell r="E4" t="str">
            <v>Accounts in Population</v>
          </cell>
          <cell r="F4">
            <v>1</v>
          </cell>
          <cell r="G4">
            <v>1</v>
          </cell>
          <cell r="H4">
            <v>1</v>
          </cell>
          <cell r="I4">
            <v>1</v>
          </cell>
          <cell r="J4">
            <v>1</v>
          </cell>
          <cell r="K4">
            <v>1</v>
          </cell>
          <cell r="L4">
            <v>1</v>
          </cell>
          <cell r="M4">
            <v>1</v>
          </cell>
          <cell r="N4">
            <v>1</v>
          </cell>
          <cell r="O4">
            <v>1</v>
          </cell>
          <cell r="P4">
            <v>1</v>
          </cell>
          <cell r="Q4">
            <v>1</v>
          </cell>
          <cell r="R4">
            <v>1</v>
          </cell>
          <cell r="S4" t="str">
            <v>Accounts</v>
          </cell>
          <cell r="T4" t="str">
            <v>M7100</v>
          </cell>
          <cell r="U4">
            <v>39072.409803240742</v>
          </cell>
        </row>
        <row r="5">
          <cell r="A5">
            <v>991</v>
          </cell>
          <cell r="B5" t="str">
            <v>R991</v>
          </cell>
          <cell r="C5" t="str">
            <v>HourlyLoadGen_ADJ</v>
          </cell>
          <cell r="D5" t="str">
            <v>Totalx</v>
          </cell>
          <cell r="E5" t="str">
            <v>Total Energy Use</v>
          </cell>
          <cell r="F5">
            <v>153115281.74003071</v>
          </cell>
          <cell r="G5">
            <v>12545745.004299102</v>
          </cell>
          <cell r="H5">
            <v>11892086.008524956</v>
          </cell>
          <cell r="I5">
            <v>12551910.269065348</v>
          </cell>
          <cell r="J5">
            <v>12547210.15061702</v>
          </cell>
          <cell r="K5">
            <v>11234263.085919837</v>
          </cell>
          <cell r="L5">
            <v>12346924.553129328</v>
          </cell>
          <cell r="M5">
            <v>12065748.577041971</v>
          </cell>
          <cell r="N5">
            <v>12835801.86012632</v>
          </cell>
          <cell r="O5">
            <v>13021893.507662972</v>
          </cell>
          <cell r="P5">
            <v>14508360.795146713</v>
          </cell>
          <cell r="Q5">
            <v>14336712.161630616</v>
          </cell>
          <cell r="R5">
            <v>13228625.766866531</v>
          </cell>
          <cell r="S5" t="str">
            <v>kWh</v>
          </cell>
          <cell r="T5" t="str">
            <v>M7400</v>
          </cell>
          <cell r="U5">
            <v>39079.352719907409</v>
          </cell>
        </row>
        <row r="6">
          <cell r="A6">
            <v>991</v>
          </cell>
          <cell r="B6" t="str">
            <v>R991</v>
          </cell>
          <cell r="C6" t="str">
            <v>HourlyLoadGen_ADJ</v>
          </cell>
          <cell r="D6" t="str">
            <v>TotalxperSite</v>
          </cell>
          <cell r="E6" t="str">
            <v>Energy Use per Account</v>
          </cell>
          <cell r="F6">
            <v>153115281.74003071</v>
          </cell>
          <cell r="G6">
            <v>12545745.004299102</v>
          </cell>
          <cell r="H6">
            <v>11892086.008524956</v>
          </cell>
          <cell r="I6">
            <v>12551910.269065348</v>
          </cell>
          <cell r="J6">
            <v>12547210.15061702</v>
          </cell>
          <cell r="K6">
            <v>11234263.085919837</v>
          </cell>
          <cell r="L6">
            <v>12346924.553129328</v>
          </cell>
          <cell r="M6">
            <v>12065748.577041971</v>
          </cell>
          <cell r="N6">
            <v>12835801.86012632</v>
          </cell>
          <cell r="O6">
            <v>13021893.507662972</v>
          </cell>
          <cell r="P6">
            <v>14508360.795146713</v>
          </cell>
          <cell r="Q6">
            <v>14336712.161630616</v>
          </cell>
          <cell r="R6">
            <v>13228625.766866531</v>
          </cell>
          <cell r="S6" t="str">
            <v>kWh</v>
          </cell>
          <cell r="T6" t="str">
            <v>M7400</v>
          </cell>
          <cell r="U6">
            <v>39079.352719907409</v>
          </cell>
        </row>
        <row r="7">
          <cell r="A7">
            <v>991</v>
          </cell>
          <cell r="B7" t="str">
            <v>R991</v>
          </cell>
          <cell r="C7" t="str">
            <v>HourlyLoad</v>
          </cell>
          <cell r="D7" t="str">
            <v>Days</v>
          </cell>
          <cell r="E7" t="str">
            <v>Number of Days</v>
          </cell>
          <cell r="F7">
            <v>365</v>
          </cell>
          <cell r="G7">
            <v>31</v>
          </cell>
          <cell r="H7">
            <v>30</v>
          </cell>
          <cell r="I7">
            <v>31</v>
          </cell>
          <cell r="J7">
            <v>31</v>
          </cell>
          <cell r="K7">
            <v>28</v>
          </cell>
          <cell r="L7">
            <v>31</v>
          </cell>
          <cell r="M7">
            <v>30</v>
          </cell>
          <cell r="N7">
            <v>31</v>
          </cell>
          <cell r="O7">
            <v>30</v>
          </cell>
          <cell r="P7">
            <v>31</v>
          </cell>
          <cell r="Q7">
            <v>31</v>
          </cell>
          <cell r="R7">
            <v>30</v>
          </cell>
          <cell r="S7" t="str">
            <v>Days</v>
          </cell>
          <cell r="T7" t="str">
            <v>M7100</v>
          </cell>
          <cell r="U7">
            <v>39072.409803240742</v>
          </cell>
        </row>
        <row r="8">
          <cell r="A8">
            <v>991</v>
          </cell>
          <cell r="B8" t="str">
            <v>R991</v>
          </cell>
          <cell r="C8" t="str">
            <v>HourlyLoad</v>
          </cell>
          <cell r="D8" t="str">
            <v>Samn_min</v>
          </cell>
          <cell r="E8" t="str">
            <v>Minimum Number of Accounts in Sample with Valid Data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1</v>
          </cell>
          <cell r="M8">
            <v>1</v>
          </cell>
          <cell r="N8">
            <v>1</v>
          </cell>
          <cell r="O8">
            <v>1</v>
          </cell>
          <cell r="P8">
            <v>1</v>
          </cell>
          <cell r="Q8">
            <v>1</v>
          </cell>
          <cell r="R8">
            <v>1</v>
          </cell>
          <cell r="S8" t="str">
            <v>Accounts</v>
          </cell>
          <cell r="T8" t="str">
            <v>M7100</v>
          </cell>
          <cell r="U8">
            <v>39072.409768518519</v>
          </cell>
        </row>
        <row r="9">
          <cell r="A9">
            <v>991</v>
          </cell>
          <cell r="B9" t="str">
            <v>R991</v>
          </cell>
          <cell r="C9" t="str">
            <v>HourlyLoad</v>
          </cell>
          <cell r="D9" t="str">
            <v>Samn_max</v>
          </cell>
          <cell r="E9" t="str">
            <v>Maximum Number of Accounts in Sample with Valid Data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1</v>
          </cell>
          <cell r="M9">
            <v>1</v>
          </cell>
          <cell r="N9">
            <v>1</v>
          </cell>
          <cell r="O9">
            <v>1</v>
          </cell>
          <cell r="P9">
            <v>1</v>
          </cell>
          <cell r="Q9">
            <v>1</v>
          </cell>
          <cell r="R9">
            <v>1</v>
          </cell>
          <cell r="S9" t="str">
            <v>Accounts</v>
          </cell>
          <cell r="T9" t="str">
            <v>M7100</v>
          </cell>
          <cell r="U9">
            <v>39072.409768518519</v>
          </cell>
        </row>
        <row r="10">
          <cell r="A10">
            <v>991</v>
          </cell>
          <cell r="B10" t="str">
            <v>R991</v>
          </cell>
          <cell r="C10" t="str">
            <v>SysPk_MonthlyPeaks_ADJ</v>
          </cell>
          <cell r="D10" t="str">
            <v>Date</v>
          </cell>
          <cell r="E10" t="str">
            <v>Day of System Peak Demand</v>
          </cell>
          <cell r="F10">
            <v>38701</v>
          </cell>
          <cell r="G10">
            <v>38652</v>
          </cell>
          <cell r="H10">
            <v>38685</v>
          </cell>
          <cell r="I10">
            <v>38701</v>
          </cell>
          <cell r="J10">
            <v>38720</v>
          </cell>
          <cell r="K10">
            <v>38765</v>
          </cell>
          <cell r="L10">
            <v>38785</v>
          </cell>
          <cell r="M10">
            <v>38824</v>
          </cell>
          <cell r="N10">
            <v>38839</v>
          </cell>
          <cell r="O10">
            <v>38894</v>
          </cell>
          <cell r="P10">
            <v>38922</v>
          </cell>
          <cell r="Q10">
            <v>38957</v>
          </cell>
          <cell r="R10">
            <v>38980</v>
          </cell>
          <cell r="S10" t="str">
            <v>Date</v>
          </cell>
          <cell r="T10" t="str">
            <v>M8100</v>
          </cell>
          <cell r="U10">
            <v>39079.35297453704</v>
          </cell>
        </row>
        <row r="11">
          <cell r="A11">
            <v>991</v>
          </cell>
          <cell r="B11" t="str">
            <v>R991</v>
          </cell>
          <cell r="C11" t="str">
            <v>SysPk_MonthlyPeaks_ADJ</v>
          </cell>
          <cell r="D11" t="str">
            <v>Interval</v>
          </cell>
          <cell r="E11" t="str">
            <v>Hour of System Peak Demand</v>
          </cell>
          <cell r="F11">
            <v>19</v>
          </cell>
          <cell r="G11">
            <v>8</v>
          </cell>
          <cell r="H11">
            <v>18</v>
          </cell>
          <cell r="I11">
            <v>19</v>
          </cell>
          <cell r="J11">
            <v>18</v>
          </cell>
          <cell r="K11">
            <v>8</v>
          </cell>
          <cell r="L11">
            <v>19</v>
          </cell>
          <cell r="M11">
            <v>8</v>
          </cell>
          <cell r="N11">
            <v>8</v>
          </cell>
          <cell r="O11">
            <v>17</v>
          </cell>
          <cell r="P11">
            <v>15</v>
          </cell>
          <cell r="Q11">
            <v>17</v>
          </cell>
          <cell r="R11">
            <v>20</v>
          </cell>
          <cell r="S11" t="str">
            <v>Hour</v>
          </cell>
          <cell r="T11" t="str">
            <v>M8100</v>
          </cell>
          <cell r="U11">
            <v>39079.35297453704</v>
          </cell>
        </row>
        <row r="12">
          <cell r="A12">
            <v>991</v>
          </cell>
          <cell r="B12" t="str">
            <v>R991</v>
          </cell>
          <cell r="C12" t="str">
            <v>SysPk_MonthlyPeaks_ADJ</v>
          </cell>
          <cell r="D12" t="str">
            <v>Totalx</v>
          </cell>
          <cell r="E12" t="str">
            <v>Total Energy Use</v>
          </cell>
          <cell r="F12">
            <v>153115281.74003074</v>
          </cell>
          <cell r="G12">
            <v>12545745.004299102</v>
          </cell>
          <cell r="H12">
            <v>11892086.008524956</v>
          </cell>
          <cell r="I12">
            <v>12551910.269065348</v>
          </cell>
          <cell r="J12">
            <v>12547210.15061702</v>
          </cell>
          <cell r="K12">
            <v>11234263.085919837</v>
          </cell>
          <cell r="L12">
            <v>12346924.553129328</v>
          </cell>
          <cell r="M12">
            <v>12065748.577041971</v>
          </cell>
          <cell r="N12">
            <v>12835801.86012632</v>
          </cell>
          <cell r="O12">
            <v>13021893.507662972</v>
          </cell>
          <cell r="P12">
            <v>14508360.795146713</v>
          </cell>
          <cell r="Q12">
            <v>14336712.161630616</v>
          </cell>
          <cell r="R12">
            <v>13228625.766866531</v>
          </cell>
          <cell r="S12" t="str">
            <v>kWh</v>
          </cell>
          <cell r="T12" t="str">
            <v>M8100</v>
          </cell>
          <cell r="U12">
            <v>39079.35297453704</v>
          </cell>
        </row>
        <row r="13">
          <cell r="A13">
            <v>991</v>
          </cell>
          <cell r="B13" t="str">
            <v>R991</v>
          </cell>
          <cell r="C13" t="str">
            <v>SysPk_MonthlyPeaks_ADJ</v>
          </cell>
          <cell r="D13" t="str">
            <v>Peaky</v>
          </cell>
          <cell r="E13" t="str">
            <v>Total Demand at System Peak Hour</v>
          </cell>
          <cell r="F13">
            <v>17331.294827407579</v>
          </cell>
          <cell r="G13">
            <v>17685.502987854223</v>
          </cell>
          <cell r="H13">
            <v>17273.049375596591</v>
          </cell>
          <cell r="I13">
            <v>17331.294827407579</v>
          </cell>
          <cell r="J13">
            <v>17722.567617858265</v>
          </cell>
          <cell r="K13">
            <v>17394.12120981569</v>
          </cell>
          <cell r="L13">
            <v>16728.319336669625</v>
          </cell>
          <cell r="M13">
            <v>17193.220956460773</v>
          </cell>
          <cell r="N13">
            <v>16895.019620371633</v>
          </cell>
          <cell r="O13">
            <v>21183.780955073926</v>
          </cell>
          <cell r="P13">
            <v>23054.5302227756</v>
          </cell>
          <cell r="Q13">
            <v>21427.99200081755</v>
          </cell>
          <cell r="R13">
            <v>17686.852500484631</v>
          </cell>
          <cell r="S13" t="str">
            <v>kW</v>
          </cell>
          <cell r="T13" t="str">
            <v>M8100</v>
          </cell>
          <cell r="U13">
            <v>39079.35297453704</v>
          </cell>
        </row>
        <row r="14">
          <cell r="A14">
            <v>991</v>
          </cell>
          <cell r="B14" t="str">
            <v>R991</v>
          </cell>
          <cell r="C14" t="str">
            <v>SysPk_MonthlyPeaks_ADJ</v>
          </cell>
          <cell r="D14" t="str">
            <v>ErrBndforPeaky</v>
          </cell>
          <cell r="E14" t="str">
            <v>Error Bound for Total Demand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 t="str">
            <v>kW</v>
          </cell>
          <cell r="T14" t="str">
            <v>M8100</v>
          </cell>
          <cell r="U14">
            <v>39079.35297453704</v>
          </cell>
        </row>
        <row r="15">
          <cell r="A15">
            <v>991</v>
          </cell>
          <cell r="B15" t="str">
            <v>R991</v>
          </cell>
          <cell r="C15" t="str">
            <v>SysPk_MonthlyPeaks_ADJ</v>
          </cell>
          <cell r="D15" t="str">
            <v>TotalxperSite</v>
          </cell>
          <cell r="E15" t="str">
            <v>Energy Use per Account</v>
          </cell>
          <cell r="F15">
            <v>153115281.74003074</v>
          </cell>
          <cell r="G15">
            <v>12545745.004299102</v>
          </cell>
          <cell r="H15">
            <v>11892086.008524956</v>
          </cell>
          <cell r="I15">
            <v>12551910.269065348</v>
          </cell>
          <cell r="J15">
            <v>12547210.15061702</v>
          </cell>
          <cell r="K15">
            <v>11234263.085919837</v>
          </cell>
          <cell r="L15">
            <v>12346924.553129328</v>
          </cell>
          <cell r="M15">
            <v>12065748.577041971</v>
          </cell>
          <cell r="N15">
            <v>12835801.86012632</v>
          </cell>
          <cell r="O15">
            <v>13021893.507662972</v>
          </cell>
          <cell r="P15">
            <v>14508360.795146713</v>
          </cell>
          <cell r="Q15">
            <v>14336712.161630616</v>
          </cell>
          <cell r="R15">
            <v>13228625.766866531</v>
          </cell>
          <cell r="S15" t="str">
            <v>kWh</v>
          </cell>
          <cell r="T15" t="str">
            <v>M8100</v>
          </cell>
          <cell r="U15">
            <v>39079.35297453704</v>
          </cell>
        </row>
        <row r="16">
          <cell r="A16">
            <v>991</v>
          </cell>
          <cell r="B16" t="str">
            <v>R991</v>
          </cell>
          <cell r="C16" t="str">
            <v>SysPk_MonthlyPeaks_ADJ</v>
          </cell>
          <cell r="D16" t="str">
            <v>PeakyperSite</v>
          </cell>
          <cell r="E16" t="str">
            <v>Demand per Account at System Peak Hour</v>
          </cell>
          <cell r="F16">
            <v>17331.294827407579</v>
          </cell>
          <cell r="G16">
            <v>17685.502987854223</v>
          </cell>
          <cell r="H16">
            <v>17273.049375596591</v>
          </cell>
          <cell r="I16">
            <v>17331.294827407579</v>
          </cell>
          <cell r="J16">
            <v>17722.567617858265</v>
          </cell>
          <cell r="K16">
            <v>17394.12120981569</v>
          </cell>
          <cell r="L16">
            <v>16728.319336669625</v>
          </cell>
          <cell r="M16">
            <v>17193.220956460773</v>
          </cell>
          <cell r="N16">
            <v>16895.019620371633</v>
          </cell>
          <cell r="O16">
            <v>21183.780955073926</v>
          </cell>
          <cell r="P16">
            <v>23054.5302227756</v>
          </cell>
          <cell r="Q16">
            <v>21427.99200081755</v>
          </cell>
          <cell r="R16">
            <v>17686.852500484631</v>
          </cell>
          <cell r="S16" t="str">
            <v>kW</v>
          </cell>
          <cell r="T16" t="str">
            <v>M8100</v>
          </cell>
          <cell r="U16">
            <v>39079.35297453704</v>
          </cell>
        </row>
        <row r="17">
          <cell r="A17">
            <v>991</v>
          </cell>
          <cell r="B17" t="str">
            <v>R991</v>
          </cell>
          <cell r="C17" t="str">
            <v>SysPk_MonthlyPeaks_ADJ</v>
          </cell>
          <cell r="D17" t="str">
            <v>ErrBndperSite</v>
          </cell>
          <cell r="E17" t="str">
            <v>Error Bound for Demand per Account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 t="str">
            <v>kW</v>
          </cell>
          <cell r="T17" t="str">
            <v>M8100</v>
          </cell>
          <cell r="U17">
            <v>39079.35297453704</v>
          </cell>
        </row>
        <row r="18">
          <cell r="A18">
            <v>991</v>
          </cell>
          <cell r="B18" t="str">
            <v>R991</v>
          </cell>
          <cell r="C18" t="str">
            <v>SysPk_MonthlyPeaks_ADJ</v>
          </cell>
          <cell r="D18" t="str">
            <v>RelPrec</v>
          </cell>
          <cell r="E18" t="str">
            <v>Relative Precision of Demand at System Peak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 t="str">
            <v>None</v>
          </cell>
          <cell r="T18" t="str">
            <v>M8100</v>
          </cell>
          <cell r="U18">
            <v>39079.35297453704</v>
          </cell>
        </row>
        <row r="19">
          <cell r="A19">
            <v>991</v>
          </cell>
          <cell r="B19" t="str">
            <v>R991</v>
          </cell>
          <cell r="C19" t="str">
            <v>SysPk_MonthlyPeaks_ADJ</v>
          </cell>
          <cell r="D19" t="str">
            <v>Days</v>
          </cell>
          <cell r="E19" t="str">
            <v>Number of Days</v>
          </cell>
          <cell r="F19">
            <v>365</v>
          </cell>
          <cell r="G19">
            <v>31</v>
          </cell>
          <cell r="H19">
            <v>30</v>
          </cell>
          <cell r="I19">
            <v>31</v>
          </cell>
          <cell r="J19">
            <v>31</v>
          </cell>
          <cell r="K19">
            <v>28</v>
          </cell>
          <cell r="L19">
            <v>31</v>
          </cell>
          <cell r="M19">
            <v>30</v>
          </cell>
          <cell r="N19">
            <v>31</v>
          </cell>
          <cell r="O19">
            <v>30</v>
          </cell>
          <cell r="P19">
            <v>31</v>
          </cell>
          <cell r="Q19">
            <v>31</v>
          </cell>
          <cell r="R19">
            <v>30</v>
          </cell>
          <cell r="S19" t="str">
            <v>Days</v>
          </cell>
          <cell r="T19" t="str">
            <v>M8100</v>
          </cell>
          <cell r="U19">
            <v>39079.35297453704</v>
          </cell>
        </row>
        <row r="20">
          <cell r="A20">
            <v>991</v>
          </cell>
          <cell r="B20" t="str">
            <v>R991</v>
          </cell>
          <cell r="C20" t="str">
            <v>SysPk_MonthlyPeaks_ADJ</v>
          </cell>
          <cell r="D20" t="str">
            <v>Load_Factor</v>
          </cell>
          <cell r="E20" t="str">
            <v>Load Factor at System Peak</v>
          </cell>
          <cell r="F20">
            <v>1.008517460161243</v>
          </cell>
          <cell r="G20">
            <v>0.95346796193639172</v>
          </cell>
          <cell r="H20">
            <v>0.95621715446991584</v>
          </cell>
          <cell r="I20">
            <v>0.97343258561161239</v>
          </cell>
          <cell r="J20">
            <v>0.95158501499190484</v>
          </cell>
          <cell r="K20">
            <v>0.96110940012493828</v>
          </cell>
          <cell r="L20">
            <v>0.99204997025998576</v>
          </cell>
          <cell r="M20">
            <v>0.9746855564305007</v>
          </cell>
          <cell r="N20">
            <v>1.0211542953288977</v>
          </cell>
          <cell r="O20">
            <v>0.85376464397190266</v>
          </cell>
          <cell r="P20">
            <v>0.84584178255988796</v>
          </cell>
          <cell r="Q20">
            <v>0.89928045567959103</v>
          </cell>
          <cell r="R20">
            <v>1.03879937611097</v>
          </cell>
          <cell r="S20" t="str">
            <v>None</v>
          </cell>
          <cell r="T20" t="str">
            <v>M8100</v>
          </cell>
          <cell r="U20">
            <v>39079.35297453704</v>
          </cell>
        </row>
        <row r="21">
          <cell r="A21">
            <v>991</v>
          </cell>
          <cell r="B21" t="str">
            <v>R991</v>
          </cell>
          <cell r="C21" t="str">
            <v>SysPk_MonthlyPeaks_ADJ</v>
          </cell>
          <cell r="D21" t="str">
            <v>Error_Ratio</v>
          </cell>
          <cell r="E21" t="str">
            <v>Error Ratio</v>
          </cell>
          <cell r="F21">
            <v>1.9565117849395946E-16</v>
          </cell>
          <cell r="G21">
            <v>2.6202888769341823E-16</v>
          </cell>
          <cell r="H21">
            <v>2.9694259538944611E-16</v>
          </cell>
          <cell r="I21">
            <v>1.9565117849395946E-16</v>
          </cell>
          <cell r="J21">
            <v>2.5345523921829229E-16</v>
          </cell>
          <cell r="K21">
            <v>2.8412075779085842E-16</v>
          </cell>
          <cell r="L21">
            <v>2.0208988812169792E-16</v>
          </cell>
          <cell r="M21">
            <v>2.9893354420977753E-16</v>
          </cell>
          <cell r="N21">
            <v>3.0002272629321725E-16</v>
          </cell>
          <cell r="O21">
            <v>1.8029527835654372E-16</v>
          </cell>
          <cell r="P21">
            <v>2.5801788935394208E-16</v>
          </cell>
          <cell r="Q21">
            <v>1.3680898893573561E-16</v>
          </cell>
          <cell r="R21">
            <v>2.4719526814613612E-16</v>
          </cell>
          <cell r="S21" t="str">
            <v>None</v>
          </cell>
          <cell r="T21" t="str">
            <v>M8100</v>
          </cell>
          <cell r="U21">
            <v>39079.35297453704</v>
          </cell>
        </row>
        <row r="22">
          <cell r="A22">
            <v>991</v>
          </cell>
          <cell r="B22" t="str">
            <v>R991</v>
          </cell>
          <cell r="C22" t="str">
            <v>ClassPeak_ADJ</v>
          </cell>
          <cell r="D22" t="str">
            <v>Date</v>
          </cell>
          <cell r="E22" t="str">
            <v>Day of Class Peak Demand</v>
          </cell>
          <cell r="F22">
            <v>38920</v>
          </cell>
          <cell r="G22">
            <v>38639</v>
          </cell>
          <cell r="H22">
            <v>38685</v>
          </cell>
          <cell r="I22">
            <v>38706</v>
          </cell>
          <cell r="J22">
            <v>38722</v>
          </cell>
          <cell r="K22">
            <v>38771</v>
          </cell>
          <cell r="L22">
            <v>38803</v>
          </cell>
          <cell r="M22">
            <v>38831</v>
          </cell>
          <cell r="N22">
            <v>38855</v>
          </cell>
          <cell r="O22">
            <v>38894</v>
          </cell>
          <cell r="P22">
            <v>38920</v>
          </cell>
          <cell r="Q22">
            <v>38956</v>
          </cell>
          <cell r="R22">
            <v>38962</v>
          </cell>
          <cell r="S22" t="str">
            <v>Date</v>
          </cell>
          <cell r="T22" t="str">
            <v>M8200</v>
          </cell>
          <cell r="U22">
            <v>39079.353009259263</v>
          </cell>
        </row>
        <row r="23">
          <cell r="A23">
            <v>991</v>
          </cell>
          <cell r="B23" t="str">
            <v>R991</v>
          </cell>
          <cell r="C23" t="str">
            <v>ClassPeak_ADJ</v>
          </cell>
          <cell r="D23" t="str">
            <v>Interval</v>
          </cell>
          <cell r="E23" t="str">
            <v>Hour of Class Peak Demand</v>
          </cell>
          <cell r="F23">
            <v>22</v>
          </cell>
          <cell r="G23">
            <v>15</v>
          </cell>
          <cell r="H23">
            <v>8</v>
          </cell>
          <cell r="I23">
            <v>8</v>
          </cell>
          <cell r="J23">
            <v>8</v>
          </cell>
          <cell r="K23">
            <v>8</v>
          </cell>
          <cell r="L23">
            <v>15</v>
          </cell>
          <cell r="M23">
            <v>13</v>
          </cell>
          <cell r="N23">
            <v>15</v>
          </cell>
          <cell r="O23">
            <v>13</v>
          </cell>
          <cell r="P23">
            <v>22</v>
          </cell>
          <cell r="Q23">
            <v>22</v>
          </cell>
          <cell r="R23">
            <v>15</v>
          </cell>
          <cell r="S23" t="str">
            <v>Hour</v>
          </cell>
          <cell r="T23" t="str">
            <v>M8200</v>
          </cell>
          <cell r="U23">
            <v>39079.353009259263</v>
          </cell>
        </row>
        <row r="24">
          <cell r="A24">
            <v>991</v>
          </cell>
          <cell r="B24" t="str">
            <v>R991</v>
          </cell>
          <cell r="C24" t="str">
            <v>ClassPeak_ADJ</v>
          </cell>
          <cell r="D24" t="str">
            <v>Totalx</v>
          </cell>
          <cell r="E24" t="str">
            <v>Total Energy Use</v>
          </cell>
          <cell r="F24">
            <v>153115281.74003074</v>
          </cell>
          <cell r="G24">
            <v>12545745.004299102</v>
          </cell>
          <cell r="H24">
            <v>11892086.008524956</v>
          </cell>
          <cell r="I24">
            <v>12551910.269065348</v>
          </cell>
          <cell r="J24">
            <v>12547210.15061702</v>
          </cell>
          <cell r="K24">
            <v>11234263.085919837</v>
          </cell>
          <cell r="L24">
            <v>12346924.553129328</v>
          </cell>
          <cell r="M24">
            <v>12065748.577041971</v>
          </cell>
          <cell r="N24">
            <v>12835801.86012632</v>
          </cell>
          <cell r="O24">
            <v>13021893.507662972</v>
          </cell>
          <cell r="P24">
            <v>14508360.795146713</v>
          </cell>
          <cell r="Q24">
            <v>14336712.161630616</v>
          </cell>
          <cell r="R24">
            <v>13228625.766866531</v>
          </cell>
          <cell r="S24" t="str">
            <v>kWh</v>
          </cell>
          <cell r="T24" t="str">
            <v>M8200</v>
          </cell>
          <cell r="U24">
            <v>39079.353009259263</v>
          </cell>
        </row>
        <row r="25">
          <cell r="A25">
            <v>991</v>
          </cell>
          <cell r="B25" t="str">
            <v>R991</v>
          </cell>
          <cell r="C25" t="str">
            <v>ClassPeak_ADJ</v>
          </cell>
          <cell r="D25" t="str">
            <v>Peaky</v>
          </cell>
          <cell r="E25" t="str">
            <v>Total Demand at Class Peak Hour</v>
          </cell>
          <cell r="F25">
            <v>24484.155817025512</v>
          </cell>
          <cell r="G25">
            <v>18578.430319027029</v>
          </cell>
          <cell r="H25">
            <v>18090.655866902605</v>
          </cell>
          <cell r="I25">
            <v>18850.425054878178</v>
          </cell>
          <cell r="J25">
            <v>18494.560352613735</v>
          </cell>
          <cell r="K25">
            <v>18493.847134821845</v>
          </cell>
          <cell r="L25">
            <v>18256.964624630153</v>
          </cell>
          <cell r="M25">
            <v>18911.339312270986</v>
          </cell>
          <cell r="N25">
            <v>20079.933025764567</v>
          </cell>
          <cell r="O25">
            <v>22313.736658129827</v>
          </cell>
          <cell r="P25">
            <v>24484.155817025512</v>
          </cell>
          <cell r="Q25">
            <v>21672.440463183608</v>
          </cell>
          <cell r="R25">
            <v>21369.900480369884</v>
          </cell>
          <cell r="S25" t="str">
            <v>kW</v>
          </cell>
          <cell r="T25" t="str">
            <v>M8200</v>
          </cell>
          <cell r="U25">
            <v>39079.353009259263</v>
          </cell>
        </row>
        <row r="26">
          <cell r="A26">
            <v>991</v>
          </cell>
          <cell r="B26" t="str">
            <v>R991</v>
          </cell>
          <cell r="C26" t="str">
            <v>ClassPeak_ADJ</v>
          </cell>
          <cell r="D26" t="str">
            <v>ErrBndforPeaky</v>
          </cell>
          <cell r="E26" t="str">
            <v>Error Bound for Total Demand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 t="str">
            <v>kW</v>
          </cell>
          <cell r="T26" t="str">
            <v>M8200</v>
          </cell>
          <cell r="U26">
            <v>39079.353009259263</v>
          </cell>
        </row>
        <row r="27">
          <cell r="A27">
            <v>991</v>
          </cell>
          <cell r="B27" t="str">
            <v>R991</v>
          </cell>
          <cell r="C27" t="str">
            <v>ClassPeak_ADJ</v>
          </cell>
          <cell r="D27" t="str">
            <v>TotalxperSite</v>
          </cell>
          <cell r="E27" t="str">
            <v>Energy Use per Account</v>
          </cell>
          <cell r="F27">
            <v>153115281.74003074</v>
          </cell>
          <cell r="G27">
            <v>12545745.004299102</v>
          </cell>
          <cell r="H27">
            <v>11892086.008524956</v>
          </cell>
          <cell r="I27">
            <v>12551910.269065348</v>
          </cell>
          <cell r="J27">
            <v>12547210.15061702</v>
          </cell>
          <cell r="K27">
            <v>11234263.085919837</v>
          </cell>
          <cell r="L27">
            <v>12346924.553129328</v>
          </cell>
          <cell r="M27">
            <v>12065748.577041971</v>
          </cell>
          <cell r="N27">
            <v>12835801.86012632</v>
          </cell>
          <cell r="O27">
            <v>13021893.507662972</v>
          </cell>
          <cell r="P27">
            <v>14508360.795146713</v>
          </cell>
          <cell r="Q27">
            <v>14336712.161630616</v>
          </cell>
          <cell r="R27">
            <v>13228625.766866531</v>
          </cell>
          <cell r="S27" t="str">
            <v>kWh</v>
          </cell>
          <cell r="T27" t="str">
            <v>M8200</v>
          </cell>
          <cell r="U27">
            <v>39079.353009259263</v>
          </cell>
        </row>
        <row r="28">
          <cell r="A28">
            <v>991</v>
          </cell>
          <cell r="B28" t="str">
            <v>R991</v>
          </cell>
          <cell r="C28" t="str">
            <v>ClassPeak_ADJ</v>
          </cell>
          <cell r="D28" t="str">
            <v>PeakyperSite</v>
          </cell>
          <cell r="E28" t="str">
            <v>Demand per Account at Class Peak Hour</v>
          </cell>
          <cell r="F28">
            <v>24484.155817025512</v>
          </cell>
          <cell r="G28">
            <v>18578.430319027029</v>
          </cell>
          <cell r="H28">
            <v>18090.655866902605</v>
          </cell>
          <cell r="I28">
            <v>18850.425054878178</v>
          </cell>
          <cell r="J28">
            <v>18494.560352613735</v>
          </cell>
          <cell r="K28">
            <v>18493.847134821845</v>
          </cell>
          <cell r="L28">
            <v>18256.964624630153</v>
          </cell>
          <cell r="M28">
            <v>18911.339312270986</v>
          </cell>
          <cell r="N28">
            <v>20079.933025764567</v>
          </cell>
          <cell r="O28">
            <v>22313.736658129827</v>
          </cell>
          <cell r="P28">
            <v>24484.155817025512</v>
          </cell>
          <cell r="Q28">
            <v>21672.440463183608</v>
          </cell>
          <cell r="R28">
            <v>21369.900480369884</v>
          </cell>
          <cell r="S28" t="str">
            <v>kW</v>
          </cell>
          <cell r="T28" t="str">
            <v>M8200</v>
          </cell>
          <cell r="U28">
            <v>39079.353009259263</v>
          </cell>
        </row>
        <row r="29">
          <cell r="A29">
            <v>991</v>
          </cell>
          <cell r="B29" t="str">
            <v>R991</v>
          </cell>
          <cell r="C29" t="str">
            <v>ClassPeak_ADJ</v>
          </cell>
          <cell r="D29" t="str">
            <v>ErrBndperSite</v>
          </cell>
          <cell r="E29" t="str">
            <v>Error Bound for Demand per Account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 t="str">
            <v>kW</v>
          </cell>
          <cell r="T29" t="str">
            <v>M8200</v>
          </cell>
          <cell r="U29">
            <v>39079.353009259263</v>
          </cell>
        </row>
        <row r="30">
          <cell r="A30">
            <v>991</v>
          </cell>
          <cell r="B30" t="str">
            <v>R991</v>
          </cell>
          <cell r="C30" t="str">
            <v>ClassPeak_ADJ</v>
          </cell>
          <cell r="D30" t="str">
            <v>RelPrec</v>
          </cell>
          <cell r="E30" t="str">
            <v>Relative Precision of Demand at Class Peak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 t="str">
            <v>None</v>
          </cell>
          <cell r="T30" t="str">
            <v>M8200</v>
          </cell>
          <cell r="U30">
            <v>39079.353009259263</v>
          </cell>
        </row>
        <row r="31">
          <cell r="A31">
            <v>991</v>
          </cell>
          <cell r="B31" t="str">
            <v>R991</v>
          </cell>
          <cell r="C31" t="str">
            <v>ClassPeak_ADJ</v>
          </cell>
          <cell r="D31" t="str">
            <v>Days</v>
          </cell>
          <cell r="E31" t="str">
            <v>Number of Days</v>
          </cell>
          <cell r="F31">
            <v>365</v>
          </cell>
          <cell r="G31">
            <v>31</v>
          </cell>
          <cell r="H31">
            <v>30</v>
          </cell>
          <cell r="I31">
            <v>31</v>
          </cell>
          <cell r="J31">
            <v>31</v>
          </cell>
          <cell r="K31">
            <v>28</v>
          </cell>
          <cell r="L31">
            <v>31</v>
          </cell>
          <cell r="M31">
            <v>30</v>
          </cell>
          <cell r="N31">
            <v>31</v>
          </cell>
          <cell r="O31">
            <v>30</v>
          </cell>
          <cell r="P31">
            <v>31</v>
          </cell>
          <cell r="Q31">
            <v>31</v>
          </cell>
          <cell r="R31">
            <v>30</v>
          </cell>
          <cell r="S31" t="str">
            <v>Days</v>
          </cell>
          <cell r="T31" t="str">
            <v>M8200</v>
          </cell>
          <cell r="U31">
            <v>39079.353009259263</v>
          </cell>
        </row>
        <row r="32">
          <cell r="A32">
            <v>991</v>
          </cell>
          <cell r="B32" t="str">
            <v>R991</v>
          </cell>
          <cell r="C32" t="str">
            <v>ClassPeak_ADJ</v>
          </cell>
          <cell r="D32" t="str">
            <v>Load_Factor</v>
          </cell>
          <cell r="E32" t="str">
            <v>Load Factor at Class Peak</v>
          </cell>
          <cell r="F32">
            <v>0.71388670988968672</v>
          </cell>
          <cell r="G32">
            <v>0.90764182980408215</v>
          </cell>
          <cell r="H32">
            <v>0.91300095720516583</v>
          </cell>
          <cell r="I32">
            <v>0.89498497178314962</v>
          </cell>
          <cell r="J32">
            <v>0.91186432393086503</v>
          </cell>
          <cell r="K32">
            <v>0.90395758544953864</v>
          </cell>
          <cell r="L32">
            <v>0.90898618919676155</v>
          </cell>
          <cell r="M32">
            <v>0.88613417897413405</v>
          </cell>
          <cell r="N32">
            <v>0.85918722103663936</v>
          </cell>
          <cell r="O32">
            <v>0.81053045853250172</v>
          </cell>
          <cell r="P32">
            <v>0.79645322817923336</v>
          </cell>
          <cell r="Q32">
            <v>0.88913726368420132</v>
          </cell>
          <cell r="R32">
            <v>0.85976494648383917</v>
          </cell>
          <cell r="S32" t="str">
            <v>None</v>
          </cell>
          <cell r="T32" t="str">
            <v>M8200</v>
          </cell>
          <cell r="U32">
            <v>39079.353009259263</v>
          </cell>
        </row>
        <row r="33">
          <cell r="A33">
            <v>991</v>
          </cell>
          <cell r="B33" t="str">
            <v>R991</v>
          </cell>
          <cell r="C33" t="str">
            <v>ClassPeak_ADJ</v>
          </cell>
          <cell r="D33" t="str">
            <v>Error_Ratio</v>
          </cell>
          <cell r="E33" t="str">
            <v>Error Ratio</v>
          </cell>
          <cell r="F33">
            <v>2.3777988262206278E-16</v>
          </cell>
          <cell r="G33">
            <v>1.6889866967753024E-16</v>
          </cell>
          <cell r="H33">
            <v>2.2714406826872931E-16</v>
          </cell>
          <cell r="I33">
            <v>1.1659686060349963E-16</v>
          </cell>
          <cell r="J33">
            <v>2.5836130224494336E-16</v>
          </cell>
          <cell r="K33">
            <v>2.1079478318564526E-16</v>
          </cell>
          <cell r="L33">
            <v>2.4138375483570123E-16</v>
          </cell>
          <cell r="M33">
            <v>1.4514257542538933E-16</v>
          </cell>
          <cell r="N33">
            <v>3.0634183112727132E-16</v>
          </cell>
          <cell r="O33">
            <v>1.9716186829516641E-16</v>
          </cell>
          <cell r="P33">
            <v>2.3777988262206278E-16</v>
          </cell>
          <cell r="Q33">
            <v>2.2726721383552293E-16</v>
          </cell>
          <cell r="R33">
            <v>1.9555809273867622E-16</v>
          </cell>
          <cell r="S33" t="str">
            <v>None</v>
          </cell>
          <cell r="T33" t="str">
            <v>M8200</v>
          </cell>
          <cell r="U33">
            <v>39079.353009259263</v>
          </cell>
        </row>
        <row r="34">
          <cell r="A34">
            <v>991</v>
          </cell>
          <cell r="B34" t="str">
            <v>R991</v>
          </cell>
          <cell r="C34" t="str">
            <v>Periods:OnPeak_ADJ</v>
          </cell>
          <cell r="D34" t="str">
            <v>Intervals</v>
          </cell>
          <cell r="E34" t="str">
            <v>Number of Hours in Period</v>
          </cell>
          <cell r="F34">
            <v>4864</v>
          </cell>
          <cell r="G34">
            <v>416</v>
          </cell>
          <cell r="H34">
            <v>368</v>
          </cell>
          <cell r="I34">
            <v>416</v>
          </cell>
          <cell r="J34">
            <v>400</v>
          </cell>
          <cell r="K34">
            <v>368</v>
          </cell>
          <cell r="L34">
            <v>432</v>
          </cell>
          <cell r="M34">
            <v>400</v>
          </cell>
          <cell r="N34">
            <v>416</v>
          </cell>
          <cell r="O34">
            <v>416</v>
          </cell>
          <cell r="P34">
            <v>400</v>
          </cell>
          <cell r="Q34">
            <v>432</v>
          </cell>
          <cell r="R34">
            <v>400</v>
          </cell>
          <cell r="S34" t="str">
            <v>Hours</v>
          </cell>
          <cell r="T34" t="str">
            <v>M8300</v>
          </cell>
          <cell r="U34">
            <v>39079.353055555555</v>
          </cell>
        </row>
        <row r="35">
          <cell r="A35">
            <v>991</v>
          </cell>
          <cell r="B35" t="str">
            <v>R991</v>
          </cell>
          <cell r="C35" t="str">
            <v>Periods:OnPeak_ADJ</v>
          </cell>
          <cell r="D35" t="str">
            <v>Totalx</v>
          </cell>
          <cell r="E35" t="str">
            <v>Total Energy Use in Period</v>
          </cell>
          <cell r="F35">
            <v>86825130.085919037</v>
          </cell>
          <cell r="G35">
            <v>7164096.6865193127</v>
          </cell>
          <cell r="H35">
            <v>6194084.635725623</v>
          </cell>
          <cell r="I35">
            <v>7155649.398380911</v>
          </cell>
          <cell r="J35">
            <v>6884413.8348092912</v>
          </cell>
          <cell r="K35">
            <v>6268916.265413072</v>
          </cell>
          <cell r="L35">
            <v>7301854.8307890221</v>
          </cell>
          <cell r="M35">
            <v>6851630.3499744767</v>
          </cell>
          <cell r="N35">
            <v>7344085.2580618896</v>
          </cell>
          <cell r="O35">
            <v>7698961.67066989</v>
          </cell>
          <cell r="P35">
            <v>7975083.2270771535</v>
          </cell>
          <cell r="Q35">
            <v>8476631.3107456248</v>
          </cell>
          <cell r="R35">
            <v>7509722.61775277</v>
          </cell>
          <cell r="S35" t="str">
            <v>kWh</v>
          </cell>
          <cell r="T35" t="str">
            <v>M8300</v>
          </cell>
          <cell r="U35">
            <v>39079.353055555555</v>
          </cell>
        </row>
        <row r="36">
          <cell r="A36">
            <v>991</v>
          </cell>
          <cell r="B36" t="str">
            <v>R991</v>
          </cell>
          <cell r="C36" t="str">
            <v>Periods:OnPeak_ADJ</v>
          </cell>
          <cell r="D36" t="str">
            <v>Peaky</v>
          </cell>
          <cell r="E36" t="str">
            <v>Total Demand at Class Peak Hour in Period</v>
          </cell>
          <cell r="F36">
            <v>24484.155817025512</v>
          </cell>
          <cell r="G36">
            <v>18578.430319027029</v>
          </cell>
          <cell r="H36">
            <v>18090.655866902605</v>
          </cell>
          <cell r="I36">
            <v>18850.425054878178</v>
          </cell>
          <cell r="J36">
            <v>18494.560352613735</v>
          </cell>
          <cell r="K36">
            <v>18493.847134821845</v>
          </cell>
          <cell r="L36">
            <v>18256.964624630153</v>
          </cell>
          <cell r="M36">
            <v>18911.339312270986</v>
          </cell>
          <cell r="N36">
            <v>20079.933025764567</v>
          </cell>
          <cell r="O36">
            <v>22313.736658129827</v>
          </cell>
          <cell r="P36">
            <v>24484.155817025512</v>
          </cell>
          <cell r="Q36">
            <v>21427.99200081755</v>
          </cell>
          <cell r="R36">
            <v>21369.900480369884</v>
          </cell>
          <cell r="S36" t="str">
            <v>kW</v>
          </cell>
          <cell r="T36" t="str">
            <v>M8300</v>
          </cell>
          <cell r="U36">
            <v>39079.353055555555</v>
          </cell>
        </row>
        <row r="37">
          <cell r="A37">
            <v>991</v>
          </cell>
          <cell r="B37" t="str">
            <v>R991</v>
          </cell>
          <cell r="C37" t="str">
            <v>Periods:OnPeak_ADJ</v>
          </cell>
          <cell r="D37" t="str">
            <v>TotalxperSite</v>
          </cell>
          <cell r="E37" t="str">
            <v>Energy Use per Account in Period</v>
          </cell>
          <cell r="F37">
            <v>86825130.085919037</v>
          </cell>
          <cell r="G37">
            <v>7164096.6865193127</v>
          </cell>
          <cell r="H37">
            <v>6194084.635725623</v>
          </cell>
          <cell r="I37">
            <v>7155649.398380911</v>
          </cell>
          <cell r="J37">
            <v>6884413.8348092912</v>
          </cell>
          <cell r="K37">
            <v>6268916.265413072</v>
          </cell>
          <cell r="L37">
            <v>7301854.8307890221</v>
          </cell>
          <cell r="M37">
            <v>6851630.3499744767</v>
          </cell>
          <cell r="N37">
            <v>7344085.2580618896</v>
          </cell>
          <cell r="O37">
            <v>7698961.67066989</v>
          </cell>
          <cell r="P37">
            <v>7975083.2270771535</v>
          </cell>
          <cell r="Q37">
            <v>8476631.3107456248</v>
          </cell>
          <cell r="R37">
            <v>7509722.61775277</v>
          </cell>
          <cell r="S37" t="str">
            <v>kWh</v>
          </cell>
          <cell r="T37" t="str">
            <v>M8300</v>
          </cell>
          <cell r="U37">
            <v>39079.353055555555</v>
          </cell>
        </row>
        <row r="38">
          <cell r="A38">
            <v>991</v>
          </cell>
          <cell r="B38" t="str">
            <v>R991</v>
          </cell>
          <cell r="C38" t="str">
            <v>Periods:OnPeak_ADJ</v>
          </cell>
          <cell r="D38" t="str">
            <v>PeakyperSite</v>
          </cell>
          <cell r="E38" t="str">
            <v>Demand per Account at Class Peak Hour in Period</v>
          </cell>
          <cell r="F38">
            <v>24484.155817025512</v>
          </cell>
          <cell r="G38">
            <v>18578.430319027029</v>
          </cell>
          <cell r="H38">
            <v>18090.655866902605</v>
          </cell>
          <cell r="I38">
            <v>18850.425054878178</v>
          </cell>
          <cell r="J38">
            <v>18494.560352613735</v>
          </cell>
          <cell r="K38">
            <v>18493.847134821845</v>
          </cell>
          <cell r="L38">
            <v>18256.964624630153</v>
          </cell>
          <cell r="M38">
            <v>18911.339312270986</v>
          </cell>
          <cell r="N38">
            <v>20079.933025764567</v>
          </cell>
          <cell r="O38">
            <v>22313.736658129827</v>
          </cell>
          <cell r="P38">
            <v>24484.155817025512</v>
          </cell>
          <cell r="Q38">
            <v>21427.99200081755</v>
          </cell>
          <cell r="R38">
            <v>21369.900480369884</v>
          </cell>
          <cell r="S38" t="str">
            <v>kW</v>
          </cell>
          <cell r="T38" t="str">
            <v>M8300</v>
          </cell>
          <cell r="U38">
            <v>39079.353055555555</v>
          </cell>
        </row>
        <row r="39">
          <cell r="A39">
            <v>991</v>
          </cell>
          <cell r="B39" t="str">
            <v>R991</v>
          </cell>
          <cell r="C39" t="str">
            <v>Periods:OnPeak_ADJ</v>
          </cell>
          <cell r="D39" t="str">
            <v>Load_Factor</v>
          </cell>
          <cell r="E39" t="str">
            <v>Load Factor in Period</v>
          </cell>
          <cell r="F39">
            <v>0.7290658259779137</v>
          </cell>
          <cell r="G39">
            <v>0.92695593599391479</v>
          </cell>
          <cell r="H39">
            <v>0.93041135995016477</v>
          </cell>
          <cell r="I39">
            <v>0.91250357668291104</v>
          </cell>
          <cell r="J39">
            <v>0.93059982280632514</v>
          </cell>
          <cell r="K39">
            <v>0.92112249134161739</v>
          </cell>
          <cell r="L39">
            <v>0.9258078812912176</v>
          </cell>
          <cell r="M39">
            <v>0.90575688966786516</v>
          </cell>
          <cell r="N39">
            <v>0.87918874422829962</v>
          </cell>
          <cell r="O39">
            <v>0.82940476013486775</v>
          </cell>
          <cell r="P39">
            <v>0.81431061853596065</v>
          </cell>
          <cell r="Q39">
            <v>0.91571024186906802</v>
          </cell>
          <cell r="R39">
            <v>0.87853972748388609</v>
          </cell>
          <cell r="S39" t="str">
            <v>None</v>
          </cell>
          <cell r="T39" t="str">
            <v>M8300</v>
          </cell>
          <cell r="U39">
            <v>39079.353055555555</v>
          </cell>
        </row>
        <row r="40">
          <cell r="A40">
            <v>991</v>
          </cell>
          <cell r="B40" t="str">
            <v>R991</v>
          </cell>
          <cell r="C40" t="str">
            <v>Periods:OffPeak_ADJ</v>
          </cell>
          <cell r="D40" t="str">
            <v>Intervals</v>
          </cell>
          <cell r="E40" t="str">
            <v>Number of Hours in Period</v>
          </cell>
          <cell r="F40">
            <v>3896</v>
          </cell>
          <cell r="G40">
            <v>328</v>
          </cell>
          <cell r="H40">
            <v>352</v>
          </cell>
          <cell r="I40">
            <v>328</v>
          </cell>
          <cell r="J40">
            <v>344</v>
          </cell>
          <cell r="K40">
            <v>304</v>
          </cell>
          <cell r="L40">
            <v>312</v>
          </cell>
          <cell r="M40">
            <v>320</v>
          </cell>
          <cell r="N40">
            <v>328</v>
          </cell>
          <cell r="O40">
            <v>304</v>
          </cell>
          <cell r="P40">
            <v>344</v>
          </cell>
          <cell r="Q40">
            <v>312</v>
          </cell>
          <cell r="R40">
            <v>320</v>
          </cell>
          <cell r="S40" t="str">
            <v>Hours</v>
          </cell>
          <cell r="T40" t="str">
            <v>M8300</v>
          </cell>
          <cell r="U40">
            <v>39079.353055555555</v>
          </cell>
        </row>
        <row r="41">
          <cell r="A41">
            <v>991</v>
          </cell>
          <cell r="B41" t="str">
            <v>R991</v>
          </cell>
          <cell r="C41" t="str">
            <v>Periods:OffPeak_ADJ</v>
          </cell>
          <cell r="D41" t="str">
            <v>Totalx</v>
          </cell>
          <cell r="E41" t="str">
            <v>Total Energy Use in Period</v>
          </cell>
          <cell r="F41">
            <v>66290151.654111698</v>
          </cell>
          <cell r="G41">
            <v>5381648.3177797906</v>
          </cell>
          <cell r="H41">
            <v>5698001.372799336</v>
          </cell>
          <cell r="I41">
            <v>5396260.8706844347</v>
          </cell>
          <cell r="J41">
            <v>5662796.3158077355</v>
          </cell>
          <cell r="K41">
            <v>4965346.8205067711</v>
          </cell>
          <cell r="L41">
            <v>5045069.7223403007</v>
          </cell>
          <cell r="M41">
            <v>5214118.2270674957</v>
          </cell>
          <cell r="N41">
            <v>5491716.6020644307</v>
          </cell>
          <cell r="O41">
            <v>5322931.8369930834</v>
          </cell>
          <cell r="P41">
            <v>6533277.5680695651</v>
          </cell>
          <cell r="Q41">
            <v>5860080.8508849964</v>
          </cell>
          <cell r="R41">
            <v>5718903.1491137603</v>
          </cell>
          <cell r="S41" t="str">
            <v>kWh</v>
          </cell>
          <cell r="T41" t="str">
            <v>M8300</v>
          </cell>
          <cell r="U41">
            <v>39079.353055555555</v>
          </cell>
        </row>
        <row r="42">
          <cell r="A42">
            <v>991</v>
          </cell>
          <cell r="B42" t="str">
            <v>R991</v>
          </cell>
          <cell r="C42" t="str">
            <v>Periods:OffPeak_ADJ</v>
          </cell>
          <cell r="D42" t="str">
            <v>Peaky</v>
          </cell>
          <cell r="E42" t="str">
            <v>Total Demand at Class Peak Hour in Period</v>
          </cell>
          <cell r="F42">
            <v>24236.278862679465</v>
          </cell>
          <cell r="G42">
            <v>18176.178785607062</v>
          </cell>
          <cell r="H42">
            <v>17489.764880840063</v>
          </cell>
          <cell r="I42">
            <v>18222.680723358724</v>
          </cell>
          <cell r="J42">
            <v>17835.358038063172</v>
          </cell>
          <cell r="K42">
            <v>18078.239405404984</v>
          </cell>
          <cell r="L42">
            <v>17862.998005719164</v>
          </cell>
          <cell r="M42">
            <v>18107.82081551075</v>
          </cell>
          <cell r="N42">
            <v>18935.07891603035</v>
          </cell>
          <cell r="O42">
            <v>20740.005111072387</v>
          </cell>
          <cell r="P42">
            <v>24236.278862679465</v>
          </cell>
          <cell r="Q42">
            <v>21672.440463183608</v>
          </cell>
          <cell r="R42">
            <v>21208.049264180016</v>
          </cell>
          <cell r="S42" t="str">
            <v>kW</v>
          </cell>
          <cell r="T42" t="str">
            <v>M8300</v>
          </cell>
          <cell r="U42">
            <v>39079.353055555555</v>
          </cell>
        </row>
        <row r="43">
          <cell r="A43">
            <v>991</v>
          </cell>
          <cell r="B43" t="str">
            <v>R991</v>
          </cell>
          <cell r="C43" t="str">
            <v>Periods:OffPeak_ADJ</v>
          </cell>
          <cell r="D43" t="str">
            <v>TotalxperSite</v>
          </cell>
          <cell r="E43" t="str">
            <v>Energy Use per Account in Period</v>
          </cell>
          <cell r="F43">
            <v>66290151.654111698</v>
          </cell>
          <cell r="G43">
            <v>5381648.3177797906</v>
          </cell>
          <cell r="H43">
            <v>5698001.372799336</v>
          </cell>
          <cell r="I43">
            <v>5396260.8706844347</v>
          </cell>
          <cell r="J43">
            <v>5662796.3158077355</v>
          </cell>
          <cell r="K43">
            <v>4965346.8205067711</v>
          </cell>
          <cell r="L43">
            <v>5045069.7223403007</v>
          </cell>
          <cell r="M43">
            <v>5214118.2270674957</v>
          </cell>
          <cell r="N43">
            <v>5491716.6020644307</v>
          </cell>
          <cell r="O43">
            <v>5322931.8369930834</v>
          </cell>
          <cell r="P43">
            <v>6533277.5680695651</v>
          </cell>
          <cell r="Q43">
            <v>5860080.8508849964</v>
          </cell>
          <cell r="R43">
            <v>5718903.1491137603</v>
          </cell>
          <cell r="S43" t="str">
            <v>kWh</v>
          </cell>
          <cell r="T43" t="str">
            <v>M8300</v>
          </cell>
          <cell r="U43">
            <v>39079.353055555555</v>
          </cell>
        </row>
        <row r="44">
          <cell r="A44">
            <v>991</v>
          </cell>
          <cell r="B44" t="str">
            <v>R991</v>
          </cell>
          <cell r="C44" t="str">
            <v>Periods:OffPeak_ADJ</v>
          </cell>
          <cell r="D44" t="str">
            <v>PeakyperSite</v>
          </cell>
          <cell r="E44" t="str">
            <v>Demand per Account at Class Peak Hour in Period</v>
          </cell>
          <cell r="F44">
            <v>24236.278862679465</v>
          </cell>
          <cell r="G44">
            <v>18176.178785607062</v>
          </cell>
          <cell r="H44">
            <v>17489.764880840063</v>
          </cell>
          <cell r="I44">
            <v>18222.680723358724</v>
          </cell>
          <cell r="J44">
            <v>17835.358038063172</v>
          </cell>
          <cell r="K44">
            <v>18078.239405404984</v>
          </cell>
          <cell r="L44">
            <v>17862.998005719164</v>
          </cell>
          <cell r="M44">
            <v>18107.82081551075</v>
          </cell>
          <cell r="N44">
            <v>18935.07891603035</v>
          </cell>
          <cell r="O44">
            <v>20740.005111072387</v>
          </cell>
          <cell r="P44">
            <v>24236.278862679465</v>
          </cell>
          <cell r="Q44">
            <v>21672.440463183608</v>
          </cell>
          <cell r="R44">
            <v>21208.049264180016</v>
          </cell>
          <cell r="S44" t="str">
            <v>kW</v>
          </cell>
          <cell r="T44" t="str">
            <v>M8300</v>
          </cell>
          <cell r="U44">
            <v>39079.353055555555</v>
          </cell>
        </row>
        <row r="45">
          <cell r="A45">
            <v>991</v>
          </cell>
          <cell r="B45" t="str">
            <v>R991</v>
          </cell>
          <cell r="C45" t="str">
            <v>Periods:OffPeak_ADJ</v>
          </cell>
          <cell r="D45" t="str">
            <v>Load_Factor</v>
          </cell>
          <cell r="E45" t="str">
            <v>Load Factor in Period</v>
          </cell>
          <cell r="F45">
            <v>0.70204366295888054</v>
          </cell>
          <cell r="G45">
            <v>0.90269052571530273</v>
          </cell>
          <cell r="H45">
            <v>0.92554153873911882</v>
          </cell>
          <cell r="I45">
            <v>0.90283175672164795</v>
          </cell>
          <cell r="J45">
            <v>0.9229765481569866</v>
          </cell>
          <cell r="K45">
            <v>0.9034827636009799</v>
          </cell>
          <cell r="L45">
            <v>0.90522852091984052</v>
          </cell>
          <cell r="M45">
            <v>0.89983878378279236</v>
          </cell>
          <cell r="N45">
            <v>0.88423388649062162</v>
          </cell>
          <cell r="O45">
            <v>0.84424493180511972</v>
          </cell>
          <cell r="P45">
            <v>0.78362219139736822</v>
          </cell>
          <cell r="Q45">
            <v>0.86664491945011601</v>
          </cell>
          <cell r="R45">
            <v>0.84267874514820373</v>
          </cell>
          <cell r="S45" t="str">
            <v>None</v>
          </cell>
          <cell r="T45" t="str">
            <v>M8300</v>
          </cell>
          <cell r="U45">
            <v>39079.353055555555</v>
          </cell>
        </row>
        <row r="46">
          <cell r="A46">
            <v>991</v>
          </cell>
          <cell r="B46" t="str">
            <v>R991</v>
          </cell>
          <cell r="C46" t="str">
            <v>Weekday_ADJ</v>
          </cell>
          <cell r="D46" t="str">
            <v>Date</v>
          </cell>
          <cell r="E46" t="str">
            <v>Day of Peak Demand on Weekdays</v>
          </cell>
          <cell r="F46">
            <v>38919</v>
          </cell>
          <cell r="G46">
            <v>38639</v>
          </cell>
          <cell r="H46">
            <v>38685</v>
          </cell>
          <cell r="I46">
            <v>38706</v>
          </cell>
          <cell r="J46">
            <v>38722</v>
          </cell>
          <cell r="K46">
            <v>38771</v>
          </cell>
          <cell r="L46">
            <v>38803</v>
          </cell>
          <cell r="M46">
            <v>38831</v>
          </cell>
          <cell r="N46">
            <v>38855</v>
          </cell>
          <cell r="O46">
            <v>38894</v>
          </cell>
          <cell r="P46">
            <v>38919</v>
          </cell>
          <cell r="Q46">
            <v>38957</v>
          </cell>
          <cell r="R46">
            <v>38961</v>
          </cell>
          <cell r="S46" t="str">
            <v>Date</v>
          </cell>
          <cell r="T46" t="str">
            <v>M8500</v>
          </cell>
          <cell r="U46">
            <v>39079.353125000001</v>
          </cell>
        </row>
        <row r="47">
          <cell r="A47">
            <v>991</v>
          </cell>
          <cell r="B47" t="str">
            <v>R991</v>
          </cell>
          <cell r="C47" t="str">
            <v>Weekday_ADJ</v>
          </cell>
          <cell r="D47" t="str">
            <v>Interval</v>
          </cell>
          <cell r="E47" t="str">
            <v>Hour of Peak Demand on Weekday or Weekend</v>
          </cell>
          <cell r="F47">
            <v>18</v>
          </cell>
          <cell r="G47">
            <v>15</v>
          </cell>
          <cell r="H47">
            <v>8</v>
          </cell>
          <cell r="I47">
            <v>8</v>
          </cell>
          <cell r="J47">
            <v>8</v>
          </cell>
          <cell r="K47">
            <v>8</v>
          </cell>
          <cell r="L47">
            <v>15</v>
          </cell>
          <cell r="M47">
            <v>13</v>
          </cell>
          <cell r="N47">
            <v>15</v>
          </cell>
          <cell r="O47">
            <v>13</v>
          </cell>
          <cell r="P47">
            <v>18</v>
          </cell>
          <cell r="Q47">
            <v>17</v>
          </cell>
          <cell r="R47">
            <v>18</v>
          </cell>
          <cell r="S47" t="str">
            <v>Hour</v>
          </cell>
          <cell r="T47" t="str">
            <v>M8500</v>
          </cell>
          <cell r="U47">
            <v>39079.353125000001</v>
          </cell>
        </row>
        <row r="48">
          <cell r="A48">
            <v>991</v>
          </cell>
          <cell r="B48" t="str">
            <v>R991</v>
          </cell>
          <cell r="C48" t="str">
            <v>Weekday_ADJ</v>
          </cell>
          <cell r="D48" t="str">
            <v>Totalx</v>
          </cell>
          <cell r="E48" t="str">
            <v>Total Energy Use on Weekday or Weekend</v>
          </cell>
          <cell r="F48">
            <v>106478901.72826916</v>
          </cell>
          <cell r="G48">
            <v>8578174.3617786281</v>
          </cell>
          <cell r="H48">
            <v>8007422.1454710253</v>
          </cell>
          <cell r="I48">
            <v>8576441.6726468652</v>
          </cell>
          <cell r="J48">
            <v>8583146.9885001592</v>
          </cell>
          <cell r="K48">
            <v>7683477.6789534651</v>
          </cell>
          <cell r="L48">
            <v>9241679.058541717</v>
          </cell>
          <cell r="M48">
            <v>8155509.5712680127</v>
          </cell>
          <cell r="N48">
            <v>9219122.7111523282</v>
          </cell>
          <cell r="O48">
            <v>9647244.2027414627</v>
          </cell>
          <cell r="P48">
            <v>9333124.8592539541</v>
          </cell>
          <cell r="Q48">
            <v>10576323.495895073</v>
          </cell>
          <cell r="R48">
            <v>8877234.9820664227</v>
          </cell>
          <cell r="S48" t="str">
            <v>kWh</v>
          </cell>
          <cell r="T48" t="str">
            <v>M8500</v>
          </cell>
          <cell r="U48">
            <v>39079.353125000001</v>
          </cell>
        </row>
        <row r="49">
          <cell r="A49">
            <v>991</v>
          </cell>
          <cell r="B49" t="str">
            <v>R991</v>
          </cell>
          <cell r="C49" t="str">
            <v>Weekday_ADJ</v>
          </cell>
          <cell r="D49" t="str">
            <v>Peaky</v>
          </cell>
          <cell r="E49" t="str">
            <v>Peak Demand on Weekday or Weekend</v>
          </cell>
          <cell r="F49">
            <v>24462.824791317526</v>
          </cell>
          <cell r="G49">
            <v>18578.430319027029</v>
          </cell>
          <cell r="H49">
            <v>18090.655866902605</v>
          </cell>
          <cell r="I49">
            <v>18850.425054878178</v>
          </cell>
          <cell r="J49">
            <v>18494.560352613735</v>
          </cell>
          <cell r="K49">
            <v>18493.847134821845</v>
          </cell>
          <cell r="L49">
            <v>18256.964624630153</v>
          </cell>
          <cell r="M49">
            <v>18911.339312270986</v>
          </cell>
          <cell r="N49">
            <v>20079.933025764567</v>
          </cell>
          <cell r="O49">
            <v>22313.736658129827</v>
          </cell>
          <cell r="P49">
            <v>24462.824791317526</v>
          </cell>
          <cell r="Q49">
            <v>21427.99200081755</v>
          </cell>
          <cell r="R49">
            <v>21163.346760408695</v>
          </cell>
          <cell r="S49" t="str">
            <v>kW</v>
          </cell>
          <cell r="T49" t="str">
            <v>M8500</v>
          </cell>
          <cell r="U49">
            <v>39079.353125000001</v>
          </cell>
        </row>
        <row r="50">
          <cell r="A50">
            <v>991</v>
          </cell>
          <cell r="B50" t="str">
            <v>R991</v>
          </cell>
          <cell r="C50" t="str">
            <v>Weekday_ADJ</v>
          </cell>
          <cell r="D50" t="str">
            <v>ErrBndforPeaky</v>
          </cell>
          <cell r="E50" t="str">
            <v>Error Bound for Peak Demand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 t="str">
            <v>kW</v>
          </cell>
          <cell r="T50" t="str">
            <v>M8500</v>
          </cell>
          <cell r="U50">
            <v>39079.353125000001</v>
          </cell>
        </row>
        <row r="51">
          <cell r="A51">
            <v>991</v>
          </cell>
          <cell r="B51" t="str">
            <v>R991</v>
          </cell>
          <cell r="C51" t="str">
            <v>Weekday_ADJ</v>
          </cell>
          <cell r="D51" t="str">
            <v>TotalxperSite</v>
          </cell>
          <cell r="E51" t="str">
            <v>Energy Use per Account on Weekday or Weekend</v>
          </cell>
          <cell r="F51">
            <v>106478901.72826916</v>
          </cell>
          <cell r="G51">
            <v>8578174.3617786281</v>
          </cell>
          <cell r="H51">
            <v>8007422.1454710253</v>
          </cell>
          <cell r="I51">
            <v>8576441.6726468652</v>
          </cell>
          <cell r="J51">
            <v>8583146.9885001592</v>
          </cell>
          <cell r="K51">
            <v>7683477.6789534651</v>
          </cell>
          <cell r="L51">
            <v>9241679.058541717</v>
          </cell>
          <cell r="M51">
            <v>8155509.5712680127</v>
          </cell>
          <cell r="N51">
            <v>9219122.7111523282</v>
          </cell>
          <cell r="O51">
            <v>9647244.2027414627</v>
          </cell>
          <cell r="P51">
            <v>9333124.8592539541</v>
          </cell>
          <cell r="Q51">
            <v>10576323.495895073</v>
          </cell>
          <cell r="R51">
            <v>8877234.9820664227</v>
          </cell>
          <cell r="S51" t="str">
            <v>kWh</v>
          </cell>
          <cell r="T51" t="str">
            <v>M8500</v>
          </cell>
          <cell r="U51">
            <v>39079.353125000001</v>
          </cell>
        </row>
        <row r="52">
          <cell r="A52">
            <v>991</v>
          </cell>
          <cell r="B52" t="str">
            <v>R991</v>
          </cell>
          <cell r="C52" t="str">
            <v>Weekday_ADJ</v>
          </cell>
          <cell r="D52" t="str">
            <v>PeakyperSite</v>
          </cell>
          <cell r="E52" t="str">
            <v>Peak Demand per Account on Weekday or Weekend</v>
          </cell>
          <cell r="F52">
            <v>24462.824791317526</v>
          </cell>
          <cell r="G52">
            <v>18578.430319027029</v>
          </cell>
          <cell r="H52">
            <v>18090.655866902605</v>
          </cell>
          <cell r="I52">
            <v>18850.425054878178</v>
          </cell>
          <cell r="J52">
            <v>18494.560352613735</v>
          </cell>
          <cell r="K52">
            <v>18493.847134821845</v>
          </cell>
          <cell r="L52">
            <v>18256.964624630153</v>
          </cell>
          <cell r="M52">
            <v>18911.339312270986</v>
          </cell>
          <cell r="N52">
            <v>20079.933025764567</v>
          </cell>
          <cell r="O52">
            <v>22313.736658129827</v>
          </cell>
          <cell r="P52">
            <v>24462.824791317526</v>
          </cell>
          <cell r="Q52">
            <v>21427.99200081755</v>
          </cell>
          <cell r="R52">
            <v>21163.346760408695</v>
          </cell>
          <cell r="S52" t="str">
            <v>kW</v>
          </cell>
          <cell r="T52" t="str">
            <v>M8500</v>
          </cell>
          <cell r="U52">
            <v>39079.353125000001</v>
          </cell>
        </row>
        <row r="53">
          <cell r="A53">
            <v>991</v>
          </cell>
          <cell r="B53" t="str">
            <v>R991</v>
          </cell>
          <cell r="C53" t="str">
            <v>Weekday_ADJ</v>
          </cell>
          <cell r="D53" t="str">
            <v>ErrBndperSite</v>
          </cell>
          <cell r="E53" t="str">
            <v>Error Bound for Demand per Account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 t="str">
            <v>kW</v>
          </cell>
          <cell r="T53" t="str">
            <v>M8500</v>
          </cell>
          <cell r="U53">
            <v>39079.353125000001</v>
          </cell>
        </row>
        <row r="54">
          <cell r="A54">
            <v>991</v>
          </cell>
          <cell r="B54" t="str">
            <v>R991</v>
          </cell>
          <cell r="C54" t="str">
            <v>Weekday_ADJ</v>
          </cell>
          <cell r="D54" t="str">
            <v>RelPrec</v>
          </cell>
          <cell r="E54" t="str">
            <v>Relative Precision of Demand per Account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 t="str">
            <v>None</v>
          </cell>
          <cell r="T54" t="str">
            <v>M8500</v>
          </cell>
          <cell r="U54">
            <v>39079.353125000001</v>
          </cell>
        </row>
        <row r="55">
          <cell r="A55">
            <v>991</v>
          </cell>
          <cell r="B55" t="str">
            <v>R991</v>
          </cell>
          <cell r="C55" t="str">
            <v>Weekday_ADJ</v>
          </cell>
          <cell r="D55" t="str">
            <v>Days</v>
          </cell>
          <cell r="E55" t="str">
            <v>Number of Days</v>
          </cell>
          <cell r="F55">
            <v>252</v>
          </cell>
          <cell r="G55">
            <v>21</v>
          </cell>
          <cell r="H55">
            <v>20</v>
          </cell>
          <cell r="I55">
            <v>21</v>
          </cell>
          <cell r="J55">
            <v>21</v>
          </cell>
          <cell r="K55">
            <v>19</v>
          </cell>
          <cell r="L55">
            <v>23</v>
          </cell>
          <cell r="M55">
            <v>20</v>
          </cell>
          <cell r="N55">
            <v>22</v>
          </cell>
          <cell r="O55">
            <v>22</v>
          </cell>
          <cell r="P55">
            <v>20</v>
          </cell>
          <cell r="Q55">
            <v>23</v>
          </cell>
          <cell r="R55">
            <v>20</v>
          </cell>
          <cell r="S55" t="str">
            <v>Days</v>
          </cell>
          <cell r="T55" t="str">
            <v>M8500</v>
          </cell>
          <cell r="U55">
            <v>39079.353125000001</v>
          </cell>
        </row>
        <row r="56">
          <cell r="A56">
            <v>991</v>
          </cell>
          <cell r="B56" t="str">
            <v>R991</v>
          </cell>
          <cell r="C56" t="str">
            <v>Weekday_ADJ</v>
          </cell>
          <cell r="D56" t="str">
            <v>Load_Factor</v>
          </cell>
          <cell r="E56" t="str">
            <v>Load Factor on Weekday or Weekend</v>
          </cell>
          <cell r="F56">
            <v>0.71968951515038049</v>
          </cell>
          <cell r="G56">
            <v>0.91612622452393544</v>
          </cell>
          <cell r="H56">
            <v>0.92214066711930309</v>
          </cell>
          <cell r="I56">
            <v>0.90272496778984612</v>
          </cell>
          <cell r="J56">
            <v>0.92081418665378889</v>
          </cell>
          <cell r="K56">
            <v>0.91109933099667362</v>
          </cell>
          <cell r="L56">
            <v>0.91702933930849262</v>
          </cell>
          <cell r="M56">
            <v>0.89843689331495347</v>
          </cell>
          <cell r="N56">
            <v>0.86954770505505286</v>
          </cell>
          <cell r="O56">
            <v>0.81883622265787126</v>
          </cell>
          <cell r="P56">
            <v>0.79483911973840848</v>
          </cell>
          <cell r="Q56">
            <v>0.89415780687300184</v>
          </cell>
          <cell r="R56">
            <v>0.87388066525327601</v>
          </cell>
          <cell r="S56" t="str">
            <v>None</v>
          </cell>
          <cell r="T56" t="str">
            <v>M8500</v>
          </cell>
          <cell r="U56">
            <v>39079.353125000001</v>
          </cell>
        </row>
        <row r="57">
          <cell r="A57">
            <v>991</v>
          </cell>
          <cell r="B57" t="str">
            <v>R991</v>
          </cell>
          <cell r="C57" t="str">
            <v>Weekday_ADJ</v>
          </cell>
          <cell r="D57" t="str">
            <v>Error_Ratio</v>
          </cell>
          <cell r="E57" t="str">
            <v>Error Ratio</v>
          </cell>
          <cell r="F57">
            <v>2.4564002597965902E-16</v>
          </cell>
          <cell r="G57">
            <v>1.6889866967753024E-16</v>
          </cell>
          <cell r="H57">
            <v>2.2714406826872931E-16</v>
          </cell>
          <cell r="I57">
            <v>1.1659686060349963E-16</v>
          </cell>
          <cell r="J57">
            <v>2.5836130224494336E-16</v>
          </cell>
          <cell r="K57">
            <v>2.1079478318564526E-16</v>
          </cell>
          <cell r="L57">
            <v>2.4138375483570123E-16</v>
          </cell>
          <cell r="M57">
            <v>1.4514257542538933E-16</v>
          </cell>
          <cell r="N57">
            <v>3.0634183112727132E-16</v>
          </cell>
          <cell r="O57">
            <v>1.9716186829516641E-16</v>
          </cell>
          <cell r="P57">
            <v>2.4564002597965902E-16</v>
          </cell>
          <cell r="Q57">
            <v>1.3680898893573561E-16</v>
          </cell>
          <cell r="R57">
            <v>1.2344928728506192E-16</v>
          </cell>
          <cell r="S57" t="str">
            <v>None</v>
          </cell>
          <cell r="T57" t="str">
            <v>M8500</v>
          </cell>
          <cell r="U57">
            <v>39079.353125000001</v>
          </cell>
        </row>
        <row r="58">
          <cell r="A58">
            <v>991</v>
          </cell>
          <cell r="B58" t="str">
            <v>R991</v>
          </cell>
          <cell r="C58" t="str">
            <v>Weekend_ADJ</v>
          </cell>
          <cell r="D58" t="str">
            <v>Date</v>
          </cell>
          <cell r="E58" t="str">
            <v>Day of Peak Demand on Weekdays</v>
          </cell>
          <cell r="F58">
            <v>38920</v>
          </cell>
          <cell r="G58">
            <v>38647</v>
          </cell>
          <cell r="H58">
            <v>38668</v>
          </cell>
          <cell r="I58">
            <v>38712</v>
          </cell>
          <cell r="J58">
            <v>38731</v>
          </cell>
          <cell r="K58">
            <v>38773</v>
          </cell>
          <cell r="L58">
            <v>38794</v>
          </cell>
          <cell r="M58">
            <v>38830</v>
          </cell>
          <cell r="N58">
            <v>38866</v>
          </cell>
          <cell r="O58">
            <v>38893</v>
          </cell>
          <cell r="P58">
            <v>38920</v>
          </cell>
          <cell r="Q58">
            <v>38956</v>
          </cell>
          <cell r="R58">
            <v>38962</v>
          </cell>
          <cell r="S58" t="str">
            <v>Date</v>
          </cell>
          <cell r="T58" t="str">
            <v>M8500</v>
          </cell>
          <cell r="U58">
            <v>39079.353125000001</v>
          </cell>
        </row>
        <row r="59">
          <cell r="A59">
            <v>991</v>
          </cell>
          <cell r="B59" t="str">
            <v>R991</v>
          </cell>
          <cell r="C59" t="str">
            <v>Weekend_ADJ</v>
          </cell>
          <cell r="D59" t="str">
            <v>Interval</v>
          </cell>
          <cell r="E59" t="str">
            <v>Hour of Peak Demand on Weekday or Weekend</v>
          </cell>
          <cell r="F59">
            <v>22</v>
          </cell>
          <cell r="G59">
            <v>7</v>
          </cell>
          <cell r="H59">
            <v>7</v>
          </cell>
          <cell r="I59">
            <v>8</v>
          </cell>
          <cell r="J59">
            <v>8</v>
          </cell>
          <cell r="K59">
            <v>7</v>
          </cell>
          <cell r="L59">
            <v>6</v>
          </cell>
          <cell r="M59">
            <v>22</v>
          </cell>
          <cell r="N59">
            <v>22</v>
          </cell>
          <cell r="O59">
            <v>18</v>
          </cell>
          <cell r="P59">
            <v>22</v>
          </cell>
          <cell r="Q59">
            <v>22</v>
          </cell>
          <cell r="R59">
            <v>15</v>
          </cell>
          <cell r="S59" t="str">
            <v>Hour</v>
          </cell>
          <cell r="T59" t="str">
            <v>M8500</v>
          </cell>
          <cell r="U59">
            <v>39079.353125000001</v>
          </cell>
        </row>
        <row r="60">
          <cell r="A60">
            <v>991</v>
          </cell>
          <cell r="B60" t="str">
            <v>R991</v>
          </cell>
          <cell r="C60" t="str">
            <v>Weekend_ADJ</v>
          </cell>
          <cell r="D60" t="str">
            <v>Totalx</v>
          </cell>
          <cell r="E60" t="str">
            <v>Total Energy Use on Weekday or Weekend</v>
          </cell>
          <cell r="F60">
            <v>46636380.011761598</v>
          </cell>
          <cell r="G60">
            <v>3967570.6425204752</v>
          </cell>
          <cell r="H60">
            <v>3884663.8630539314</v>
          </cell>
          <cell r="I60">
            <v>3975468.5964184846</v>
          </cell>
          <cell r="J60">
            <v>3964063.1621168596</v>
          </cell>
          <cell r="K60">
            <v>3550785.4069663752</v>
          </cell>
          <cell r="L60">
            <v>3105245.4945876095</v>
          </cell>
          <cell r="M60">
            <v>3910239.0057739578</v>
          </cell>
          <cell r="N60">
            <v>3616679.1489739954</v>
          </cell>
          <cell r="O60">
            <v>3374649.3049215125</v>
          </cell>
          <cell r="P60">
            <v>5175235.9358927617</v>
          </cell>
          <cell r="Q60">
            <v>3760388.6657355423</v>
          </cell>
          <cell r="R60">
            <v>4351390.7848001067</v>
          </cell>
          <cell r="S60" t="str">
            <v>kWh</v>
          </cell>
          <cell r="T60" t="str">
            <v>M8500</v>
          </cell>
          <cell r="U60">
            <v>39079.353125000001</v>
          </cell>
        </row>
        <row r="61">
          <cell r="A61">
            <v>991</v>
          </cell>
          <cell r="B61" t="str">
            <v>R991</v>
          </cell>
          <cell r="C61" t="str">
            <v>Weekend_ADJ</v>
          </cell>
          <cell r="D61" t="str">
            <v>Peaky</v>
          </cell>
          <cell r="E61" t="str">
            <v>Peak Demand on Weekday or Weekend</v>
          </cell>
          <cell r="F61">
            <v>24484.155817025512</v>
          </cell>
          <cell r="G61">
            <v>17931.189258491759</v>
          </cell>
          <cell r="H61">
            <v>17441.625491441861</v>
          </cell>
          <cell r="I61">
            <v>18222.680723358724</v>
          </cell>
          <cell r="J61">
            <v>18311.718325660859</v>
          </cell>
          <cell r="K61">
            <v>17759.422892702543</v>
          </cell>
          <cell r="L61">
            <v>17306.89350032495</v>
          </cell>
          <cell r="M61">
            <v>17943.53561218625</v>
          </cell>
          <cell r="N61">
            <v>18388.645593658253</v>
          </cell>
          <cell r="O61">
            <v>20569.106781631748</v>
          </cell>
          <cell r="P61">
            <v>24484.155817025512</v>
          </cell>
          <cell r="Q61">
            <v>21672.440463183608</v>
          </cell>
          <cell r="R61">
            <v>21369.900480369884</v>
          </cell>
          <cell r="S61" t="str">
            <v>kW</v>
          </cell>
          <cell r="T61" t="str">
            <v>M8500</v>
          </cell>
          <cell r="U61">
            <v>39079.353125000001</v>
          </cell>
        </row>
        <row r="62">
          <cell r="A62">
            <v>991</v>
          </cell>
          <cell r="B62" t="str">
            <v>R991</v>
          </cell>
          <cell r="C62" t="str">
            <v>Weekend_ADJ</v>
          </cell>
          <cell r="D62" t="str">
            <v>ErrBndforPeaky</v>
          </cell>
          <cell r="E62" t="str">
            <v>Error Bound for Peak Demand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 t="str">
            <v>kW</v>
          </cell>
          <cell r="T62" t="str">
            <v>M8500</v>
          </cell>
          <cell r="U62">
            <v>39079.353125000001</v>
          </cell>
        </row>
        <row r="63">
          <cell r="A63">
            <v>991</v>
          </cell>
          <cell r="B63" t="str">
            <v>R991</v>
          </cell>
          <cell r="C63" t="str">
            <v>Weekend_ADJ</v>
          </cell>
          <cell r="D63" t="str">
            <v>TotalxperSite</v>
          </cell>
          <cell r="E63" t="str">
            <v>Energy Use per Account on Weekday or Weekend</v>
          </cell>
          <cell r="F63">
            <v>46636380.011761598</v>
          </cell>
          <cell r="G63">
            <v>3967570.6425204752</v>
          </cell>
          <cell r="H63">
            <v>3884663.8630539314</v>
          </cell>
          <cell r="I63">
            <v>3975468.5964184846</v>
          </cell>
          <cell r="J63">
            <v>3964063.1621168596</v>
          </cell>
          <cell r="K63">
            <v>3550785.4069663752</v>
          </cell>
          <cell r="L63">
            <v>3105245.4945876095</v>
          </cell>
          <cell r="M63">
            <v>3910239.0057739578</v>
          </cell>
          <cell r="N63">
            <v>3616679.1489739954</v>
          </cell>
          <cell r="O63">
            <v>3374649.3049215125</v>
          </cell>
          <cell r="P63">
            <v>5175235.9358927617</v>
          </cell>
          <cell r="Q63">
            <v>3760388.6657355423</v>
          </cell>
          <cell r="R63">
            <v>4351390.7848001067</v>
          </cell>
          <cell r="S63" t="str">
            <v>kWh</v>
          </cell>
          <cell r="T63" t="str">
            <v>M8500</v>
          </cell>
          <cell r="U63">
            <v>39079.353125000001</v>
          </cell>
        </row>
        <row r="64">
          <cell r="A64">
            <v>991</v>
          </cell>
          <cell r="B64" t="str">
            <v>R991</v>
          </cell>
          <cell r="C64" t="str">
            <v>Weekend_ADJ</v>
          </cell>
          <cell r="D64" t="str">
            <v>PeakyperSite</v>
          </cell>
          <cell r="E64" t="str">
            <v>Peak Demand per Account on Weekday or Weekend</v>
          </cell>
          <cell r="F64">
            <v>24484.155817025512</v>
          </cell>
          <cell r="G64">
            <v>17931.189258491759</v>
          </cell>
          <cell r="H64">
            <v>17441.625491441861</v>
          </cell>
          <cell r="I64">
            <v>18222.680723358724</v>
          </cell>
          <cell r="J64">
            <v>18311.718325660859</v>
          </cell>
          <cell r="K64">
            <v>17759.422892702543</v>
          </cell>
          <cell r="L64">
            <v>17306.89350032495</v>
          </cell>
          <cell r="M64">
            <v>17943.53561218625</v>
          </cell>
          <cell r="N64">
            <v>18388.645593658253</v>
          </cell>
          <cell r="O64">
            <v>20569.106781631748</v>
          </cell>
          <cell r="P64">
            <v>24484.155817025512</v>
          </cell>
          <cell r="Q64">
            <v>21672.440463183608</v>
          </cell>
          <cell r="R64">
            <v>21369.900480369884</v>
          </cell>
          <cell r="S64" t="str">
            <v>kW</v>
          </cell>
          <cell r="T64" t="str">
            <v>M8500</v>
          </cell>
          <cell r="U64">
            <v>39079.353125000001</v>
          </cell>
        </row>
        <row r="65">
          <cell r="A65">
            <v>991</v>
          </cell>
          <cell r="B65" t="str">
            <v>R991</v>
          </cell>
          <cell r="C65" t="str">
            <v>Weekend_ADJ</v>
          </cell>
          <cell r="D65" t="str">
            <v>ErrBndperSite</v>
          </cell>
          <cell r="E65" t="str">
            <v>Error Bound for Demand per Account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 t="str">
            <v>kW</v>
          </cell>
          <cell r="T65" t="str">
            <v>M8500</v>
          </cell>
          <cell r="U65">
            <v>39079.353125000001</v>
          </cell>
        </row>
        <row r="66">
          <cell r="A66">
            <v>991</v>
          </cell>
          <cell r="B66" t="str">
            <v>R991</v>
          </cell>
          <cell r="C66" t="str">
            <v>Weekend_ADJ</v>
          </cell>
          <cell r="D66" t="str">
            <v>RelPrec</v>
          </cell>
          <cell r="E66" t="str">
            <v>Relative Precision of Demand per Account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 t="str">
            <v>None</v>
          </cell>
          <cell r="T66" t="str">
            <v>M8500</v>
          </cell>
          <cell r="U66">
            <v>39079.353125000001</v>
          </cell>
        </row>
        <row r="67">
          <cell r="A67">
            <v>991</v>
          </cell>
          <cell r="B67" t="str">
            <v>R991</v>
          </cell>
          <cell r="C67" t="str">
            <v>Weekend_ADJ</v>
          </cell>
          <cell r="D67" t="str">
            <v>Days</v>
          </cell>
          <cell r="E67" t="str">
            <v>Number of Days</v>
          </cell>
          <cell r="F67">
            <v>113</v>
          </cell>
          <cell r="G67">
            <v>10</v>
          </cell>
          <cell r="H67">
            <v>10</v>
          </cell>
          <cell r="I67">
            <v>10</v>
          </cell>
          <cell r="J67">
            <v>10</v>
          </cell>
          <cell r="K67">
            <v>9</v>
          </cell>
          <cell r="L67">
            <v>8</v>
          </cell>
          <cell r="M67">
            <v>10</v>
          </cell>
          <cell r="N67">
            <v>9</v>
          </cell>
          <cell r="O67">
            <v>8</v>
          </cell>
          <cell r="P67">
            <v>11</v>
          </cell>
          <cell r="Q67">
            <v>8</v>
          </cell>
          <cell r="R67">
            <v>10</v>
          </cell>
          <cell r="S67" t="str">
            <v>Days</v>
          </cell>
          <cell r="T67" t="str">
            <v>M8500</v>
          </cell>
          <cell r="U67">
            <v>39079.353125000001</v>
          </cell>
        </row>
        <row r="68">
          <cell r="A68">
            <v>991</v>
          </cell>
          <cell r="B68" t="str">
            <v>R991</v>
          </cell>
          <cell r="C68" t="str">
            <v>Weekend_ADJ</v>
          </cell>
          <cell r="D68" t="str">
            <v>Load_Factor</v>
          </cell>
          <cell r="E68" t="str">
            <v>Load Factor on Weekday or Weekend</v>
          </cell>
          <cell r="F68">
            <v>0.70234421977144978</v>
          </cell>
          <cell r="G68">
            <v>0.92194355352121393</v>
          </cell>
          <cell r="H68">
            <v>0.92801553601374298</v>
          </cell>
          <cell r="I68">
            <v>0.90900195951103357</v>
          </cell>
          <cell r="J68">
            <v>0.90198688885509037</v>
          </cell>
          <cell r="K68">
            <v>0.92563938748836516</v>
          </cell>
          <cell r="L68">
            <v>0.93449200558957257</v>
          </cell>
          <cell r="M68">
            <v>0.9079962208224498</v>
          </cell>
          <cell r="N68">
            <v>0.91055563954792818</v>
          </cell>
          <cell r="O68">
            <v>0.8544998404514359</v>
          </cell>
          <cell r="P68">
            <v>0.80064702129549403</v>
          </cell>
          <cell r="Q68">
            <v>0.90369876282785089</v>
          </cell>
          <cell r="R68">
            <v>0.84842673709790206</v>
          </cell>
          <cell r="S68" t="str">
            <v>None</v>
          </cell>
          <cell r="T68" t="str">
            <v>M8500</v>
          </cell>
          <cell r="U68">
            <v>39079.353125000001</v>
          </cell>
        </row>
        <row r="69">
          <cell r="A69">
            <v>991</v>
          </cell>
          <cell r="B69" t="str">
            <v>R991</v>
          </cell>
          <cell r="C69" t="str">
            <v>Weekend_ADJ</v>
          </cell>
          <cell r="D69" t="str">
            <v>Error_Ratio</v>
          </cell>
          <cell r="E69" t="str">
            <v>Error Ratio</v>
          </cell>
          <cell r="F69">
            <v>2.3777988262206278E-16</v>
          </cell>
          <cell r="G69">
            <v>2.1245752333245714E-16</v>
          </cell>
          <cell r="H69">
            <v>2.9248644535228274E-16</v>
          </cell>
          <cell r="I69">
            <v>1.9731227068767947E-16</v>
          </cell>
          <cell r="J69">
            <v>2.5720753800867939E-16</v>
          </cell>
          <cell r="K69">
            <v>2.7050346018665975E-16</v>
          </cell>
          <cell r="L69">
            <v>2.1795271120952108E-16</v>
          </cell>
          <cell r="M69">
            <v>2.2243758013366944E-16</v>
          </cell>
          <cell r="N69">
            <v>2.6737311025729495E-16</v>
          </cell>
          <cell r="O69">
            <v>1.4145579134524904E-16</v>
          </cell>
          <cell r="P69">
            <v>2.3777988262206278E-16</v>
          </cell>
          <cell r="Q69">
            <v>2.2726721383552293E-16</v>
          </cell>
          <cell r="R69">
            <v>1.9555809273867622E-16</v>
          </cell>
          <cell r="S69" t="str">
            <v>None</v>
          </cell>
          <cell r="T69" t="str">
            <v>M8500</v>
          </cell>
          <cell r="U69">
            <v>39079.353125000001</v>
          </cell>
        </row>
        <row r="70">
          <cell r="A70">
            <v>991</v>
          </cell>
          <cell r="B70" t="str">
            <v>R991</v>
          </cell>
          <cell r="C70" t="str">
            <v>NonCoinPeak_ADJ</v>
          </cell>
          <cell r="D70" t="str">
            <v>Totalx</v>
          </cell>
          <cell r="E70" t="str">
            <v>Total Energy Use</v>
          </cell>
          <cell r="F70">
            <v>153115281.74003071</v>
          </cell>
          <cell r="G70">
            <v>12545745.004299102</v>
          </cell>
          <cell r="H70">
            <v>11892086.008524956</v>
          </cell>
          <cell r="I70">
            <v>12551910.269065348</v>
          </cell>
          <cell r="J70">
            <v>12547210.15061702</v>
          </cell>
          <cell r="K70">
            <v>11234263.085919837</v>
          </cell>
          <cell r="L70">
            <v>12346924.553129328</v>
          </cell>
          <cell r="M70">
            <v>12065748.577041971</v>
          </cell>
          <cell r="N70">
            <v>12835801.86012632</v>
          </cell>
          <cell r="O70">
            <v>13021893.507662972</v>
          </cell>
          <cell r="P70">
            <v>14508360.795146713</v>
          </cell>
          <cell r="Q70">
            <v>14336712.161630616</v>
          </cell>
          <cell r="R70">
            <v>13228625.766866531</v>
          </cell>
          <cell r="S70" t="str">
            <v>kWh</v>
          </cell>
          <cell r="T70" t="str">
            <v>M8600</v>
          </cell>
          <cell r="U70">
            <v>39079.353136574071</v>
          </cell>
        </row>
        <row r="71">
          <cell r="A71">
            <v>991</v>
          </cell>
          <cell r="B71" t="str">
            <v>R991</v>
          </cell>
          <cell r="C71" t="str">
            <v>NonCoinPeak_ADJ</v>
          </cell>
          <cell r="D71" t="str">
            <v>Peaky</v>
          </cell>
          <cell r="E71" t="str">
            <v>Sum of Each Customer's Individual Peak Demand</v>
          </cell>
          <cell r="F71">
            <v>24604.983539447923</v>
          </cell>
          <cell r="G71">
            <v>18619.292003551422</v>
          </cell>
          <cell r="H71">
            <v>18091.675733591092</v>
          </cell>
          <cell r="I71">
            <v>18856.210024879252</v>
          </cell>
          <cell r="J71">
            <v>18461.460872140156</v>
          </cell>
          <cell r="K71">
            <v>18532.376116359497</v>
          </cell>
          <cell r="L71">
            <v>18193.504614598314</v>
          </cell>
          <cell r="M71">
            <v>18832.951465334419</v>
          </cell>
          <cell r="N71">
            <v>20067.534495888071</v>
          </cell>
          <cell r="O71">
            <v>22349.007096454236</v>
          </cell>
          <cell r="P71">
            <v>24604.983539447923</v>
          </cell>
          <cell r="Q71">
            <v>21571.641660095749</v>
          </cell>
          <cell r="R71">
            <v>21438.216441278288</v>
          </cell>
          <cell r="S71" t="str">
            <v>kW</v>
          </cell>
          <cell r="T71" t="str">
            <v>M8600</v>
          </cell>
          <cell r="U71">
            <v>39079.353136574071</v>
          </cell>
        </row>
        <row r="72">
          <cell r="A72">
            <v>991</v>
          </cell>
          <cell r="B72" t="str">
            <v>R991</v>
          </cell>
          <cell r="C72" t="str">
            <v>NonCoinPeak_ADJ</v>
          </cell>
          <cell r="D72" t="str">
            <v>ErrBndforPeaky</v>
          </cell>
          <cell r="E72" t="str">
            <v>Error Bound for Total Demand</v>
          </cell>
          <cell r="F72">
            <v>3.5801219053250772E-12</v>
          </cell>
          <cell r="G72">
            <v>4.5048070058721414E-12</v>
          </cell>
          <cell r="H72">
            <v>3.0921685432288131E-12</v>
          </cell>
          <cell r="I72">
            <v>2.8522356745737438E-12</v>
          </cell>
          <cell r="J72">
            <v>2.127045318751119E-12</v>
          </cell>
          <cell r="K72">
            <v>3.3887147853867635E-12</v>
          </cell>
          <cell r="L72">
            <v>2.6796996791363912E-12</v>
          </cell>
          <cell r="M72">
            <v>2.0704319452482376E-12</v>
          </cell>
          <cell r="N72">
            <v>3.1460860418029856E-12</v>
          </cell>
          <cell r="O72">
            <v>5.6909919745039446E-12</v>
          </cell>
          <cell r="P72">
            <v>3.5801219053250772E-12</v>
          </cell>
          <cell r="Q72">
            <v>4.9684974936100284E-12</v>
          </cell>
          <cell r="R72">
            <v>6.2005123360298782E-14</v>
          </cell>
          <cell r="S72" t="str">
            <v>kW</v>
          </cell>
          <cell r="T72" t="str">
            <v>M8600</v>
          </cell>
          <cell r="U72">
            <v>39079.353136574071</v>
          </cell>
        </row>
        <row r="73">
          <cell r="A73">
            <v>991</v>
          </cell>
          <cell r="B73" t="str">
            <v>R991</v>
          </cell>
          <cell r="C73" t="str">
            <v>NonCoinPeak_ADJ</v>
          </cell>
          <cell r="D73" t="str">
            <v>TotalxperSite</v>
          </cell>
          <cell r="E73" t="str">
            <v>Energy Use per Account</v>
          </cell>
          <cell r="F73">
            <v>153115281.74003071</v>
          </cell>
          <cell r="G73">
            <v>12545745.004299102</v>
          </cell>
          <cell r="H73">
            <v>11892086.008524956</v>
          </cell>
          <cell r="I73">
            <v>12551910.269065348</v>
          </cell>
          <cell r="J73">
            <v>12547210.15061702</v>
          </cell>
          <cell r="K73">
            <v>11234263.085919837</v>
          </cell>
          <cell r="L73">
            <v>12346924.553129328</v>
          </cell>
          <cell r="M73">
            <v>12065748.577041971</v>
          </cell>
          <cell r="N73">
            <v>12835801.86012632</v>
          </cell>
          <cell r="O73">
            <v>13021893.507662972</v>
          </cell>
          <cell r="P73">
            <v>14508360.795146713</v>
          </cell>
          <cell r="Q73">
            <v>14336712.161630616</v>
          </cell>
          <cell r="R73">
            <v>13228625.766866531</v>
          </cell>
          <cell r="S73" t="str">
            <v>kWh</v>
          </cell>
          <cell r="T73" t="str">
            <v>M8600</v>
          </cell>
          <cell r="U73">
            <v>39079.353136574071</v>
          </cell>
        </row>
        <row r="74">
          <cell r="A74">
            <v>991</v>
          </cell>
          <cell r="B74" t="str">
            <v>R991</v>
          </cell>
          <cell r="C74" t="str">
            <v>NonCoinPeak_ADJ</v>
          </cell>
          <cell r="D74" t="str">
            <v>PeakyperSite</v>
          </cell>
          <cell r="E74" t="str">
            <v>Average Customer Peak Demand per Account</v>
          </cell>
          <cell r="F74">
            <v>24604.983539447923</v>
          </cell>
          <cell r="G74">
            <v>18619.292003551422</v>
          </cell>
          <cell r="H74">
            <v>18091.675733591092</v>
          </cell>
          <cell r="I74">
            <v>18856.210024879252</v>
          </cell>
          <cell r="J74">
            <v>18461.460872140156</v>
          </cell>
          <cell r="K74">
            <v>18532.376116359497</v>
          </cell>
          <cell r="L74">
            <v>18193.504614598314</v>
          </cell>
          <cell r="M74">
            <v>18832.951465334419</v>
          </cell>
          <cell r="N74">
            <v>20067.534495888071</v>
          </cell>
          <cell r="O74">
            <v>22349.007096454236</v>
          </cell>
          <cell r="P74">
            <v>24604.983539447923</v>
          </cell>
          <cell r="Q74">
            <v>21571.641660095749</v>
          </cell>
          <cell r="R74">
            <v>21438.216441278288</v>
          </cell>
          <cell r="S74" t="str">
            <v>kW</v>
          </cell>
          <cell r="T74" t="str">
            <v>M8600</v>
          </cell>
          <cell r="U74">
            <v>39079.353136574071</v>
          </cell>
        </row>
        <row r="75">
          <cell r="A75">
            <v>991</v>
          </cell>
          <cell r="B75" t="str">
            <v>R991</v>
          </cell>
          <cell r="C75" t="str">
            <v>NonCoinPeak_ADJ</v>
          </cell>
          <cell r="D75" t="str">
            <v>ErrBndperSite</v>
          </cell>
          <cell r="E75" t="str">
            <v>Error Bound for Demand per Account</v>
          </cell>
          <cell r="F75">
            <v>3.5801219053250772E-12</v>
          </cell>
          <cell r="G75">
            <v>4.5048070058721414E-12</v>
          </cell>
          <cell r="H75">
            <v>3.0921685432288131E-12</v>
          </cell>
          <cell r="I75">
            <v>2.8522356745737438E-12</v>
          </cell>
          <cell r="J75">
            <v>2.127045318751119E-12</v>
          </cell>
          <cell r="K75">
            <v>3.3887147853867635E-12</v>
          </cell>
          <cell r="L75">
            <v>2.6796996791363912E-12</v>
          </cell>
          <cell r="M75">
            <v>2.0704319452482376E-12</v>
          </cell>
          <cell r="N75">
            <v>3.1460860418029856E-12</v>
          </cell>
          <cell r="O75">
            <v>5.6909919745039446E-12</v>
          </cell>
          <cell r="P75">
            <v>3.5801219053250772E-12</v>
          </cell>
          <cell r="Q75">
            <v>4.9684974936100284E-12</v>
          </cell>
          <cell r="R75">
            <v>6.2005123360298782E-14</v>
          </cell>
          <cell r="S75" t="str">
            <v>kW</v>
          </cell>
          <cell r="T75" t="str">
            <v>M8600</v>
          </cell>
          <cell r="U75">
            <v>39079.353136574071</v>
          </cell>
        </row>
        <row r="76">
          <cell r="A76">
            <v>991</v>
          </cell>
          <cell r="B76" t="str">
            <v>R991</v>
          </cell>
          <cell r="C76" t="str">
            <v>NonCoinPeak_ADJ</v>
          </cell>
          <cell r="D76" t="str">
            <v>RelPrec</v>
          </cell>
          <cell r="E76" t="str">
            <v>Relative Precision of Demand per Account</v>
          </cell>
          <cell r="F76">
            <v>1.4550393417598711E-16</v>
          </cell>
          <cell r="G76">
            <v>2.4194298070049601E-16</v>
          </cell>
          <cell r="H76">
            <v>1.7091664634954385E-16</v>
          </cell>
          <cell r="I76">
            <v>1.5126240484224816E-16</v>
          </cell>
          <cell r="J76">
            <v>1.1521543898841739E-16</v>
          </cell>
          <cell r="K76">
            <v>1.8285376705663598E-16</v>
          </cell>
          <cell r="L76">
            <v>1.4728881190852162E-16</v>
          </cell>
          <cell r="M76">
            <v>1.0993666866604823E-16</v>
          </cell>
          <cell r="N76">
            <v>1.5677491634299335E-16</v>
          </cell>
          <cell r="O76">
            <v>2.5464182591838028E-16</v>
          </cell>
          <cell r="P76">
            <v>1.4550393417598711E-16</v>
          </cell>
          <cell r="Q76">
            <v>2.3032542315965651E-16</v>
          </cell>
          <cell r="R76">
            <v>2.8922706107636267E-18</v>
          </cell>
          <cell r="S76" t="str">
            <v>None</v>
          </cell>
          <cell r="T76" t="str">
            <v>M8600</v>
          </cell>
          <cell r="U76">
            <v>39079.353136574071</v>
          </cell>
        </row>
        <row r="77">
          <cell r="A77">
            <v>991</v>
          </cell>
          <cell r="B77" t="str">
            <v>R991</v>
          </cell>
          <cell r="C77" t="str">
            <v>NonCoinPeak_ADJ</v>
          </cell>
          <cell r="D77" t="str">
            <v>Days</v>
          </cell>
          <cell r="E77" t="str">
            <v>Number of Days</v>
          </cell>
          <cell r="F77">
            <v>365</v>
          </cell>
          <cell r="G77">
            <v>31</v>
          </cell>
          <cell r="H77">
            <v>30</v>
          </cell>
          <cell r="I77">
            <v>31</v>
          </cell>
          <cell r="J77">
            <v>31</v>
          </cell>
          <cell r="K77">
            <v>28</v>
          </cell>
          <cell r="L77">
            <v>31</v>
          </cell>
          <cell r="M77">
            <v>30</v>
          </cell>
          <cell r="N77">
            <v>31</v>
          </cell>
          <cell r="O77">
            <v>30</v>
          </cell>
          <cell r="P77">
            <v>31</v>
          </cell>
          <cell r="Q77">
            <v>31</v>
          </cell>
          <cell r="R77">
            <v>30</v>
          </cell>
          <cell r="S77" t="str">
            <v>Days</v>
          </cell>
          <cell r="T77" t="str">
            <v>M8600</v>
          </cell>
          <cell r="U77">
            <v>39079.353136574071</v>
          </cell>
        </row>
        <row r="78">
          <cell r="A78">
            <v>991</v>
          </cell>
          <cell r="B78" t="str">
            <v>R991</v>
          </cell>
          <cell r="C78" t="str">
            <v>NonCoinPeak_ADJ</v>
          </cell>
          <cell r="D78" t="str">
            <v>Load_Factor</v>
          </cell>
          <cell r="E78" t="str">
            <v>Load Factor based on Peak Customer Demand</v>
          </cell>
          <cell r="F78">
            <v>0.7103810255601154</v>
          </cell>
          <cell r="G78">
            <v>0.90564992946203249</v>
          </cell>
          <cell r="H78">
            <v>0.91294948937672804</v>
          </cell>
          <cell r="I78">
            <v>0.89471039586326184</v>
          </cell>
          <cell r="J78">
            <v>0.9134992018851904</v>
          </cell>
          <cell r="K78">
            <v>0.90207824925962288</v>
          </cell>
          <cell r="L78">
            <v>0.91215678628111563</v>
          </cell>
          <cell r="M78">
            <v>0.88982250953212128</v>
          </cell>
          <cell r="N78">
            <v>0.85971806145610941</v>
          </cell>
          <cell r="O78">
            <v>0.80925130709528814</v>
          </cell>
          <cell r="P78">
            <v>0.79254208434844853</v>
          </cell>
          <cell r="Q78">
            <v>0.89329197630980428</v>
          </cell>
          <cell r="R78">
            <v>0.85702518179141296</v>
          </cell>
          <cell r="S78" t="str">
            <v>None</v>
          </cell>
          <cell r="T78" t="str">
            <v>M8600</v>
          </cell>
          <cell r="U78">
            <v>39079.353136574071</v>
          </cell>
        </row>
        <row r="79">
          <cell r="A79">
            <v>991</v>
          </cell>
          <cell r="B79" t="str">
            <v>R991</v>
          </cell>
          <cell r="C79" t="str">
            <v>NonCoinPeak_ADJ</v>
          </cell>
          <cell r="D79" t="str">
            <v>Error_Ratio</v>
          </cell>
          <cell r="E79" t="str">
            <v>Error Ratio</v>
          </cell>
          <cell r="F79">
            <v>9.9549711261695899E-17</v>
          </cell>
          <cell r="G79">
            <v>1.6553060236431261E-16</v>
          </cell>
          <cell r="H79">
            <v>1.1693637625863218E-16</v>
          </cell>
          <cell r="I79">
            <v>1.0348949540142836E-16</v>
          </cell>
          <cell r="J79">
            <v>7.8827172262668344E-17</v>
          </cell>
          <cell r="K79">
            <v>1.2510341948269879E-16</v>
          </cell>
          <cell r="L79">
            <v>1.0077087455131754E-16</v>
          </cell>
          <cell r="M79">
            <v>7.5215585645545893E-17</v>
          </cell>
          <cell r="N79">
            <v>1.0726100117777547E-16</v>
          </cell>
          <cell r="O79">
            <v>1.7421879613691767E-16</v>
          </cell>
          <cell r="P79">
            <v>9.9549711261695899E-17</v>
          </cell>
          <cell r="Q79">
            <v>1.5758219529679034E-16</v>
          </cell>
          <cell r="R79">
            <v>1.9788104412624521E-18</v>
          </cell>
          <cell r="S79" t="str">
            <v>None</v>
          </cell>
          <cell r="T79" t="str">
            <v>M8600</v>
          </cell>
          <cell r="U79">
            <v>39079.353136574071</v>
          </cell>
        </row>
        <row r="80">
          <cell r="A80">
            <v>991</v>
          </cell>
          <cell r="B80" t="str">
            <v>R991</v>
          </cell>
          <cell r="C80" t="str">
            <v>CCSP_MonthlyPeaks_ADJ</v>
          </cell>
          <cell r="D80" t="str">
            <v>Totalx</v>
          </cell>
          <cell r="E80" t="str">
            <v>Total Energy Use</v>
          </cell>
          <cell r="F80">
            <v>153115281.74003071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 t="str">
            <v>kWh</v>
          </cell>
          <cell r="T80" t="str">
            <v>M8700</v>
          </cell>
          <cell r="U80">
            <v>39079.353159722225</v>
          </cell>
        </row>
        <row r="81">
          <cell r="A81">
            <v>991</v>
          </cell>
          <cell r="B81" t="str">
            <v>R991</v>
          </cell>
          <cell r="C81" t="str">
            <v>CCSP_MonthlyPeaks_ADJ</v>
          </cell>
          <cell r="D81" t="str">
            <v>Peaky</v>
          </cell>
          <cell r="E81" t="str">
            <v>Total of Average Demand per Hour during Monthly Peak Hours</v>
          </cell>
          <cell r="F81">
            <v>18464.687634265505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 t="str">
            <v>kW</v>
          </cell>
          <cell r="T81" t="str">
            <v>M8700</v>
          </cell>
          <cell r="U81">
            <v>39079.353159722225</v>
          </cell>
        </row>
        <row r="82">
          <cell r="A82">
            <v>991</v>
          </cell>
          <cell r="B82" t="str">
            <v>R991</v>
          </cell>
          <cell r="C82" t="str">
            <v>CCSP_MonthlyPeaks_ADJ</v>
          </cell>
          <cell r="D82" t="str">
            <v>ErrBndforPeaky</v>
          </cell>
          <cell r="E82" t="str">
            <v>Error Bound for Total of Average Demand per Hour</v>
          </cell>
          <cell r="F82">
            <v>2.563615048724222E-12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 t="str">
            <v>kW</v>
          </cell>
          <cell r="T82" t="str">
            <v>M8700</v>
          </cell>
          <cell r="U82">
            <v>39079.353159722225</v>
          </cell>
        </row>
        <row r="83">
          <cell r="A83">
            <v>991</v>
          </cell>
          <cell r="B83" t="str">
            <v>R991</v>
          </cell>
          <cell r="C83" t="str">
            <v>CCSP_MonthlyPeaks_ADJ</v>
          </cell>
          <cell r="D83" t="str">
            <v>TotalxperSite</v>
          </cell>
          <cell r="E83" t="str">
            <v>Energy Use per Account</v>
          </cell>
          <cell r="F83">
            <v>153115281.74003071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 t="str">
            <v>kWh</v>
          </cell>
          <cell r="T83" t="str">
            <v>M8700</v>
          </cell>
          <cell r="U83">
            <v>39079.353159722225</v>
          </cell>
        </row>
        <row r="84">
          <cell r="A84">
            <v>991</v>
          </cell>
          <cell r="B84" t="str">
            <v>R991</v>
          </cell>
          <cell r="C84" t="str">
            <v>CCSP_MonthlyPeaks_ADJ</v>
          </cell>
          <cell r="D84" t="str">
            <v>PeakyperSite</v>
          </cell>
          <cell r="E84" t="str">
            <v>Average Demand per Account per Hour during Monthly Peak Hour</v>
          </cell>
          <cell r="F84">
            <v>18464.687634265505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 t="str">
            <v>kW</v>
          </cell>
          <cell r="T84" t="str">
            <v>M8700</v>
          </cell>
          <cell r="U84">
            <v>39079.353159722225</v>
          </cell>
        </row>
        <row r="85">
          <cell r="A85">
            <v>991</v>
          </cell>
          <cell r="B85" t="str">
            <v>R991</v>
          </cell>
          <cell r="C85" t="str">
            <v>CCSP_MonthlyPeaks_ADJ</v>
          </cell>
          <cell r="D85" t="str">
            <v>ErrBndperSite</v>
          </cell>
          <cell r="E85" t="str">
            <v>Error Bound for Average Demand per Account</v>
          </cell>
          <cell r="F85">
            <v>2.563615048724222E-12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 t="str">
            <v>kW</v>
          </cell>
          <cell r="T85" t="str">
            <v>M8700</v>
          </cell>
          <cell r="U85">
            <v>39079.353159722225</v>
          </cell>
        </row>
        <row r="86">
          <cell r="A86">
            <v>991</v>
          </cell>
          <cell r="B86" t="str">
            <v>R991</v>
          </cell>
          <cell r="C86" t="str">
            <v>CCSP_MonthlyPeaks_ADJ</v>
          </cell>
          <cell r="D86" t="str">
            <v>RelPrec</v>
          </cell>
          <cell r="E86" t="str">
            <v>Relative Precision of Demand per Hour during Monthly Peak Ho</v>
          </cell>
          <cell r="F86">
            <v>1.3883879865732689E-16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 t="str">
            <v>None</v>
          </cell>
          <cell r="T86" t="str">
            <v>M8700</v>
          </cell>
          <cell r="U86">
            <v>39079.353159722225</v>
          </cell>
        </row>
        <row r="87">
          <cell r="A87">
            <v>991</v>
          </cell>
          <cell r="B87" t="str">
            <v>R991</v>
          </cell>
          <cell r="C87" t="str">
            <v>CCSP_MonthlyPeaks_ADJ</v>
          </cell>
          <cell r="D87" t="str">
            <v>Days</v>
          </cell>
          <cell r="E87" t="str">
            <v>Number of Days</v>
          </cell>
          <cell r="F87">
            <v>365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 t="str">
            <v>Days</v>
          </cell>
          <cell r="T87" t="str">
            <v>M8700</v>
          </cell>
          <cell r="U87">
            <v>39079.353159722225</v>
          </cell>
        </row>
        <row r="88">
          <cell r="A88">
            <v>991</v>
          </cell>
          <cell r="B88" t="str">
            <v>R991</v>
          </cell>
          <cell r="C88" t="str">
            <v>CCSP_MonthlyPeaks_ADJ</v>
          </cell>
          <cell r="D88" t="str">
            <v>Load_Factor</v>
          </cell>
          <cell r="E88" t="str">
            <v>Load Factor based on Demand during Monthly Peak Hours</v>
          </cell>
          <cell r="F88">
            <v>0.94661300460921971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 t="str">
            <v>None</v>
          </cell>
          <cell r="T88" t="str">
            <v>M8700</v>
          </cell>
          <cell r="U88">
            <v>39079.353159722225</v>
          </cell>
        </row>
        <row r="89">
          <cell r="A89">
            <v>991</v>
          </cell>
          <cell r="B89" t="str">
            <v>R991</v>
          </cell>
          <cell r="C89" t="str">
            <v>CCSP_MonthlyPeaks_ADJ</v>
          </cell>
          <cell r="D89" t="str">
            <v>Error_Ratio</v>
          </cell>
          <cell r="E89" t="str">
            <v>Error Ratio</v>
          </cell>
          <cell r="F89">
            <v>9.4989612456393605E-17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 t="str">
            <v>None</v>
          </cell>
          <cell r="T89" t="str">
            <v>M8700</v>
          </cell>
          <cell r="U89">
            <v>39079.353159722225</v>
          </cell>
        </row>
        <row r="90">
          <cell r="A90">
            <v>991</v>
          </cell>
          <cell r="B90" t="str">
            <v>R991</v>
          </cell>
          <cell r="C90" t="str">
            <v>PkHrs_Annualpeaks_ADJ</v>
          </cell>
          <cell r="D90" t="str">
            <v>Totalx</v>
          </cell>
          <cell r="E90" t="str">
            <v>Total Energy Use</v>
          </cell>
          <cell r="F90">
            <v>153115281.74003071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 t="str">
            <v>kWh</v>
          </cell>
          <cell r="T90" t="str">
            <v>M8800</v>
          </cell>
          <cell r="U90">
            <v>39079.353194444448</v>
          </cell>
        </row>
        <row r="91">
          <cell r="A91">
            <v>991</v>
          </cell>
          <cell r="B91" t="str">
            <v>R991</v>
          </cell>
          <cell r="C91" t="str">
            <v>PkHrs_Annualpeaks_ADJ</v>
          </cell>
          <cell r="D91" t="str">
            <v>Peaky</v>
          </cell>
          <cell r="E91" t="str">
            <v>Total of Average Demand per Hour during System Peak Hours</v>
          </cell>
          <cell r="F91">
            <v>17196.966929560305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 t="str">
            <v>kW</v>
          </cell>
          <cell r="T91" t="str">
            <v>M8800</v>
          </cell>
          <cell r="U91">
            <v>39079.353194444448</v>
          </cell>
        </row>
        <row r="92">
          <cell r="A92">
            <v>991</v>
          </cell>
          <cell r="B92" t="str">
            <v>R991</v>
          </cell>
          <cell r="C92" t="str">
            <v>PkHrs_Annualpeaks_ADJ</v>
          </cell>
          <cell r="D92" t="str">
            <v>ErrBndforPeaky</v>
          </cell>
          <cell r="E92" t="str">
            <v>Error Bound for Total of Average Demand per Hour</v>
          </cell>
          <cell r="F92">
            <v>1.8069260204562268E-11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 t="str">
            <v>kW</v>
          </cell>
          <cell r="T92" t="str">
            <v>M8800</v>
          </cell>
          <cell r="U92">
            <v>39079.353194444448</v>
          </cell>
        </row>
        <row r="93">
          <cell r="A93">
            <v>991</v>
          </cell>
          <cell r="B93" t="str">
            <v>R991</v>
          </cell>
          <cell r="C93" t="str">
            <v>PkHrs_Annualpeaks_ADJ</v>
          </cell>
          <cell r="D93" t="str">
            <v>TotalxperSite</v>
          </cell>
          <cell r="E93" t="str">
            <v>Energy Use per Account</v>
          </cell>
          <cell r="F93">
            <v>153115281.74003071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 t="str">
            <v>kWh</v>
          </cell>
          <cell r="T93" t="str">
            <v>M8800</v>
          </cell>
          <cell r="U93">
            <v>39079.353194444448</v>
          </cell>
        </row>
        <row r="94">
          <cell r="A94">
            <v>991</v>
          </cell>
          <cell r="B94" t="str">
            <v>R991</v>
          </cell>
          <cell r="C94" t="str">
            <v>PkHrs_Annualpeaks_ADJ</v>
          </cell>
          <cell r="D94" t="str">
            <v>PeakyperSite</v>
          </cell>
          <cell r="E94" t="str">
            <v>Average Demand per Account per Hour during System Peak Hours</v>
          </cell>
          <cell r="F94">
            <v>17196.966929560305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 t="str">
            <v>kW</v>
          </cell>
          <cell r="T94" t="str">
            <v>M8800</v>
          </cell>
          <cell r="U94">
            <v>39079.353194444448</v>
          </cell>
        </row>
        <row r="95">
          <cell r="A95">
            <v>991</v>
          </cell>
          <cell r="B95" t="str">
            <v>R991</v>
          </cell>
          <cell r="C95" t="str">
            <v>PkHrs_Annualpeaks_ADJ</v>
          </cell>
          <cell r="D95" t="str">
            <v>ErrBndperSite</v>
          </cell>
          <cell r="E95" t="str">
            <v>Error Bound for Average Demand per Account</v>
          </cell>
          <cell r="F95">
            <v>1.8069260204562268E-11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 t="str">
            <v>kW</v>
          </cell>
          <cell r="T95" t="str">
            <v>M8800</v>
          </cell>
          <cell r="U95">
            <v>39079.353194444448</v>
          </cell>
        </row>
        <row r="96">
          <cell r="A96">
            <v>991</v>
          </cell>
          <cell r="B96" t="str">
            <v>R991</v>
          </cell>
          <cell r="C96" t="str">
            <v>PkHrs_Annualpeaks_ADJ</v>
          </cell>
          <cell r="D96" t="str">
            <v>RelPrec</v>
          </cell>
          <cell r="E96" t="str">
            <v>Relative Precision of Demand per Hour during System Peak Hou</v>
          </cell>
          <cell r="F96">
            <v>1.0507236699689498E-15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 t="str">
            <v>None</v>
          </cell>
          <cell r="T96" t="str">
            <v>M8800</v>
          </cell>
          <cell r="U96">
            <v>39079.353194444448</v>
          </cell>
        </row>
        <row r="97">
          <cell r="A97">
            <v>991</v>
          </cell>
          <cell r="B97" t="str">
            <v>R991</v>
          </cell>
          <cell r="C97" t="str">
            <v>PkHrs_Annualpeaks_ADJ</v>
          </cell>
          <cell r="D97" t="str">
            <v>Days</v>
          </cell>
          <cell r="E97" t="str">
            <v>Number of Days</v>
          </cell>
          <cell r="F97">
            <v>365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 t="str">
            <v>Days</v>
          </cell>
          <cell r="T97" t="str">
            <v>M8800</v>
          </cell>
          <cell r="U97">
            <v>39079.353194444448</v>
          </cell>
        </row>
        <row r="98">
          <cell r="A98">
            <v>991</v>
          </cell>
          <cell r="B98" t="str">
            <v>R991</v>
          </cell>
          <cell r="C98" t="str">
            <v>PkHrs_Annualpeaks_ADJ</v>
          </cell>
          <cell r="D98" t="str">
            <v>Load_Factor</v>
          </cell>
          <cell r="E98" t="str">
            <v>Load Factor based on Demand during System Peak Hours</v>
          </cell>
          <cell r="F98">
            <v>1.0163951301550638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 t="str">
            <v>None</v>
          </cell>
          <cell r="T98" t="str">
            <v>M8800</v>
          </cell>
          <cell r="U98">
            <v>39079.353194444448</v>
          </cell>
        </row>
        <row r="99">
          <cell r="A99">
            <v>991</v>
          </cell>
          <cell r="B99" t="str">
            <v>R991</v>
          </cell>
          <cell r="C99" t="str">
            <v>PkHrs_Annualpeaks_ADJ</v>
          </cell>
          <cell r="D99" t="str">
            <v>Error_Ratio</v>
          </cell>
          <cell r="E99" t="str">
            <v>Error Ratio</v>
          </cell>
          <cell r="F99">
            <v>7.188756685762562E-16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 t="str">
            <v>None</v>
          </cell>
          <cell r="T99" t="str">
            <v>M8800</v>
          </cell>
          <cell r="U99">
            <v>39079.353194444448</v>
          </cell>
        </row>
      </sheetData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1"/>
      <sheetName val="JAN01WA"/>
      <sheetName val="Master"/>
      <sheetName val="Table"/>
      <sheetName val="Scheds"/>
      <sheetName val="WA SBC"/>
      <sheetName val="WA Centralia"/>
      <sheetName val="WA Deferred"/>
    </sheetNames>
    <sheetDataSet>
      <sheetData sheetId="0" refreshError="1"/>
      <sheetData sheetId="1" refreshError="1"/>
      <sheetData sheetId="2" refreshError="1"/>
      <sheetData sheetId="3" refreshError="1">
        <row r="2">
          <cell r="R2">
            <v>1</v>
          </cell>
          <cell r="S2" t="str">
            <v>January</v>
          </cell>
        </row>
        <row r="3">
          <cell r="R3">
            <v>2</v>
          </cell>
          <cell r="S3" t="str">
            <v>February</v>
          </cell>
        </row>
        <row r="4">
          <cell r="R4">
            <v>3</v>
          </cell>
          <cell r="S4" t="str">
            <v>March</v>
          </cell>
        </row>
        <row r="5">
          <cell r="R5">
            <v>4</v>
          </cell>
          <cell r="S5" t="str">
            <v>April</v>
          </cell>
        </row>
        <row r="6">
          <cell r="R6">
            <v>5</v>
          </cell>
          <cell r="S6" t="str">
            <v>May</v>
          </cell>
        </row>
        <row r="7">
          <cell r="R7">
            <v>6</v>
          </cell>
          <cell r="S7" t="str">
            <v>June</v>
          </cell>
        </row>
        <row r="8">
          <cell r="R8">
            <v>7</v>
          </cell>
          <cell r="S8" t="str">
            <v>July</v>
          </cell>
        </row>
        <row r="9">
          <cell r="R9">
            <v>8</v>
          </cell>
          <cell r="S9" t="str">
            <v>August</v>
          </cell>
        </row>
        <row r="10">
          <cell r="R10">
            <v>9</v>
          </cell>
          <cell r="S10" t="str">
            <v>September</v>
          </cell>
        </row>
        <row r="11">
          <cell r="R11">
            <v>10</v>
          </cell>
          <cell r="S11" t="str">
            <v>October</v>
          </cell>
        </row>
        <row r="12">
          <cell r="R12">
            <v>11</v>
          </cell>
          <cell r="S12" t="str">
            <v>November</v>
          </cell>
        </row>
        <row r="13">
          <cell r="R13">
            <v>12</v>
          </cell>
          <cell r="S13" t="str">
            <v>December</v>
          </cell>
        </row>
      </sheetData>
      <sheetData sheetId="4" refreshError="1"/>
      <sheetData sheetId="5" refreshError="1">
        <row r="40">
          <cell r="D40">
            <v>165489017.34000003</v>
          </cell>
          <cell r="E40">
            <v>372014853</v>
          </cell>
          <cell r="F40">
            <v>328275526</v>
          </cell>
          <cell r="G40">
            <v>307956109</v>
          </cell>
          <cell r="H40">
            <v>297004741</v>
          </cell>
          <cell r="I40">
            <v>299080847</v>
          </cell>
          <cell r="J40">
            <v>330097222</v>
          </cell>
          <cell r="K40">
            <v>329996296</v>
          </cell>
          <cell r="L40">
            <v>331533822</v>
          </cell>
          <cell r="M40">
            <v>321655581</v>
          </cell>
          <cell r="N40">
            <v>315539410</v>
          </cell>
          <cell r="O40">
            <v>375498985</v>
          </cell>
        </row>
      </sheetData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For Printing"/>
      <sheetName val="Input_Area"/>
      <sheetName val="Mthly"/>
      <sheetName val="QTD"/>
      <sheetName val="YTD"/>
      <sheetName val="12ME"/>
      <sheetName val="Budget"/>
      <sheetName val="OPSTATS-RELEASE "/>
      <sheetName val="Approval History"/>
    </sheetNames>
    <sheetDataSet>
      <sheetData sheetId="0" refreshError="1"/>
      <sheetData sheetId="1" refreshError="1"/>
      <sheetData sheetId="2" refreshError="1"/>
      <sheetData sheetId="3">
        <row r="11">
          <cell r="B11">
            <v>132465526</v>
          </cell>
          <cell r="D11">
            <v>123353000</v>
          </cell>
        </row>
        <row r="31">
          <cell r="B31">
            <v>7897841.8300000001</v>
          </cell>
          <cell r="D31">
            <v>7507369</v>
          </cell>
        </row>
      </sheetData>
      <sheetData sheetId="4" refreshError="1"/>
      <sheetData sheetId="5">
        <row r="13">
          <cell r="B13">
            <v>132465526</v>
          </cell>
          <cell r="D13">
            <v>235931000</v>
          </cell>
        </row>
        <row r="32">
          <cell r="B32">
            <v>71715878.549999997</v>
          </cell>
          <cell r="D32">
            <v>14665446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ess"/>
      <sheetName val="xxxxxxxxx FYI"/>
      <sheetName val="Introduction"/>
      <sheetName val="Variables"/>
      <sheetName val="Cover"/>
      <sheetName val="Table of C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1 Year MC"/>
      <sheetName val="Capacity"/>
      <sheetName val="Energy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XFMR 4"/>
      <sheetName val="XFMR 5"/>
      <sheetName val="Dist OM"/>
      <sheetName val="Meters 1"/>
      <sheetName val="Meters 2"/>
      <sheetName val="Meters 2a"/>
      <sheetName val="Meters 3"/>
      <sheetName val="Meters 4"/>
      <sheetName val="Meters 5"/>
      <sheetName val="Services 1"/>
      <sheetName val="Services 2"/>
      <sheetName val="Services 2a"/>
      <sheetName val="Services 3"/>
      <sheetName val="Cust Exp Sum"/>
      <sheetName val="Cust Exp Year"/>
      <sheetName val="Acct 902"/>
      <sheetName val="Acct 903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>
        <row r="14">
          <cell r="E14">
            <v>2002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ummary"/>
      <sheetName val="Unit Costs"/>
      <sheetName val="Class Summary"/>
      <sheetName val="Function Summary"/>
      <sheetName val="Generation Summary"/>
      <sheetName val="Transmission Summary"/>
      <sheetName val="Distribution Summary"/>
      <sheetName val="Distribution Substations"/>
      <sheetName val="Distribution Poles &amp; Wires"/>
      <sheetName val="Distribution Transformers"/>
      <sheetName val="Distribution Meters"/>
      <sheetName val="Distribution Services"/>
      <sheetName val="Distribution Customer"/>
      <sheetName val="Distribution Misc"/>
      <sheetName val="G+T+D"/>
      <sheetName val="Generation"/>
      <sheetName val="Transmission"/>
      <sheetName val="Distribution"/>
      <sheetName val="Dist Misc"/>
      <sheetName val="Factor Summary"/>
      <sheetName val="FuncFac"/>
      <sheetName val="DisFac"/>
      <sheetName val="Variables"/>
      <sheetName val="IJA Factors"/>
      <sheetName val="IJA Link"/>
      <sheetName val="IJA Inputs"/>
      <sheetName val="Option Inputs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Rev_Recon"/>
      <sheetName val="TransInvest"/>
      <sheetName val="DistInvest"/>
      <sheetName val="WorkArea"/>
      <sheetName val="Diagram"/>
      <sheetName val="Message"/>
      <sheetName val="Progr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20">
          <cell r="F120" t="str">
            <v>BaseCase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pivot"/>
      <sheetName val="pivoted data"/>
      <sheetName val="$Comp to Orig"/>
      <sheetName val="$Comp to Prior"/>
    </sheetNames>
    <sheetDataSet>
      <sheetData sheetId="0"/>
      <sheetData sheetId="1"/>
      <sheetData sheetId="2" refreshError="1">
        <row r="3">
          <cell r="D3" t="str">
            <v>New Turbines</v>
          </cell>
          <cell r="E3">
            <v>16785081.419999998</v>
          </cell>
          <cell r="F3">
            <v>5386267.870000001</v>
          </cell>
          <cell r="G3">
            <v>1868046.4403313401</v>
          </cell>
          <cell r="H3">
            <v>27569.465911695101</v>
          </cell>
          <cell r="I3">
            <v>53077.888157302499</v>
          </cell>
          <cell r="J3">
            <v>214677.05068385199</v>
          </cell>
          <cell r="K3">
            <v>809096.63523381995</v>
          </cell>
          <cell r="L3">
            <v>2029492.1961423201</v>
          </cell>
          <cell r="M3">
            <v>1312661.9755933499</v>
          </cell>
          <cell r="N3">
            <v>907588.10507479205</v>
          </cell>
          <cell r="O3">
            <v>764518.71465521003</v>
          </cell>
          <cell r="P3">
            <v>895841.757280436</v>
          </cell>
        </row>
        <row r="4">
          <cell r="D4" t="str">
            <v>Colstrip 1&amp;2</v>
          </cell>
          <cell r="E4">
            <v>1012817.55</v>
          </cell>
          <cell r="F4">
            <v>904007.35</v>
          </cell>
          <cell r="G4">
            <v>1125734.8999999999</v>
          </cell>
          <cell r="H4">
            <v>977142.6</v>
          </cell>
          <cell r="I4">
            <v>749818.1</v>
          </cell>
          <cell r="J4">
            <v>751284</v>
          </cell>
          <cell r="K4">
            <v>1011118.3</v>
          </cell>
          <cell r="L4">
            <v>1011118.3</v>
          </cell>
          <cell r="M4">
            <v>978501.6</v>
          </cell>
          <cell r="N4">
            <v>1012477.4</v>
          </cell>
          <cell r="O4">
            <v>978501.6</v>
          </cell>
          <cell r="P4">
            <v>1011118.3</v>
          </cell>
        </row>
        <row r="5">
          <cell r="D5" t="str">
            <v>Colstrip 3&amp;4</v>
          </cell>
          <cell r="E5">
            <v>442702.79</v>
          </cell>
          <cell r="F5">
            <v>972456.94</v>
          </cell>
          <cell r="G5">
            <v>1446157.5</v>
          </cell>
          <cell r="H5">
            <v>1451732.9</v>
          </cell>
          <cell r="I5">
            <v>1502210.4</v>
          </cell>
          <cell r="J5">
            <v>1453752</v>
          </cell>
          <cell r="K5">
            <v>1502210.4</v>
          </cell>
          <cell r="L5">
            <v>1502210.4</v>
          </cell>
          <cell r="M5">
            <v>1453752</v>
          </cell>
          <cell r="N5">
            <v>1504229.5</v>
          </cell>
          <cell r="O5">
            <v>1453752</v>
          </cell>
          <cell r="P5">
            <v>1502210.4</v>
          </cell>
        </row>
        <row r="6">
          <cell r="D6" t="str">
            <v>Encogen CCCT</v>
          </cell>
          <cell r="E6">
            <v>3329316.07</v>
          </cell>
          <cell r="F6">
            <v>2912815.44</v>
          </cell>
          <cell r="G6">
            <v>3853527.4094221601</v>
          </cell>
          <cell r="H6">
            <v>3442125.57782035</v>
          </cell>
          <cell r="I6">
            <v>2518481.3934901701</v>
          </cell>
          <cell r="J6">
            <v>2931341.0222960701</v>
          </cell>
          <cell r="K6">
            <v>3432449.7253082199</v>
          </cell>
          <cell r="L6">
            <v>3715174.1967090499</v>
          </cell>
          <cell r="M6">
            <v>3514962.9649730502</v>
          </cell>
          <cell r="N6">
            <v>3611747.64512834</v>
          </cell>
          <cell r="O6">
            <v>3025484.74993503</v>
          </cell>
          <cell r="P6">
            <v>3090343.6104933</v>
          </cell>
        </row>
        <row r="7">
          <cell r="D7" t="str">
            <v>CT Total Fuel for Load</v>
          </cell>
          <cell r="E7">
            <v>128149.4</v>
          </cell>
          <cell r="F7">
            <v>11502084.779999999</v>
          </cell>
          <cell r="G7">
            <v>14717714</v>
          </cell>
          <cell r="H7">
            <v>6646.4</v>
          </cell>
          <cell r="I7">
            <v>32802.9</v>
          </cell>
          <cell r="J7">
            <v>159899.9</v>
          </cell>
          <cell r="K7">
            <v>1205586.7</v>
          </cell>
          <cell r="L7">
            <v>4169854.8</v>
          </cell>
          <cell r="M7">
            <v>2591863</v>
          </cell>
          <cell r="N7">
            <v>3133184.3</v>
          </cell>
          <cell r="O7">
            <v>1880228</v>
          </cell>
          <cell r="P7">
            <v>2110753.9</v>
          </cell>
        </row>
        <row r="8">
          <cell r="D8" t="str">
            <v>Baker Replacement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D9" t="str">
            <v>BC Hydro Point Roberts</v>
          </cell>
          <cell r="E9">
            <v>149222.39999999999</v>
          </cell>
          <cell r="F9">
            <v>126319.5</v>
          </cell>
          <cell r="G9">
            <v>129600</v>
          </cell>
          <cell r="H9">
            <v>110800</v>
          </cell>
          <cell r="I9">
            <v>94700</v>
          </cell>
          <cell r="J9">
            <v>82000</v>
          </cell>
          <cell r="K9">
            <v>89700</v>
          </cell>
          <cell r="L9">
            <v>94700</v>
          </cell>
          <cell r="M9">
            <v>82000</v>
          </cell>
          <cell r="N9">
            <v>104800</v>
          </cell>
          <cell r="O9">
            <v>139900</v>
          </cell>
          <cell r="P9">
            <v>184400</v>
          </cell>
        </row>
        <row r="10">
          <cell r="D10" t="str">
            <v>BPA 20 Year SP Contracts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D11" t="str">
            <v>BPA Snohomish Conservation</v>
          </cell>
          <cell r="E11">
            <v>308448</v>
          </cell>
          <cell r="F11">
            <v>279936</v>
          </cell>
          <cell r="G11">
            <v>461700</v>
          </cell>
          <cell r="H11">
            <v>374300</v>
          </cell>
          <cell r="I11">
            <v>331600</v>
          </cell>
          <cell r="J11">
            <v>290200</v>
          </cell>
          <cell r="K11">
            <v>277700</v>
          </cell>
          <cell r="L11">
            <v>280800</v>
          </cell>
          <cell r="M11">
            <v>304000</v>
          </cell>
          <cell r="N11">
            <v>318700</v>
          </cell>
          <cell r="O11">
            <v>429800</v>
          </cell>
          <cell r="P11">
            <v>606500</v>
          </cell>
        </row>
        <row r="12">
          <cell r="D12" t="str">
            <v>CSPE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D13" t="str">
            <v>Mid-Columbia</v>
          </cell>
          <cell r="E13">
            <v>4640209.0199999996</v>
          </cell>
          <cell r="F13">
            <v>4732709.29</v>
          </cell>
          <cell r="G13">
            <v>4559964.9000000004</v>
          </cell>
          <cell r="H13">
            <v>5694487.2000000002</v>
          </cell>
          <cell r="I13">
            <v>6521798</v>
          </cell>
          <cell r="J13">
            <v>16596856.1</v>
          </cell>
          <cell r="K13">
            <v>5179529</v>
          </cell>
          <cell r="L13">
            <v>5489525.5999999996</v>
          </cell>
          <cell r="M13">
            <v>5676120.9000000004</v>
          </cell>
          <cell r="N13">
            <v>6158769.2000000002</v>
          </cell>
          <cell r="O13">
            <v>6158769.2000000002</v>
          </cell>
          <cell r="P13">
            <v>15140172</v>
          </cell>
        </row>
        <row r="14">
          <cell r="D14" t="str">
            <v>MPC Firm Contract</v>
          </cell>
          <cell r="E14">
            <v>2568482.2999999998</v>
          </cell>
          <cell r="F14">
            <v>2582370.9</v>
          </cell>
          <cell r="G14">
            <v>2598497.7999999998</v>
          </cell>
          <cell r="H14">
            <v>2696947.8</v>
          </cell>
          <cell r="I14">
            <v>2711542.8</v>
          </cell>
          <cell r="J14">
            <v>2702407.8</v>
          </cell>
          <cell r="K14">
            <v>2718155.8</v>
          </cell>
          <cell r="L14">
            <v>2722447.8</v>
          </cell>
          <cell r="M14">
            <v>2715399.8</v>
          </cell>
          <cell r="N14">
            <v>2724480.8</v>
          </cell>
          <cell r="O14">
            <v>2707366.8</v>
          </cell>
          <cell r="P14">
            <v>2714368.8</v>
          </cell>
        </row>
        <row r="15">
          <cell r="D15" t="str">
            <v>North Wasco</v>
          </cell>
          <cell r="E15">
            <v>114913.28</v>
          </cell>
          <cell r="G15">
            <v>264600</v>
          </cell>
          <cell r="H15">
            <v>141600</v>
          </cell>
          <cell r="I15">
            <v>150900</v>
          </cell>
          <cell r="J15">
            <v>145900</v>
          </cell>
          <cell r="K15">
            <v>155900</v>
          </cell>
          <cell r="L15">
            <v>154800</v>
          </cell>
          <cell r="M15">
            <v>277600</v>
          </cell>
          <cell r="N15">
            <v>289700</v>
          </cell>
          <cell r="O15">
            <v>270100</v>
          </cell>
          <cell r="P15">
            <v>152000</v>
          </cell>
        </row>
        <row r="16">
          <cell r="D16" t="str">
            <v>PG&amp;E Exchange Storage Acctg</v>
          </cell>
          <cell r="E16">
            <v>1658360.1</v>
          </cell>
          <cell r="F16">
            <v>1289581.44</v>
          </cell>
          <cell r="G16">
            <v>0</v>
          </cell>
          <cell r="H16">
            <v>0</v>
          </cell>
          <cell r="I16">
            <v>0</v>
          </cell>
          <cell r="J16">
            <v>-271500</v>
          </cell>
          <cell r="K16">
            <v>-1558700</v>
          </cell>
          <cell r="L16">
            <v>-5107300</v>
          </cell>
          <cell r="M16">
            <v>-3564300</v>
          </cell>
          <cell r="N16">
            <v>0</v>
          </cell>
          <cell r="O16">
            <v>4572400</v>
          </cell>
          <cell r="P16">
            <v>2981400</v>
          </cell>
        </row>
        <row r="17">
          <cell r="D17" t="str">
            <v>PPL Contract 15 yr</v>
          </cell>
          <cell r="E17">
            <v>4748714.76</v>
          </cell>
          <cell r="F17">
            <v>4622864</v>
          </cell>
          <cell r="G17">
            <v>4538107</v>
          </cell>
          <cell r="H17">
            <v>4121861</v>
          </cell>
          <cell r="I17">
            <v>4049757</v>
          </cell>
          <cell r="J17">
            <v>3999808</v>
          </cell>
          <cell r="K17">
            <v>4202882</v>
          </cell>
          <cell r="L17">
            <v>4950251</v>
          </cell>
          <cell r="M17">
            <v>4887856</v>
          </cell>
          <cell r="N17">
            <v>4952851</v>
          </cell>
          <cell r="O17">
            <v>4887856</v>
          </cell>
          <cell r="P17">
            <v>4950251</v>
          </cell>
        </row>
        <row r="18">
          <cell r="D18" t="str">
            <v>QF Koma Kulshan Hydro</v>
          </cell>
          <cell r="E18">
            <v>176862.71</v>
          </cell>
          <cell r="F18">
            <v>14543.59</v>
          </cell>
          <cell r="G18">
            <v>102574</v>
          </cell>
          <cell r="H18">
            <v>154977.60000000001</v>
          </cell>
          <cell r="I18">
            <v>419287.1</v>
          </cell>
          <cell r="J18">
            <v>583347.30000000005</v>
          </cell>
          <cell r="K18">
            <v>449545.4</v>
          </cell>
          <cell r="L18">
            <v>213681.2</v>
          </cell>
          <cell r="M18">
            <v>94560.2</v>
          </cell>
          <cell r="N18">
            <v>165748.5</v>
          </cell>
          <cell r="O18">
            <v>245359.3</v>
          </cell>
          <cell r="P18">
            <v>229503.6</v>
          </cell>
        </row>
        <row r="19">
          <cell r="D19" t="str">
            <v>QF Louis Kahn</v>
          </cell>
          <cell r="F19">
            <v>865.01</v>
          </cell>
        </row>
        <row r="20">
          <cell r="D20" t="str">
            <v>QF March Point Cogen Phase 1</v>
          </cell>
          <cell r="E20">
            <v>3829336.67</v>
          </cell>
          <cell r="F20">
            <v>3458781.94</v>
          </cell>
          <cell r="G20">
            <v>3851864.1</v>
          </cell>
          <cell r="H20">
            <v>1654635.6</v>
          </cell>
          <cell r="I20">
            <v>2745438.1</v>
          </cell>
          <cell r="J20">
            <v>2322795.6</v>
          </cell>
          <cell r="K20">
            <v>2745438.1</v>
          </cell>
          <cell r="L20">
            <v>2703678.1</v>
          </cell>
          <cell r="M20">
            <v>3719625.8</v>
          </cell>
          <cell r="N20">
            <v>3843613.4</v>
          </cell>
          <cell r="O20">
            <v>3719625.8</v>
          </cell>
          <cell r="P20">
            <v>3843613.4</v>
          </cell>
        </row>
        <row r="21">
          <cell r="D21" t="str">
            <v>QF March Point Cogen Phase 2</v>
          </cell>
          <cell r="E21">
            <v>2907563.06</v>
          </cell>
          <cell r="F21">
            <v>2634281.46</v>
          </cell>
          <cell r="G21">
            <v>2894801.7</v>
          </cell>
          <cell r="H21">
            <v>2167935.7999999998</v>
          </cell>
          <cell r="I21">
            <v>2260142.6</v>
          </cell>
          <cell r="J21">
            <v>1950091.8</v>
          </cell>
          <cell r="K21">
            <v>2262595.6</v>
          </cell>
          <cell r="L21">
            <v>2343396.1</v>
          </cell>
          <cell r="M21">
            <v>2740931.1</v>
          </cell>
          <cell r="N21">
            <v>2843045.5</v>
          </cell>
          <cell r="O21">
            <v>2686757.6</v>
          </cell>
          <cell r="P21">
            <v>2753737.1</v>
          </cell>
        </row>
        <row r="22">
          <cell r="D22" t="str">
            <v>QF Port Townsend Hydro</v>
          </cell>
          <cell r="F22">
            <v>7896.53</v>
          </cell>
          <cell r="G22">
            <v>6327.3</v>
          </cell>
          <cell r="H22">
            <v>5217.8999999999996</v>
          </cell>
          <cell r="I22">
            <v>4543.1000000000004</v>
          </cell>
          <cell r="J22">
            <v>5180.8999999999996</v>
          </cell>
          <cell r="K22">
            <v>6704.4</v>
          </cell>
          <cell r="L22">
            <v>7187.6</v>
          </cell>
          <cell r="M22">
            <v>5616</v>
          </cell>
          <cell r="N22">
            <v>5171.6000000000004</v>
          </cell>
          <cell r="O22">
            <v>3495</v>
          </cell>
          <cell r="P22">
            <v>4275.6000000000004</v>
          </cell>
        </row>
        <row r="23">
          <cell r="D23" t="str">
            <v>QF Shipp Hutch Creek</v>
          </cell>
          <cell r="F23">
            <v>-7.0000000000000007E-2</v>
          </cell>
          <cell r="G23">
            <v>3622.9</v>
          </cell>
          <cell r="H23">
            <v>2803.2</v>
          </cell>
          <cell r="I23">
            <v>4248.7</v>
          </cell>
          <cell r="J23">
            <v>8237.7000000000007</v>
          </cell>
          <cell r="K23">
            <v>10734.4</v>
          </cell>
          <cell r="L23">
            <v>9017</v>
          </cell>
          <cell r="M23">
            <v>3218.5</v>
          </cell>
          <cell r="N23">
            <v>1798.6</v>
          </cell>
          <cell r="O23">
            <v>13379.8</v>
          </cell>
          <cell r="P23">
            <v>2139.8000000000002</v>
          </cell>
        </row>
        <row r="24">
          <cell r="D24" t="str">
            <v>QF PERC Puyallup</v>
          </cell>
          <cell r="E24">
            <v>46311.78</v>
          </cell>
          <cell r="F24">
            <v>45374.36</v>
          </cell>
          <cell r="G24">
            <v>72015.600000000006</v>
          </cell>
          <cell r="H24">
            <v>62300</v>
          </cell>
          <cell r="I24">
            <v>56783</v>
          </cell>
          <cell r="J24">
            <v>57575</v>
          </cell>
          <cell r="K24">
            <v>63094</v>
          </cell>
          <cell r="L24">
            <v>75161.100000000006</v>
          </cell>
          <cell r="M24">
            <v>67936.3</v>
          </cell>
          <cell r="N24">
            <v>72340</v>
          </cell>
          <cell r="O24">
            <v>67997</v>
          </cell>
          <cell r="P24">
            <v>72771.600000000006</v>
          </cell>
        </row>
        <row r="25">
          <cell r="D25" t="str">
            <v>QF Spokane MSW</v>
          </cell>
          <cell r="E25">
            <v>1289937.6000000001</v>
          </cell>
          <cell r="F25">
            <v>827369.6</v>
          </cell>
          <cell r="G25">
            <v>1243152.3999999999</v>
          </cell>
          <cell r="H25">
            <v>853498.3</v>
          </cell>
          <cell r="I25">
            <v>863971.8</v>
          </cell>
          <cell r="J25">
            <v>694935.2</v>
          </cell>
          <cell r="K25">
            <v>824997.6</v>
          </cell>
          <cell r="L25">
            <v>815666.6</v>
          </cell>
          <cell r="M25">
            <v>1111341.8</v>
          </cell>
          <cell r="N25">
            <v>1061337.3</v>
          </cell>
          <cell r="O25">
            <v>1310610.2</v>
          </cell>
          <cell r="P25">
            <v>1349371.8</v>
          </cell>
        </row>
        <row r="26">
          <cell r="D26" t="str">
            <v>QF Sumas</v>
          </cell>
          <cell r="E26">
            <v>7988458.4400000004</v>
          </cell>
          <cell r="F26">
            <v>7210950.5700000003</v>
          </cell>
          <cell r="G26">
            <v>7946502.4000000004</v>
          </cell>
          <cell r="H26">
            <v>4971531.3</v>
          </cell>
          <cell r="I26">
            <v>4965193.0999999996</v>
          </cell>
          <cell r="J26">
            <v>4029615.3</v>
          </cell>
          <cell r="K26">
            <v>5396484.2000000002</v>
          </cell>
          <cell r="L26">
            <v>5536933.2000000002</v>
          </cell>
          <cell r="M26">
            <v>7506756.5999999996</v>
          </cell>
          <cell r="N26">
            <v>7584124.0999999996</v>
          </cell>
          <cell r="O26">
            <v>7171850.5</v>
          </cell>
          <cell r="P26">
            <v>7382332.7999999998</v>
          </cell>
        </row>
        <row r="27">
          <cell r="D27" t="str">
            <v>QF Sygitowicz</v>
          </cell>
          <cell r="E27">
            <v>6102.78</v>
          </cell>
          <cell r="F27">
            <v>6578.94</v>
          </cell>
          <cell r="G27">
            <v>12648</v>
          </cell>
          <cell r="H27">
            <v>9027.2000000000007</v>
          </cell>
          <cell r="I27">
            <v>3968</v>
          </cell>
          <cell r="J27">
            <v>1736</v>
          </cell>
          <cell r="K27">
            <v>644.79999999999995</v>
          </cell>
          <cell r="L27">
            <v>49.6</v>
          </cell>
          <cell r="M27">
            <v>347.2</v>
          </cell>
          <cell r="N27">
            <v>2430.4</v>
          </cell>
          <cell r="O27">
            <v>5852.8</v>
          </cell>
          <cell r="P27">
            <v>10168</v>
          </cell>
        </row>
        <row r="28">
          <cell r="D28" t="str">
            <v>QF Tenaska</v>
          </cell>
          <cell r="E28">
            <v>9526760.7899999991</v>
          </cell>
          <cell r="F28">
            <v>9103545.4299999997</v>
          </cell>
          <cell r="G28">
            <v>10976058.9</v>
          </cell>
          <cell r="H28">
            <v>8534090.6999999993</v>
          </cell>
          <cell r="I28">
            <v>1770019.9</v>
          </cell>
          <cell r="J28">
            <v>9059685.4000000004</v>
          </cell>
          <cell r="K28">
            <v>10507392</v>
          </cell>
          <cell r="L28">
            <v>11468167.4</v>
          </cell>
          <cell r="M28">
            <v>10854333.6</v>
          </cell>
          <cell r="N28">
            <v>11297442.800000001</v>
          </cell>
          <cell r="O28">
            <v>10313631.4</v>
          </cell>
          <cell r="P28">
            <v>10888598.9</v>
          </cell>
        </row>
        <row r="29">
          <cell r="D29" t="str">
            <v>QF Twin Falls</v>
          </cell>
          <cell r="E29">
            <v>661530</v>
          </cell>
          <cell r="F29">
            <v>374700</v>
          </cell>
          <cell r="G29">
            <v>507027.3</v>
          </cell>
          <cell r="H29">
            <v>606784.1</v>
          </cell>
          <cell r="I29">
            <v>839734.1</v>
          </cell>
          <cell r="J29">
            <v>726668.2</v>
          </cell>
          <cell r="K29">
            <v>309354.5</v>
          </cell>
          <cell r="L29">
            <v>43186.400000000001</v>
          </cell>
          <cell r="M29">
            <v>14175</v>
          </cell>
          <cell r="N29">
            <v>145002.29999999999</v>
          </cell>
          <cell r="O29">
            <v>368795.5</v>
          </cell>
          <cell r="P29">
            <v>604288.6</v>
          </cell>
        </row>
        <row r="30">
          <cell r="D30" t="str">
            <v>QF Weeks Falls</v>
          </cell>
          <cell r="F30">
            <v>62790</v>
          </cell>
          <cell r="G30">
            <v>77757.3</v>
          </cell>
          <cell r="H30">
            <v>104026.4</v>
          </cell>
          <cell r="I30">
            <v>160430.5</v>
          </cell>
          <cell r="J30">
            <v>142217.70000000001</v>
          </cell>
          <cell r="K30">
            <v>56749.1</v>
          </cell>
          <cell r="L30">
            <v>21259.1</v>
          </cell>
          <cell r="M30">
            <v>868.6</v>
          </cell>
          <cell r="N30">
            <v>25591.4</v>
          </cell>
          <cell r="O30">
            <v>68860.899999999994</v>
          </cell>
          <cell r="P30">
            <v>106851.8</v>
          </cell>
        </row>
        <row r="31">
          <cell r="D31" t="str">
            <v>Skookumchuck</v>
          </cell>
          <cell r="E31">
            <v>5683.2</v>
          </cell>
          <cell r="F31">
            <v>5924.2</v>
          </cell>
        </row>
        <row r="32">
          <cell r="D32" t="str">
            <v>Supplemental Entitl Cap</v>
          </cell>
          <cell r="E32">
            <v>8880</v>
          </cell>
          <cell r="F32">
            <v>8880</v>
          </cell>
          <cell r="G32">
            <v>9000</v>
          </cell>
          <cell r="H32">
            <v>8000</v>
          </cell>
          <cell r="I32">
            <v>8000</v>
          </cell>
          <cell r="J32">
            <v>8000</v>
          </cell>
          <cell r="K32">
            <v>8000</v>
          </cell>
          <cell r="L32">
            <v>8000</v>
          </cell>
          <cell r="M32">
            <v>8000</v>
          </cell>
          <cell r="N32">
            <v>8000</v>
          </cell>
          <cell r="O32">
            <v>8000</v>
          </cell>
          <cell r="P32">
            <v>8000</v>
          </cell>
        </row>
        <row r="33">
          <cell r="D33" t="str">
            <v>WNP-3 BPA Exchange Power</v>
          </cell>
          <cell r="E33">
            <v>2229461</v>
          </cell>
          <cell r="F33">
            <v>2014539</v>
          </cell>
          <cell r="G33">
            <v>1100700</v>
          </cell>
          <cell r="H33">
            <v>1066000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2179400</v>
          </cell>
          <cell r="P33">
            <v>2251800</v>
          </cell>
        </row>
        <row r="34">
          <cell r="D34" t="str">
            <v>WWP Contract 15 yr</v>
          </cell>
          <cell r="E34">
            <v>441032</v>
          </cell>
          <cell r="F34">
            <v>385862.40000000002</v>
          </cell>
          <cell r="G34">
            <v>428056.6</v>
          </cell>
          <cell r="H34">
            <v>572544.80000000005</v>
          </cell>
          <cell r="I34">
            <v>592452.5</v>
          </cell>
          <cell r="J34">
            <v>573341.1</v>
          </cell>
          <cell r="K34">
            <v>592452.5</v>
          </cell>
          <cell r="L34">
            <v>592452.5</v>
          </cell>
          <cell r="M34">
            <v>573341.1</v>
          </cell>
          <cell r="N34">
            <v>593248.80000000005</v>
          </cell>
          <cell r="O34">
            <v>573341.1</v>
          </cell>
          <cell r="P34">
            <v>592452.5</v>
          </cell>
        </row>
        <row r="35">
          <cell r="D35" t="str">
            <v>WNP3 Return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 t="str">
            <v>Secondary Purchase</v>
          </cell>
          <cell r="E36">
            <v>20585359.440000001</v>
          </cell>
          <cell r="F36">
            <v>13888070.574999999</v>
          </cell>
          <cell r="G36">
            <v>8195084.0599999996</v>
          </cell>
          <cell r="H36">
            <v>2314000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2510825.02</v>
          </cell>
          <cell r="N36">
            <v>179218.68</v>
          </cell>
          <cell r="O36">
            <v>2666500</v>
          </cell>
          <cell r="P36">
            <v>6646236</v>
          </cell>
        </row>
        <row r="37">
          <cell r="D37" t="str">
            <v>Secondary Sales</v>
          </cell>
          <cell r="E37">
            <v>-9672661</v>
          </cell>
          <cell r="F37">
            <v>-8805361.1400000006</v>
          </cell>
          <cell r="G37">
            <v>-4892268.8</v>
          </cell>
          <cell r="H37">
            <v>-5717742.7000000104</v>
          </cell>
          <cell r="I37">
            <v>-2437888.94</v>
          </cell>
          <cell r="J37">
            <v>-6003885.6100000003</v>
          </cell>
          <cell r="K37">
            <v>-12206586.67</v>
          </cell>
          <cell r="L37">
            <v>-7344071.4500000002</v>
          </cell>
          <cell r="M37">
            <v>-1606725.15</v>
          </cell>
          <cell r="N37">
            <v>-1606417.44</v>
          </cell>
          <cell r="O37">
            <v>-3902278.3600000101</v>
          </cell>
          <cell r="P37">
            <v>0</v>
          </cell>
        </row>
        <row r="38">
          <cell r="D38" t="str">
            <v>Broker Fees</v>
          </cell>
          <cell r="E38">
            <v>16723</v>
          </cell>
          <cell r="G38">
            <v>27768.916666666701</v>
          </cell>
          <cell r="H38">
            <v>27768.916666666701</v>
          </cell>
          <cell r="I38">
            <v>27768.916666666701</v>
          </cell>
          <cell r="J38">
            <v>27768.916666666701</v>
          </cell>
          <cell r="K38">
            <v>27768.916666666701</v>
          </cell>
          <cell r="L38">
            <v>27768.916666666701</v>
          </cell>
          <cell r="M38">
            <v>27768.916666666701</v>
          </cell>
          <cell r="N38">
            <v>27768.916666666701</v>
          </cell>
          <cell r="O38">
            <v>27768.916666666701</v>
          </cell>
          <cell r="P38">
            <v>27768.916666666701</v>
          </cell>
        </row>
        <row r="39">
          <cell r="D39" t="str">
            <v>Interchange</v>
          </cell>
          <cell r="E39">
            <v>-437722.18</v>
          </cell>
          <cell r="F39">
            <v>-705885.98</v>
          </cell>
          <cell r="G39">
            <v>-337400</v>
          </cell>
          <cell r="H39">
            <v>-350000</v>
          </cell>
          <cell r="I39">
            <v>-350000</v>
          </cell>
          <cell r="J39">
            <v>-350000</v>
          </cell>
          <cell r="K39">
            <v>-350000</v>
          </cell>
          <cell r="L39">
            <v>-350000</v>
          </cell>
          <cell r="M39">
            <v>-350000</v>
          </cell>
          <cell r="N39">
            <v>-350000</v>
          </cell>
          <cell r="O39">
            <v>-350000</v>
          </cell>
          <cell r="P39">
            <v>-350000</v>
          </cell>
        </row>
        <row r="40">
          <cell r="D40" t="str">
            <v>Wheeling by Others</v>
          </cell>
          <cell r="E40">
            <v>3160371</v>
          </cell>
          <cell r="F40">
            <v>3273882.76</v>
          </cell>
          <cell r="G40">
            <v>3546816</v>
          </cell>
          <cell r="H40">
            <v>3546816</v>
          </cell>
          <cell r="I40">
            <v>3546816</v>
          </cell>
          <cell r="J40">
            <v>3546816</v>
          </cell>
          <cell r="K40">
            <v>3546816</v>
          </cell>
          <cell r="L40">
            <v>3546816</v>
          </cell>
          <cell r="M40">
            <v>3638755</v>
          </cell>
          <cell r="N40">
            <v>3546591</v>
          </cell>
          <cell r="O40">
            <v>3546591</v>
          </cell>
          <cell r="P40">
            <v>3546591</v>
          </cell>
        </row>
        <row r="41">
          <cell r="D41" t="str">
            <v>Colstrip 1&amp;2 Fixed Coal</v>
          </cell>
          <cell r="E41">
            <v>137424.5</v>
          </cell>
          <cell r="F41">
            <v>137424.5</v>
          </cell>
          <cell r="G41">
            <v>225096.5</v>
          </cell>
          <cell r="H41">
            <v>225096.5</v>
          </cell>
          <cell r="I41">
            <v>225096.5</v>
          </cell>
          <cell r="J41">
            <v>225096.5</v>
          </cell>
          <cell r="K41">
            <v>225096.5</v>
          </cell>
          <cell r="L41">
            <v>225096.5</v>
          </cell>
          <cell r="M41">
            <v>225096.5</v>
          </cell>
          <cell r="N41">
            <v>225096.5</v>
          </cell>
          <cell r="O41">
            <v>225096.5</v>
          </cell>
          <cell r="P41">
            <v>225096.5</v>
          </cell>
        </row>
        <row r="42">
          <cell r="D42" t="str">
            <v>Colstrip 3&amp;4 Fixed Coal</v>
          </cell>
          <cell r="E42">
            <v>243500.04</v>
          </cell>
          <cell r="F42">
            <v>-63960.67</v>
          </cell>
          <cell r="G42">
            <v>274940.40000000002</v>
          </cell>
          <cell r="H42">
            <v>274940.40000000002</v>
          </cell>
          <cell r="I42">
            <v>274940.40000000002</v>
          </cell>
          <cell r="J42">
            <v>274940.40000000002</v>
          </cell>
          <cell r="K42">
            <v>274940.40000000002</v>
          </cell>
          <cell r="L42">
            <v>274940.40000000002</v>
          </cell>
          <cell r="M42">
            <v>274940.40000000002</v>
          </cell>
          <cell r="N42">
            <v>274940.40000000002</v>
          </cell>
          <cell r="O42">
            <v>274940.40000000002</v>
          </cell>
          <cell r="P42">
            <v>274940.40000000002</v>
          </cell>
        </row>
        <row r="43">
          <cell r="D43" t="str">
            <v>New Turbines Fixed Fuel</v>
          </cell>
          <cell r="G43">
            <v>28489</v>
          </cell>
          <cell r="H43">
            <v>28489</v>
          </cell>
          <cell r="I43">
            <v>28489</v>
          </cell>
          <cell r="J43">
            <v>28489</v>
          </cell>
          <cell r="K43">
            <v>28489</v>
          </cell>
          <cell r="L43">
            <v>28489</v>
          </cell>
          <cell r="M43">
            <v>28489</v>
          </cell>
          <cell r="N43">
            <v>28489</v>
          </cell>
          <cell r="O43">
            <v>28489</v>
          </cell>
          <cell r="P43">
            <v>28489</v>
          </cell>
        </row>
        <row r="44">
          <cell r="D44" t="str">
            <v>Colstrip 1&amp;2 Fuel Other</v>
          </cell>
          <cell r="E44">
            <v>95973.19</v>
          </cell>
          <cell r="F44">
            <v>64406.42</v>
          </cell>
        </row>
        <row r="45">
          <cell r="D45" t="str">
            <v>Colstrip 3&amp;4 Fuel Other</v>
          </cell>
          <cell r="E45">
            <v>282295.84000000003</v>
          </cell>
          <cell r="F45">
            <v>26024.7</v>
          </cell>
        </row>
        <row r="46">
          <cell r="D46" t="str">
            <v>CT Pipeline</v>
          </cell>
          <cell r="G46">
            <v>127928.2</v>
          </cell>
          <cell r="H46">
            <v>127928.2</v>
          </cell>
          <cell r="I46">
            <v>127928.2</v>
          </cell>
          <cell r="J46">
            <v>127928.2</v>
          </cell>
          <cell r="K46">
            <v>127928.2</v>
          </cell>
          <cell r="L46">
            <v>127928.2</v>
          </cell>
          <cell r="M46">
            <v>127928.2</v>
          </cell>
          <cell r="N46">
            <v>127928.2</v>
          </cell>
          <cell r="O46">
            <v>127928.2</v>
          </cell>
          <cell r="P46">
            <v>127928.2</v>
          </cell>
        </row>
        <row r="47">
          <cell r="D47" t="str">
            <v>Shaping &amp; Transmission Arb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 t="str">
            <v>MEGA Benefits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 t="str">
            <v>Hedging Costs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 t="str">
            <v>Contract Restructure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 t="str">
            <v>Douglas Settlement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-1700000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 t="str">
            <v>BEP Amort</v>
          </cell>
          <cell r="E52">
            <v>293885</v>
          </cell>
          <cell r="F52">
            <v>293885</v>
          </cell>
          <cell r="G52">
            <v>293885</v>
          </cell>
          <cell r="H52">
            <v>293885</v>
          </cell>
          <cell r="I52">
            <v>293885</v>
          </cell>
          <cell r="J52">
            <v>293885</v>
          </cell>
          <cell r="K52">
            <v>293885</v>
          </cell>
          <cell r="L52">
            <v>293885</v>
          </cell>
          <cell r="M52">
            <v>293885</v>
          </cell>
          <cell r="N52">
            <v>293885</v>
          </cell>
          <cell r="O52">
            <v>293885</v>
          </cell>
          <cell r="P52">
            <v>293885</v>
          </cell>
        </row>
        <row r="53">
          <cell r="D53" t="str">
            <v>Other Power Costs</v>
          </cell>
          <cell r="E53">
            <v>559525.51</v>
          </cell>
          <cell r="F53">
            <v>575530.92000000004</v>
          </cell>
          <cell r="G53">
            <v>616104.14250000007</v>
          </cell>
          <cell r="H53">
            <v>616104.14250000007</v>
          </cell>
          <cell r="I53">
            <v>616104.14250000007</v>
          </cell>
          <cell r="J53">
            <v>616104.14250000007</v>
          </cell>
          <cell r="K53">
            <v>616104.14250000007</v>
          </cell>
          <cell r="L53">
            <v>616104.14250000007</v>
          </cell>
          <cell r="M53">
            <v>616104.14250000007</v>
          </cell>
          <cell r="N53">
            <v>616104.14250000007</v>
          </cell>
          <cell r="O53">
            <v>616104.14250000007</v>
          </cell>
          <cell r="P53">
            <v>616104.14250000007</v>
          </cell>
        </row>
        <row r="54">
          <cell r="D54" t="str">
            <v>NonCore Gas</v>
          </cell>
          <cell r="G54">
            <v>6517750</v>
          </cell>
          <cell r="H54">
            <v>268650</v>
          </cell>
          <cell r="I54">
            <v>280705</v>
          </cell>
          <cell r="J54">
            <v>277650</v>
          </cell>
          <cell r="K54">
            <v>268305</v>
          </cell>
          <cell r="L54">
            <v>249705</v>
          </cell>
          <cell r="M54">
            <v>241650</v>
          </cell>
          <cell r="N54">
            <v>243505</v>
          </cell>
          <cell r="O54">
            <v>-4350</v>
          </cell>
          <cell r="P54">
            <v>-140895</v>
          </cell>
        </row>
      </sheetData>
      <sheetData sheetId="3"/>
      <sheetData sheetId="4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"/>
      <sheetName val="Unit Costs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Variables Table"/>
      <sheetName val="Download JAM"/>
      <sheetName val="Functional Allocation Factors"/>
      <sheetName val="Functional  Factor Table"/>
      <sheetName val="Functional Dist Factor Table"/>
      <sheetName val="Functional Study"/>
      <sheetName val="COS Allocation Factors"/>
      <sheetName val="COS Factor Table"/>
      <sheetName val="COS WorkArea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Error Check"/>
      <sheetName val="Message"/>
      <sheetName val="Dialog"/>
      <sheetName val="MacroBuilder"/>
      <sheetName val="Print Module"/>
      <sheetName val="Menu_Options"/>
      <sheetName val="Menu_Unbund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Mthly Detail"/>
      <sheetName val="QTD"/>
      <sheetName val="QTD Detail"/>
      <sheetName val="YTD"/>
      <sheetName val="YTD Detail"/>
      <sheetName val="12ME"/>
      <sheetName val="12ME Detail"/>
      <sheetName val="MSC"/>
      <sheetName val="Warehouse"/>
    </sheetNames>
    <sheetDataSet>
      <sheetData sheetId="0" refreshError="1"/>
      <sheetData sheetId="1" refreshError="1"/>
      <sheetData sheetId="2" refreshError="1">
        <row r="11">
          <cell r="B11">
            <v>114544123.58</v>
          </cell>
          <cell r="D11">
            <v>115427962.81</v>
          </cell>
        </row>
        <row r="35">
          <cell r="B35">
            <v>9477596.2200000007</v>
          </cell>
          <cell r="D35">
            <v>8390085.5700000003</v>
          </cell>
        </row>
      </sheetData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X-Dox"/>
      <sheetName val="Process"/>
      <sheetName val="Codes"/>
      <sheetName val="KWH RVN Inputs"/>
      <sheetName val="CSS Variance"/>
      <sheetName val="OR Inputs"/>
      <sheetName val="OR Direct Access"/>
      <sheetName val="UT Inputs"/>
      <sheetName val="UT Codes"/>
      <sheetName val="Sch 47 Unscheduled KWH"/>
      <sheetName val="CA CARE"/>
      <sheetName val="RAC Deferral"/>
      <sheetName val="Property Sales"/>
      <sheetName val="MEHC CIC Reg Asset"/>
      <sheetName val="Grid West Reg Asset"/>
      <sheetName val="2010 Protocol"/>
      <sheetName val="OSIP"/>
      <sheetName val="WA SBC"/>
      <sheetName val="CA Public Purpose"/>
      <sheetName val="CA CSI"/>
      <sheetName val="UT SI"/>
      <sheetName val="DSM Surcharge Inputs"/>
      <sheetName val="DSM Surcharge Codes"/>
      <sheetName val="Utah DSM"/>
      <sheetName val="Idaho DSM"/>
      <sheetName val="Wyoming DSM"/>
      <sheetName val="Module2"/>
      <sheetName val="Wyoming DSM (Offset Credit)"/>
      <sheetName val="Prorations&gt;&gt;&gt;"/>
      <sheetName val="Prorate 01-12 - Supply"/>
      <sheetName val="Prorate 01-12"/>
      <sheetName val="Prorate 02-12"/>
      <sheetName val="Prorate 03-12"/>
      <sheetName val="Prorate 05-12"/>
      <sheetName val="Prorate 06-12"/>
      <sheetName val="Prorate 07-12"/>
      <sheetName val="WA Prorate 07-12"/>
      <sheetName val="WA Prorate 08-12"/>
      <sheetName val="WA Prorate 09-12"/>
      <sheetName val="Prorate 11-12"/>
      <sheetName val="Prorate 12-12 "/>
      <sheetName val="Prorate 05-11"/>
      <sheetName val="Prorate 06-11"/>
      <sheetName val="Prorate 07-11"/>
      <sheetName val="WA Prorate 07-11"/>
      <sheetName val="SCRInput"/>
      <sheetName val="0103 Proration (191)"/>
      <sheetName val="CA Pub Purp"/>
      <sheetName val="Reasonableness"/>
    </sheetNames>
    <sheetDataSet>
      <sheetData sheetId="0" refreshError="1"/>
      <sheetData sheetId="1" refreshError="1"/>
      <sheetData sheetId="2" refreshError="1">
        <row r="1">
          <cell r="A1" t="str">
            <v>Code</v>
          </cell>
          <cell r="B1" t="str">
            <v>Description</v>
          </cell>
          <cell r="C1" t="str">
            <v>Rate</v>
          </cell>
        </row>
        <row r="2">
          <cell r="A2">
            <v>10088</v>
          </cell>
          <cell r="B2" t="str">
            <v>UNBILLED REVENUE</v>
          </cell>
          <cell r="C2">
            <v>88</v>
          </cell>
          <cell r="F2" t="str">
            <v>COMMERCIAL SALES</v>
          </cell>
          <cell r="G2" t="str">
            <v>COM</v>
          </cell>
        </row>
        <row r="3">
          <cell r="A3">
            <v>10089</v>
          </cell>
          <cell r="B3" t="str">
            <v>IRRIGATION UNBILLED</v>
          </cell>
          <cell r="C3">
            <v>89</v>
          </cell>
          <cell r="F3" t="str">
            <v>INDUSTRIAL SALES</v>
          </cell>
          <cell r="G3" t="str">
            <v>IND</v>
          </cell>
        </row>
        <row r="4">
          <cell r="A4">
            <v>11146</v>
          </cell>
          <cell r="B4" t="str">
            <v>OR ENRGY COST RECOV AMORT</v>
          </cell>
          <cell r="C4" t="str">
            <v>AGA</v>
          </cell>
          <cell r="F4" t="str">
            <v>IRRIGATION SALES</v>
          </cell>
          <cell r="G4" t="str">
            <v>IND</v>
          </cell>
        </row>
        <row r="5">
          <cell r="A5">
            <v>11147</v>
          </cell>
          <cell r="B5" t="str">
            <v>OR ENRGY COST RECOV AMORT</v>
          </cell>
          <cell r="C5" t="str">
            <v>AGA</v>
          </cell>
          <cell r="F5" t="str">
            <v>OTHER SALES TO PUBLIC AUTH</v>
          </cell>
          <cell r="G5" t="str">
            <v>OSP</v>
          </cell>
        </row>
        <row r="6">
          <cell r="A6">
            <v>20001</v>
          </cell>
          <cell r="B6" t="str">
            <v>01APSV0041-AG PMP SRVC BP</v>
          </cell>
          <cell r="C6">
            <v>41</v>
          </cell>
          <cell r="F6" t="str">
            <v>PUBLIC STREET&amp;HIGHWAY LIGHTING</v>
          </cell>
          <cell r="G6" t="str">
            <v>PSH</v>
          </cell>
        </row>
        <row r="7">
          <cell r="A7">
            <v>20009</v>
          </cell>
          <cell r="B7" t="str">
            <v>01APSV041X-AG PMP SRVC</v>
          </cell>
          <cell r="C7">
            <v>41</v>
          </cell>
          <cell r="F7" t="str">
            <v>RESIDENTIAL SALES</v>
          </cell>
          <cell r="G7" t="str">
            <v>RES</v>
          </cell>
        </row>
        <row r="8">
          <cell r="A8">
            <v>20037</v>
          </cell>
          <cell r="B8" t="str">
            <v>01CHCK000N-NRES CHECK MTR</v>
          </cell>
          <cell r="C8" t="str">
            <v>AGA</v>
          </cell>
          <cell r="F8" t="str">
            <v>INTERDEPARTMENTAL</v>
          </cell>
          <cell r="G8" t="str">
            <v>ICU</v>
          </cell>
        </row>
        <row r="9">
          <cell r="A9">
            <v>20043</v>
          </cell>
          <cell r="B9" t="str">
            <v>01COSL0052-STR LGT SRVC C</v>
          </cell>
          <cell r="C9">
            <v>52</v>
          </cell>
          <cell r="F9" t="str">
            <v>ERROR</v>
          </cell>
          <cell r="G9" t="str">
            <v>ERR</v>
          </cell>
        </row>
        <row r="10">
          <cell r="A10">
            <v>20044</v>
          </cell>
          <cell r="B10" t="str">
            <v>01CUSL053F-STR LGT SRVC C</v>
          </cell>
          <cell r="C10">
            <v>53</v>
          </cell>
        </row>
        <row r="11">
          <cell r="A11">
            <v>20047</v>
          </cell>
          <cell r="B11" t="str">
            <v>01GNSV0024-GEN SRVC DOM/F</v>
          </cell>
          <cell r="C11">
            <v>24</v>
          </cell>
        </row>
        <row r="12">
          <cell r="A12">
            <v>20049</v>
          </cell>
          <cell r="B12" t="str">
            <v>01GNSV0025-GEN SRVC</v>
          </cell>
          <cell r="C12">
            <v>25</v>
          </cell>
        </row>
        <row r="13">
          <cell r="A13">
            <v>20052</v>
          </cell>
          <cell r="B13" t="str">
            <v>01GNSV025F-GEN SRVC-FL RA</v>
          </cell>
          <cell r="C13">
            <v>25</v>
          </cell>
        </row>
        <row r="14">
          <cell r="A14">
            <v>20053</v>
          </cell>
          <cell r="B14" t="str">
            <v>01GNSV025M-GEN SRVC MANUA</v>
          </cell>
          <cell r="C14">
            <v>25</v>
          </cell>
        </row>
        <row r="15">
          <cell r="A15">
            <v>20057</v>
          </cell>
          <cell r="B15" t="str">
            <v>01HPSV0051-HI PRESSURE SO</v>
          </cell>
          <cell r="C15" t="str">
            <v>51 / 55</v>
          </cell>
        </row>
        <row r="16">
          <cell r="A16">
            <v>20062</v>
          </cell>
          <cell r="B16" t="str">
            <v>01LGSV048M-LRG GEN SRVC 1</v>
          </cell>
          <cell r="C16">
            <v>48</v>
          </cell>
        </row>
        <row r="17">
          <cell r="A17">
            <v>20063</v>
          </cell>
          <cell r="B17" t="str">
            <v>01LGSV048T-LRG GEN SRVC T</v>
          </cell>
          <cell r="C17">
            <v>48</v>
          </cell>
        </row>
        <row r="18">
          <cell r="A18">
            <v>20068</v>
          </cell>
          <cell r="B18" t="str">
            <v>01LNX00100-LINE EXT 60% G</v>
          </cell>
          <cell r="C18" t="str">
            <v>AGA</v>
          </cell>
        </row>
        <row r="19">
          <cell r="A19">
            <v>20071</v>
          </cell>
          <cell r="B19" t="str">
            <v>01LNX00102-LINE EXT 80% G</v>
          </cell>
          <cell r="C19" t="str">
            <v>AGA</v>
          </cell>
        </row>
        <row r="20">
          <cell r="A20">
            <v>20072</v>
          </cell>
          <cell r="B20" t="str">
            <v>01LNX00102-LINE EXT 80% G</v>
          </cell>
          <cell r="C20" t="str">
            <v>AGA</v>
          </cell>
        </row>
        <row r="21">
          <cell r="A21">
            <v>20073</v>
          </cell>
          <cell r="B21" t="str">
            <v>01LNX00103-LINE EXT 80% G</v>
          </cell>
          <cell r="C21" t="str">
            <v>AGA</v>
          </cell>
        </row>
        <row r="22">
          <cell r="A22">
            <v>20074</v>
          </cell>
          <cell r="B22" t="str">
            <v>01LNX00103-LINE EXT 80% G</v>
          </cell>
          <cell r="C22" t="str">
            <v>AGA</v>
          </cell>
        </row>
        <row r="23">
          <cell r="A23">
            <v>20078</v>
          </cell>
          <cell r="B23" t="str">
            <v>01LNX00105-CNTRCT $ MIN G</v>
          </cell>
          <cell r="C23" t="str">
            <v>AGA</v>
          </cell>
        </row>
        <row r="24">
          <cell r="A24">
            <v>20083</v>
          </cell>
          <cell r="B24" t="str">
            <v>01LNX00109-REF/NREF ADV +</v>
          </cell>
          <cell r="C24" t="str">
            <v>AGA</v>
          </cell>
        </row>
        <row r="25">
          <cell r="A25">
            <v>20084</v>
          </cell>
          <cell r="B25" t="str">
            <v>01LNX00109-REF/NREF ADV +</v>
          </cell>
          <cell r="C25" t="str">
            <v>AGA</v>
          </cell>
        </row>
        <row r="26">
          <cell r="A26">
            <v>20085</v>
          </cell>
          <cell r="B26" t="str">
            <v>01LNX00110-REF/NREF ADV +</v>
          </cell>
          <cell r="C26" t="str">
            <v>AGA</v>
          </cell>
        </row>
        <row r="27">
          <cell r="A27">
            <v>20086</v>
          </cell>
          <cell r="B27" t="str">
            <v>01LNX00110-REF/NREF ADV +</v>
          </cell>
          <cell r="C27" t="str">
            <v>AGA</v>
          </cell>
        </row>
        <row r="28">
          <cell r="A28">
            <v>20098</v>
          </cell>
          <cell r="B28" t="str">
            <v>01LPRS047M-PART REQ SRVC</v>
          </cell>
          <cell r="C28">
            <v>47</v>
          </cell>
        </row>
        <row r="29">
          <cell r="A29">
            <v>20103</v>
          </cell>
          <cell r="B29" t="str">
            <v>01MVSL0050-MERC VAPSTR LG</v>
          </cell>
          <cell r="C29">
            <v>50</v>
          </cell>
        </row>
        <row r="30">
          <cell r="A30">
            <v>20104</v>
          </cell>
          <cell r="B30" t="str">
            <v>01OALT014N-OUTD AR LGT NR</v>
          </cell>
          <cell r="C30">
            <v>14</v>
          </cell>
        </row>
        <row r="31">
          <cell r="A31">
            <v>20106</v>
          </cell>
          <cell r="B31" t="str">
            <v>01OALT014R-OUTD AR LGT RE</v>
          </cell>
          <cell r="C31">
            <v>14</v>
          </cell>
        </row>
        <row r="32">
          <cell r="A32">
            <v>20108</v>
          </cell>
          <cell r="B32" t="str">
            <v>01OALT015N-OUTD AR LGT NR</v>
          </cell>
          <cell r="C32">
            <v>15</v>
          </cell>
        </row>
        <row r="33">
          <cell r="A33">
            <v>20109</v>
          </cell>
          <cell r="B33" t="str">
            <v>01OALT015R-OUTD AR LGT RE</v>
          </cell>
          <cell r="C33">
            <v>15</v>
          </cell>
        </row>
        <row r="34">
          <cell r="A34">
            <v>20112</v>
          </cell>
          <cell r="B34" t="str">
            <v>01PRSV036M-SML PART REQ S</v>
          </cell>
          <cell r="C34">
            <v>36</v>
          </cell>
        </row>
        <row r="35">
          <cell r="A35">
            <v>20113</v>
          </cell>
          <cell r="B35" t="str">
            <v>01RCFL0054-REC FIELD LGT</v>
          </cell>
          <cell r="C35">
            <v>54</v>
          </cell>
        </row>
        <row r="36">
          <cell r="A36">
            <v>20116</v>
          </cell>
          <cell r="B36" t="str">
            <v>01RESD0004-RES SRVC</v>
          </cell>
          <cell r="C36">
            <v>4</v>
          </cell>
        </row>
        <row r="37">
          <cell r="A37">
            <v>20120</v>
          </cell>
          <cell r="B37" t="str">
            <v>01RESD0013-3 PHASE RES SR</v>
          </cell>
          <cell r="C37">
            <v>13</v>
          </cell>
        </row>
        <row r="38">
          <cell r="A38">
            <v>20122</v>
          </cell>
          <cell r="B38" t="str">
            <v>01RESD013X-3 PHASE RES10K</v>
          </cell>
          <cell r="C38">
            <v>13</v>
          </cell>
        </row>
        <row r="39">
          <cell r="A39">
            <v>20128</v>
          </cell>
          <cell r="B39" t="str">
            <v>01SLX00005-KLAMATH FALLS</v>
          </cell>
          <cell r="C39" t="str">
            <v>AGA</v>
          </cell>
        </row>
        <row r="40">
          <cell r="A40">
            <v>20136</v>
          </cell>
          <cell r="B40" t="str">
            <v>01SLX00013-K FALLS IRG MI</v>
          </cell>
          <cell r="C40" t="str">
            <v>AGA</v>
          </cell>
        </row>
        <row r="41">
          <cell r="A41">
            <v>20137</v>
          </cell>
          <cell r="B41" t="str">
            <v>01SLX00014-K FALLS IRG MI</v>
          </cell>
          <cell r="C41" t="str">
            <v>AGA</v>
          </cell>
        </row>
        <row r="42">
          <cell r="A42">
            <v>20146</v>
          </cell>
          <cell r="B42" t="str">
            <v>01UKRB0035-KLAMATH BASIN</v>
          </cell>
          <cell r="C42">
            <v>35</v>
          </cell>
        </row>
        <row r="43">
          <cell r="A43">
            <v>20148</v>
          </cell>
          <cell r="B43" t="str">
            <v>01UKRB0040-KLAMATH BASIN</v>
          </cell>
          <cell r="C43">
            <v>40</v>
          </cell>
        </row>
        <row r="44">
          <cell r="A44">
            <v>20154</v>
          </cell>
          <cell r="B44" t="str">
            <v>01UPPL000R-BASE SCH FALL</v>
          </cell>
          <cell r="C44" t="str">
            <v>AGA</v>
          </cell>
        </row>
        <row r="45">
          <cell r="A45">
            <v>20179</v>
          </cell>
          <cell r="B45" t="str">
            <v>02APSV0040-WA AG PMP SRVC</v>
          </cell>
          <cell r="C45">
            <v>40</v>
          </cell>
        </row>
        <row r="46">
          <cell r="A46">
            <v>20183</v>
          </cell>
          <cell r="B46" t="str">
            <v>02APSV040X-WA AG PMP SRVC</v>
          </cell>
          <cell r="C46">
            <v>40</v>
          </cell>
        </row>
        <row r="47">
          <cell r="A47">
            <v>20208</v>
          </cell>
          <cell r="B47" t="str">
            <v>02CFR00012-STR LGTS (CONV</v>
          </cell>
          <cell r="C47" t="str">
            <v>AGA</v>
          </cell>
        </row>
        <row r="48">
          <cell r="A48">
            <v>20212</v>
          </cell>
          <cell r="B48" t="str">
            <v>02CHCK000R-WA RES CHECK M</v>
          </cell>
          <cell r="C48" t="str">
            <v>AGA</v>
          </cell>
        </row>
        <row r="49">
          <cell r="A49">
            <v>20216</v>
          </cell>
          <cell r="B49" t="str">
            <v>02COSL0052-WA STR LGT SRV</v>
          </cell>
          <cell r="C49" t="str">
            <v>52</v>
          </cell>
        </row>
        <row r="50">
          <cell r="A50">
            <v>20217</v>
          </cell>
          <cell r="B50" t="str">
            <v>02CUSL053F-WA STR LGT SRV</v>
          </cell>
          <cell r="C50" t="str">
            <v>53</v>
          </cell>
        </row>
        <row r="51">
          <cell r="A51">
            <v>20218</v>
          </cell>
          <cell r="B51" t="str">
            <v>02CUSL053M-WA STR LGT SRV</v>
          </cell>
          <cell r="C51" t="str">
            <v>53</v>
          </cell>
        </row>
        <row r="52">
          <cell r="A52">
            <v>20220</v>
          </cell>
          <cell r="B52" t="str">
            <v>02GNSV0024-WA GEN SRVC</v>
          </cell>
          <cell r="C52">
            <v>24</v>
          </cell>
        </row>
        <row r="53">
          <cell r="A53">
            <v>20221</v>
          </cell>
          <cell r="B53" t="str">
            <v>02GNSV0025-WA GEN SRVC DO</v>
          </cell>
          <cell r="C53">
            <v>25</v>
          </cell>
        </row>
        <row r="54">
          <cell r="A54">
            <v>20223</v>
          </cell>
          <cell r="B54" t="str">
            <v>02GNSV024F-WA GEN SRVC-FL</v>
          </cell>
          <cell r="C54">
            <v>24</v>
          </cell>
        </row>
        <row r="55">
          <cell r="A55">
            <v>20224</v>
          </cell>
          <cell r="B55" t="str">
            <v>02GNSV025F-GEN SRVC DOM/F</v>
          </cell>
          <cell r="C55">
            <v>25</v>
          </cell>
        </row>
        <row r="56">
          <cell r="A56">
            <v>20229</v>
          </cell>
          <cell r="B56" t="str">
            <v>02HPSV0051-WA HI PRESSURE</v>
          </cell>
          <cell r="C56">
            <v>51</v>
          </cell>
        </row>
        <row r="57">
          <cell r="A57">
            <v>20232</v>
          </cell>
          <cell r="B57" t="str">
            <v>02LGSV0035-WA LRG GEN SRV</v>
          </cell>
          <cell r="C57">
            <v>35</v>
          </cell>
        </row>
        <row r="58">
          <cell r="A58">
            <v>20234</v>
          </cell>
          <cell r="B58" t="str">
            <v>02LGSV0036-WA LRG GEN SRV</v>
          </cell>
          <cell r="C58">
            <v>36</v>
          </cell>
        </row>
        <row r="59">
          <cell r="A59">
            <v>20235</v>
          </cell>
          <cell r="B59" t="str">
            <v>02LGSV048M-WA LRG GEN SRV</v>
          </cell>
          <cell r="C59" t="str">
            <v>48T</v>
          </cell>
        </row>
        <row r="60">
          <cell r="A60">
            <v>20236</v>
          </cell>
          <cell r="B60" t="str">
            <v>02LGSV048T-LRG GEN SRVC 1</v>
          </cell>
          <cell r="C60" t="str">
            <v>48T</v>
          </cell>
        </row>
        <row r="61">
          <cell r="A61">
            <v>20241</v>
          </cell>
          <cell r="B61" t="str">
            <v>02LNX00102-LINE EXT 80% G</v>
          </cell>
          <cell r="C61" t="str">
            <v>AGA</v>
          </cell>
        </row>
        <row r="62">
          <cell r="A62">
            <v>20242</v>
          </cell>
          <cell r="B62" t="str">
            <v>02LNX00102-LINE EXT 80% G</v>
          </cell>
          <cell r="C62" t="str">
            <v>AGA</v>
          </cell>
        </row>
        <row r="63">
          <cell r="A63">
            <v>20243</v>
          </cell>
          <cell r="B63" t="str">
            <v>02LNX00103-LINE EXT 80% G</v>
          </cell>
          <cell r="C63" t="str">
            <v>AGA</v>
          </cell>
        </row>
        <row r="64">
          <cell r="A64">
            <v>20244</v>
          </cell>
          <cell r="B64" t="str">
            <v>02LNX00103-LINE EXT 80% G</v>
          </cell>
          <cell r="C64" t="str">
            <v>AGA</v>
          </cell>
        </row>
        <row r="65">
          <cell r="A65">
            <v>20247</v>
          </cell>
          <cell r="B65" t="str">
            <v>02LNX00105-CNTRCT $ MIN G</v>
          </cell>
          <cell r="C65" t="str">
            <v>AGA</v>
          </cell>
        </row>
        <row r="66">
          <cell r="A66">
            <v>20248</v>
          </cell>
          <cell r="B66" t="str">
            <v>02LNX00105-CNTRCT $ MIN G</v>
          </cell>
          <cell r="C66" t="str">
            <v>AGA</v>
          </cell>
        </row>
        <row r="67">
          <cell r="A67">
            <v>20253</v>
          </cell>
          <cell r="B67" t="str">
            <v>02LNX00109-REF/NREF ADV +</v>
          </cell>
          <cell r="C67" t="str">
            <v>AGA</v>
          </cell>
        </row>
        <row r="68">
          <cell r="A68">
            <v>20254</v>
          </cell>
          <cell r="B68" t="str">
            <v>02LNX00109-REF/NREF ADV +</v>
          </cell>
          <cell r="C68" t="str">
            <v>AGA</v>
          </cell>
        </row>
        <row r="69">
          <cell r="A69">
            <v>20255</v>
          </cell>
          <cell r="B69" t="str">
            <v>02LNX00110-REF/NREF ADV +</v>
          </cell>
          <cell r="C69" t="str">
            <v>AGA</v>
          </cell>
        </row>
        <row r="70">
          <cell r="A70">
            <v>20256</v>
          </cell>
          <cell r="B70" t="str">
            <v>02LNX00110-REF/NREF ADV +</v>
          </cell>
          <cell r="C70" t="str">
            <v>AGA</v>
          </cell>
        </row>
        <row r="71">
          <cell r="A71">
            <v>20260</v>
          </cell>
          <cell r="B71" t="str">
            <v>02LNX00112-YR INCURRED CH</v>
          </cell>
          <cell r="C71" t="str">
            <v>AGA</v>
          </cell>
        </row>
        <row r="72">
          <cell r="A72">
            <v>20265</v>
          </cell>
          <cell r="B72" t="str">
            <v>02MVSL0057-WA MERC VAPSTR</v>
          </cell>
          <cell r="C72">
            <v>57</v>
          </cell>
        </row>
        <row r="73">
          <cell r="A73">
            <v>20266</v>
          </cell>
          <cell r="B73" t="str">
            <v>02OALT013N-WA OUTD AR LGT</v>
          </cell>
          <cell r="C73">
            <v>13</v>
          </cell>
        </row>
        <row r="74">
          <cell r="A74">
            <v>20268</v>
          </cell>
          <cell r="B74" t="str">
            <v>02OALT013R-WA OUTD AR LGT</v>
          </cell>
          <cell r="C74">
            <v>13</v>
          </cell>
        </row>
        <row r="75">
          <cell r="A75">
            <v>20270</v>
          </cell>
          <cell r="B75" t="str">
            <v>02OALT015N-WA OUTD AR LGT</v>
          </cell>
          <cell r="C75" t="str">
            <v>15</v>
          </cell>
        </row>
        <row r="76">
          <cell r="A76">
            <v>20271</v>
          </cell>
          <cell r="B76" t="str">
            <v>02OALT015R-WA OUTD AR LGT</v>
          </cell>
          <cell r="C76" t="str">
            <v>15</v>
          </cell>
        </row>
        <row r="77">
          <cell r="A77">
            <v>20276</v>
          </cell>
          <cell r="B77" t="str">
            <v>02RCFL0054-WA REC FIELD L</v>
          </cell>
          <cell r="C77">
            <v>54</v>
          </cell>
        </row>
        <row r="78">
          <cell r="A78">
            <v>20279</v>
          </cell>
          <cell r="B78" t="str">
            <v>02RESD0016-WA RES SRVC</v>
          </cell>
          <cell r="C78">
            <v>16</v>
          </cell>
        </row>
        <row r="79">
          <cell r="A79">
            <v>20281</v>
          </cell>
          <cell r="B79" t="str">
            <v>02RESD0018-WA 3 PHASE RES</v>
          </cell>
          <cell r="C79">
            <v>18</v>
          </cell>
        </row>
        <row r="80">
          <cell r="A80">
            <v>20283</v>
          </cell>
          <cell r="B80" t="str">
            <v>02RESD018X-WA 3 PHASE RES</v>
          </cell>
          <cell r="C80">
            <v>18</v>
          </cell>
        </row>
        <row r="81">
          <cell r="A81">
            <v>20295</v>
          </cell>
          <cell r="B81" t="str">
            <v>02SPWH0038-WA SPACE &amp; WTR</v>
          </cell>
          <cell r="C81">
            <v>38</v>
          </cell>
        </row>
        <row r="82">
          <cell r="A82">
            <v>20304</v>
          </cell>
          <cell r="B82" t="str">
            <v>02WHCH0042-WA CNTRLD WTR</v>
          </cell>
          <cell r="C82">
            <v>42</v>
          </cell>
        </row>
        <row r="83">
          <cell r="A83">
            <v>20306</v>
          </cell>
          <cell r="B83" t="str">
            <v>02WHCH042X-WA CNTRLD WTR</v>
          </cell>
          <cell r="C83">
            <v>42</v>
          </cell>
        </row>
        <row r="84">
          <cell r="A84">
            <v>21134</v>
          </cell>
          <cell r="B84" t="str">
            <v>02PRSV47TM-LRG PART REQMT</v>
          </cell>
          <cell r="C84">
            <v>47</v>
          </cell>
        </row>
        <row r="85">
          <cell r="A85">
            <v>21149</v>
          </cell>
          <cell r="B85" t="str">
            <v>01GNSV0024-GENSRV D/F IRG</v>
          </cell>
          <cell r="C85">
            <v>24</v>
          </cell>
        </row>
        <row r="86">
          <cell r="A86">
            <v>21151</v>
          </cell>
          <cell r="B86" t="str">
            <v>02LGSV0035-LRG GENSRV IRG</v>
          </cell>
          <cell r="C86">
            <v>35</v>
          </cell>
        </row>
        <row r="87">
          <cell r="A87">
            <v>21154</v>
          </cell>
          <cell r="B87" t="str">
            <v>02GNSV0025-GENSRV D/F IRG</v>
          </cell>
          <cell r="C87">
            <v>25</v>
          </cell>
        </row>
        <row r="88">
          <cell r="A88">
            <v>21178</v>
          </cell>
          <cell r="B88" t="str">
            <v>01GNSV0026-LRG GENSRV D/F</v>
          </cell>
          <cell r="C88">
            <v>26</v>
          </cell>
        </row>
        <row r="89">
          <cell r="A89">
            <v>21182</v>
          </cell>
          <cell r="B89" t="str">
            <v>01GNSV0027-L GENSRV &lt;1000</v>
          </cell>
          <cell r="C89">
            <v>27</v>
          </cell>
        </row>
        <row r="90">
          <cell r="A90">
            <v>21201</v>
          </cell>
          <cell r="B90" t="str">
            <v>01GNSV027M-GNSV &lt;1000 MAN</v>
          </cell>
          <cell r="C90">
            <v>27</v>
          </cell>
        </row>
        <row r="91">
          <cell r="A91">
            <v>21229</v>
          </cell>
          <cell r="B91" t="str">
            <v>01USBR33TX-IR TOU W/O BPA</v>
          </cell>
          <cell r="C91">
            <v>33</v>
          </cell>
        </row>
        <row r="92">
          <cell r="A92">
            <v>21386</v>
          </cell>
          <cell r="B92" t="str">
            <v>01LNX00114-TEMP SVC 12MO&gt;</v>
          </cell>
          <cell r="C92" t="str">
            <v>AGA</v>
          </cell>
        </row>
        <row r="93">
          <cell r="A93">
            <v>21437</v>
          </cell>
          <cell r="B93" t="str">
            <v>02GNSV24FP-GNSV SEASONAL</v>
          </cell>
          <cell r="C93">
            <v>24</v>
          </cell>
        </row>
        <row r="94">
          <cell r="A94">
            <v>21439</v>
          </cell>
          <cell r="B94" t="str">
            <v>02GNSV24FP-GNSV SEASONAL</v>
          </cell>
          <cell r="C94">
            <v>24</v>
          </cell>
        </row>
        <row r="95">
          <cell r="A95">
            <v>21445</v>
          </cell>
          <cell r="B95" t="str">
            <v>01GNSV0025-GEN SRVC - IRG</v>
          </cell>
          <cell r="C95">
            <v>25</v>
          </cell>
        </row>
        <row r="96">
          <cell r="A96">
            <v>21492</v>
          </cell>
          <cell r="B96" t="str">
            <v>01CUSL0053-CUS-OWNED MTRD</v>
          </cell>
          <cell r="C96">
            <v>53</v>
          </cell>
        </row>
        <row r="97">
          <cell r="A97">
            <v>21507</v>
          </cell>
          <cell r="B97" t="str">
            <v>01ACTSETUP-NEW SRVC SETUP</v>
          </cell>
          <cell r="C97" t="str">
            <v>AGA</v>
          </cell>
        </row>
        <row r="98">
          <cell r="A98">
            <v>21544</v>
          </cell>
          <cell r="B98" t="str">
            <v>01NETMT135-NET METERING</v>
          </cell>
          <cell r="C98">
            <v>4</v>
          </cell>
        </row>
        <row r="99">
          <cell r="A99">
            <v>21546</v>
          </cell>
          <cell r="B99" t="str">
            <v>01BLSKY01N-BLUESKY ENERGY</v>
          </cell>
          <cell r="C99" t="str">
            <v>AGA</v>
          </cell>
        </row>
        <row r="100">
          <cell r="A100">
            <v>21547</v>
          </cell>
          <cell r="B100" t="str">
            <v>01BLSKY01R-BLUESKY ENERGY</v>
          </cell>
          <cell r="C100" t="str">
            <v>AGA</v>
          </cell>
        </row>
        <row r="101">
          <cell r="A101">
            <v>21548</v>
          </cell>
          <cell r="B101" t="str">
            <v>02BLSKY01N-BLUESKY ENERGY</v>
          </cell>
          <cell r="C101" t="str">
            <v>AGA</v>
          </cell>
        </row>
        <row r="102">
          <cell r="A102">
            <v>21549</v>
          </cell>
          <cell r="B102" t="str">
            <v>02BLSKY01R-BLUESKY ENERGY</v>
          </cell>
          <cell r="C102" t="str">
            <v>AGA</v>
          </cell>
        </row>
        <row r="103">
          <cell r="A103">
            <v>21565</v>
          </cell>
          <cell r="B103" t="str">
            <v>01SPCL0003-</v>
          </cell>
          <cell r="C103" t="str">
            <v>Spcl003-Wah Chang</v>
          </cell>
        </row>
        <row r="104">
          <cell r="A104">
            <v>21589</v>
          </cell>
          <cell r="B104" t="str">
            <v>01ZZMERGCR-MERGER CREDITS</v>
          </cell>
          <cell r="C104" t="str">
            <v>AGA</v>
          </cell>
        </row>
        <row r="105">
          <cell r="A105">
            <v>21590</v>
          </cell>
          <cell r="B105" t="str">
            <v>01ZZMERGCR-MERGER CREDITS</v>
          </cell>
          <cell r="C105" t="str">
            <v>AGA</v>
          </cell>
        </row>
        <row r="106">
          <cell r="A106">
            <v>21591</v>
          </cell>
          <cell r="B106" t="str">
            <v>02ZZMERGCR-MERGER CREDITS</v>
          </cell>
          <cell r="C106" t="str">
            <v>AGA</v>
          </cell>
        </row>
        <row r="107">
          <cell r="A107">
            <v>21592</v>
          </cell>
          <cell r="B107" t="str">
            <v>02ZZMERGCR-MERGER CREDITS</v>
          </cell>
          <cell r="C107" t="str">
            <v>AGA</v>
          </cell>
        </row>
        <row r="108">
          <cell r="A108">
            <v>21593</v>
          </cell>
          <cell r="B108" t="str">
            <v>MERGR CREDIT AMORT-OR(JV)</v>
          </cell>
          <cell r="C108" t="str">
            <v>AGA</v>
          </cell>
        </row>
        <row r="109">
          <cell r="A109">
            <v>21594</v>
          </cell>
          <cell r="B109" t="str">
            <v>MERGR CREDIT AMORT-OR(JV)</v>
          </cell>
          <cell r="C109" t="str">
            <v>AGA</v>
          </cell>
        </row>
        <row r="110">
          <cell r="A110">
            <v>21595</v>
          </cell>
          <cell r="B110" t="str">
            <v>MERGR CREDIT AMORT-WA(JV)</v>
          </cell>
          <cell r="C110" t="str">
            <v>AGA</v>
          </cell>
        </row>
        <row r="111">
          <cell r="A111">
            <v>21596</v>
          </cell>
          <cell r="B111" t="str">
            <v>MERGR CREDIT AMORT-WA(JV)</v>
          </cell>
          <cell r="C111" t="str">
            <v>AGA</v>
          </cell>
        </row>
        <row r="112">
          <cell r="A112">
            <v>21614</v>
          </cell>
          <cell r="B112" t="str">
            <v>01XTRN0017-BLUESKY ANNUAL</v>
          </cell>
          <cell r="C112" t="str">
            <v>AGA</v>
          </cell>
        </row>
        <row r="113">
          <cell r="A113">
            <v>21623</v>
          </cell>
          <cell r="B113" t="str">
            <v>01FCBUYOUT-FAC CHG BUYOUT</v>
          </cell>
          <cell r="C113" t="str">
            <v>AGA</v>
          </cell>
        </row>
        <row r="114">
          <cell r="A114">
            <v>21625</v>
          </cell>
          <cell r="B114" t="str">
            <v>02RESD0017-BILL ASSISTANC</v>
          </cell>
          <cell r="C114">
            <v>17</v>
          </cell>
        </row>
        <row r="115">
          <cell r="A115">
            <v>21626</v>
          </cell>
          <cell r="B115" t="str">
            <v>01LGSV0048-1000KW AND OVR</v>
          </cell>
          <cell r="C115">
            <v>48</v>
          </cell>
        </row>
        <row r="116">
          <cell r="A116">
            <v>21636</v>
          </cell>
          <cell r="B116" t="str">
            <v>01COST0026 - 01GNSV0026</v>
          </cell>
          <cell r="C116">
            <v>26</v>
          </cell>
        </row>
        <row r="117">
          <cell r="A117">
            <v>21638</v>
          </cell>
          <cell r="B117" t="str">
            <v>01COST0004 - 01RESD0004</v>
          </cell>
          <cell r="C117">
            <v>4</v>
          </cell>
        </row>
        <row r="118">
          <cell r="A118">
            <v>21639</v>
          </cell>
          <cell r="B118" t="str">
            <v>01COST0024 - 01GNSV0024</v>
          </cell>
          <cell r="C118">
            <v>24</v>
          </cell>
        </row>
        <row r="119">
          <cell r="A119">
            <v>21640</v>
          </cell>
          <cell r="B119" t="str">
            <v>01COST0025 - 01GNSV0025</v>
          </cell>
          <cell r="C119">
            <v>25</v>
          </cell>
        </row>
        <row r="120">
          <cell r="A120">
            <v>21641</v>
          </cell>
          <cell r="B120" t="str">
            <v>01COST0027 - 01GNSV0027</v>
          </cell>
          <cell r="C120">
            <v>27</v>
          </cell>
        </row>
        <row r="121">
          <cell r="A121">
            <v>21642</v>
          </cell>
          <cell r="B121" t="str">
            <v>01COST025F - 01GNSV025F</v>
          </cell>
          <cell r="C121">
            <v>25</v>
          </cell>
        </row>
        <row r="122">
          <cell r="A122">
            <v>21643</v>
          </cell>
          <cell r="B122" t="str">
            <v>01COST0048 - 01LGSV0048</v>
          </cell>
          <cell r="C122">
            <v>48</v>
          </cell>
        </row>
        <row r="123">
          <cell r="A123">
            <v>21644</v>
          </cell>
          <cell r="B123" t="str">
            <v>01COST0041 -01APSV0041-01APSV041X AG PMP</v>
          </cell>
          <cell r="C123">
            <v>41</v>
          </cell>
        </row>
        <row r="124">
          <cell r="A124">
            <v>21646</v>
          </cell>
          <cell r="B124" t="str">
            <v>01SEAFLX04 - 01RESD0004</v>
          </cell>
          <cell r="C124">
            <v>4</v>
          </cell>
        </row>
        <row r="125">
          <cell r="A125">
            <v>21647</v>
          </cell>
          <cell r="B125" t="str">
            <v>01SEAFLX25 - 01GNSV0025</v>
          </cell>
          <cell r="C125">
            <v>25</v>
          </cell>
        </row>
        <row r="126">
          <cell r="A126">
            <v>21648</v>
          </cell>
          <cell r="B126" t="str">
            <v>01HABIT004 - 01RESD0004</v>
          </cell>
          <cell r="C126">
            <v>4</v>
          </cell>
        </row>
        <row r="127">
          <cell r="A127">
            <v>21649</v>
          </cell>
          <cell r="B127" t="str">
            <v>01RENEW004 - 01RESD0004</v>
          </cell>
          <cell r="C127">
            <v>4</v>
          </cell>
        </row>
        <row r="128">
          <cell r="A128">
            <v>21650</v>
          </cell>
          <cell r="B128" t="str">
            <v>01FXRENEWN - Fixed Renewable Blue Sky</v>
          </cell>
          <cell r="C128" t="str">
            <v>AGA</v>
          </cell>
        </row>
        <row r="129">
          <cell r="A129">
            <v>21651</v>
          </cell>
          <cell r="B129" t="str">
            <v>01FXRENEWR - Fixed Renewable Blue Sky</v>
          </cell>
          <cell r="C129" t="str">
            <v>AGA</v>
          </cell>
        </row>
        <row r="130">
          <cell r="A130">
            <v>21652</v>
          </cell>
          <cell r="B130" t="str">
            <v>01HABIT024 - 01GNSV0024</v>
          </cell>
          <cell r="C130">
            <v>24</v>
          </cell>
        </row>
        <row r="131">
          <cell r="A131">
            <v>21653</v>
          </cell>
          <cell r="B131" t="str">
            <v>01HABIT025 - 01GNSV0025</v>
          </cell>
          <cell r="C131">
            <v>25</v>
          </cell>
        </row>
        <row r="132">
          <cell r="A132">
            <v>21655</v>
          </cell>
          <cell r="B132" t="str">
            <v>01RENEW024 - 01GNSV0024</v>
          </cell>
          <cell r="C132">
            <v>24</v>
          </cell>
        </row>
        <row r="133">
          <cell r="A133">
            <v>21656</v>
          </cell>
          <cell r="B133" t="str">
            <v>01RENEW025 - 01GNSV0025</v>
          </cell>
          <cell r="C133">
            <v>25</v>
          </cell>
        </row>
        <row r="134">
          <cell r="A134">
            <v>21657</v>
          </cell>
          <cell r="B134" t="str">
            <v>01RENEW041 - 01APSV0041 AG PMP SRVC</v>
          </cell>
          <cell r="C134">
            <v>41</v>
          </cell>
        </row>
        <row r="135">
          <cell r="A135">
            <v>21658</v>
          </cell>
          <cell r="B135" t="str">
            <v>01PTOU0004 - 01RESD0004</v>
          </cell>
          <cell r="C135">
            <v>4</v>
          </cell>
        </row>
        <row r="136">
          <cell r="A136">
            <v>21659</v>
          </cell>
          <cell r="B136" t="str">
            <v>01PTOU0025 - 01GNSV0025</v>
          </cell>
          <cell r="C136">
            <v>25</v>
          </cell>
        </row>
        <row r="137">
          <cell r="A137">
            <v>21660</v>
          </cell>
          <cell r="B137" t="str">
            <v>01PTOU0041 - 01APSV0041 AG PMP SRVC</v>
          </cell>
          <cell r="C137">
            <v>41</v>
          </cell>
        </row>
        <row r="138">
          <cell r="A138">
            <v>21661</v>
          </cell>
          <cell r="B138" t="str">
            <v>01SEAFLX24 - 01GNSV0024</v>
          </cell>
          <cell r="C138">
            <v>24</v>
          </cell>
        </row>
        <row r="139">
          <cell r="A139">
            <v>21662</v>
          </cell>
          <cell r="B139" t="str">
            <v>01SEAFLX41 - 01APSV0041 AG PMP SRVC</v>
          </cell>
          <cell r="C139">
            <v>41</v>
          </cell>
        </row>
        <row r="140">
          <cell r="A140">
            <v>21663</v>
          </cell>
          <cell r="B140" t="str">
            <v>01STDAY025 - 01GNSV0025</v>
          </cell>
          <cell r="C140">
            <v>25</v>
          </cell>
        </row>
        <row r="141">
          <cell r="A141">
            <v>21664</v>
          </cell>
          <cell r="B141" t="str">
            <v>01STDAY027 - 01GNSV0027</v>
          </cell>
          <cell r="C141">
            <v>27</v>
          </cell>
        </row>
        <row r="142">
          <cell r="A142">
            <v>21666</v>
          </cell>
          <cell r="B142" t="str">
            <v>01STQTR025 - 01GNSV0025</v>
          </cell>
          <cell r="C142">
            <v>25</v>
          </cell>
        </row>
        <row r="143">
          <cell r="A143">
            <v>21667</v>
          </cell>
          <cell r="B143" t="str">
            <v>01STQTR027 - 01GNSV0027</v>
          </cell>
          <cell r="C143">
            <v>27</v>
          </cell>
        </row>
        <row r="144">
          <cell r="A144">
            <v>21672</v>
          </cell>
          <cell r="B144" t="str">
            <v>01RESD004T - RES Time Option</v>
          </cell>
          <cell r="C144">
            <v>4</v>
          </cell>
        </row>
        <row r="145">
          <cell r="A145">
            <v>21674</v>
          </cell>
          <cell r="B145" t="str">
            <v>01GNSV025T - TOU Portfolio Option</v>
          </cell>
          <cell r="C145">
            <v>25</v>
          </cell>
        </row>
        <row r="146">
          <cell r="A146">
            <v>21676</v>
          </cell>
          <cell r="B146" t="str">
            <v>01APSV041T - AGR PUMP SRV-TOU OPTION</v>
          </cell>
          <cell r="C146">
            <v>41</v>
          </cell>
        </row>
        <row r="147">
          <cell r="A147">
            <v>21678</v>
          </cell>
          <cell r="B147" t="str">
            <v>01GNSV024T - TOU Portfolio Option</v>
          </cell>
          <cell r="C147">
            <v>24</v>
          </cell>
        </row>
        <row r="148">
          <cell r="A148">
            <v>21681</v>
          </cell>
          <cell r="B148" t="str">
            <v>01PTOU0024 - 01GNSV0024</v>
          </cell>
          <cell r="C148">
            <v>24</v>
          </cell>
        </row>
        <row r="149">
          <cell r="A149">
            <v>21682</v>
          </cell>
          <cell r="B149" t="str">
            <v>01GNSV024L-General Service, &gt; 30 KW</v>
          </cell>
          <cell r="C149">
            <v>24</v>
          </cell>
        </row>
        <row r="150">
          <cell r="A150">
            <v>21684</v>
          </cell>
          <cell r="B150" t="str">
            <v>01GNSV025L - General Service - &gt; 30 KW</v>
          </cell>
          <cell r="C150">
            <v>25</v>
          </cell>
        </row>
        <row r="151">
          <cell r="A151">
            <v>21686</v>
          </cell>
          <cell r="B151" t="str">
            <v>01LNX00120 - Line Extension 60% Gar</v>
          </cell>
          <cell r="C151" t="str">
            <v>AGA</v>
          </cell>
        </row>
        <row r="152">
          <cell r="A152">
            <v>21690</v>
          </cell>
          <cell r="B152" t="str">
            <v>01APSV41XL-OR Pumping Serv no BPA &gt;30KW</v>
          </cell>
          <cell r="C152">
            <v>41</v>
          </cell>
        </row>
        <row r="153">
          <cell r="A153">
            <v>21691</v>
          </cell>
          <cell r="B153" t="str">
            <v>01APSV041L-OR Pumping Serv &gt;30KW</v>
          </cell>
          <cell r="C153">
            <v>41</v>
          </cell>
        </row>
        <row r="154">
          <cell r="A154">
            <v>21695</v>
          </cell>
          <cell r="B154" t="str">
            <v>02RFNDCENT - CENTRALIA RFND</v>
          </cell>
          <cell r="C154" t="str">
            <v>AGA</v>
          </cell>
        </row>
        <row r="155">
          <cell r="A155">
            <v>29001</v>
          </cell>
          <cell r="B155" t="str">
            <v>CUSTOMER COUNT - REGULAR</v>
          </cell>
          <cell r="C155" t="str">
            <v>AGA</v>
          </cell>
        </row>
        <row r="156">
          <cell r="A156">
            <v>29003</v>
          </cell>
          <cell r="B156" t="str">
            <v>CUSTOMER CNT - IRRIGATION</v>
          </cell>
          <cell r="C156" t="str">
            <v>AGA</v>
          </cell>
        </row>
        <row r="157">
          <cell r="A157">
            <v>21183</v>
          </cell>
          <cell r="B157" t="str">
            <v>01GNSV0027-L GS &lt;1000 IRG</v>
          </cell>
          <cell r="C157">
            <v>27</v>
          </cell>
        </row>
        <row r="158">
          <cell r="A158">
            <v>21720</v>
          </cell>
          <cell r="B158" t="str">
            <v>01STDAY041 - Daily Standard Offer Sch 25</v>
          </cell>
          <cell r="C158">
            <v>41</v>
          </cell>
        </row>
        <row r="159">
          <cell r="A159">
            <v>21654</v>
          </cell>
          <cell r="B159" t="str">
            <v>01HABIT041 - 01APSV0041 AG PMP SRVC</v>
          </cell>
          <cell r="C159">
            <v>41</v>
          </cell>
        </row>
        <row r="160">
          <cell r="A160">
            <v>21727</v>
          </cell>
          <cell r="B160" t="str">
            <v>02ACTSETUP-NEW SRVC SETUP</v>
          </cell>
          <cell r="C160" t="str">
            <v>AGA</v>
          </cell>
        </row>
        <row r="161">
          <cell r="A161">
            <v>21737</v>
          </cell>
          <cell r="B161" t="str">
            <v>OR Gen Service Cost-Based Supply &gt; 30kW</v>
          </cell>
          <cell r="C161">
            <v>28</v>
          </cell>
        </row>
        <row r="162">
          <cell r="A162">
            <v>21738</v>
          </cell>
          <cell r="B162" t="str">
            <v>01GNSV0023, OR GEN SRV, &lt; 30 KW</v>
          </cell>
          <cell r="C162">
            <v>23</v>
          </cell>
        </row>
        <row r="163">
          <cell r="A163">
            <v>21739</v>
          </cell>
          <cell r="B163" t="str">
            <v>01COST0023, OR GEN SRV, COST BASED</v>
          </cell>
          <cell r="C163">
            <v>23</v>
          </cell>
        </row>
        <row r="164">
          <cell r="A164">
            <v>21740</v>
          </cell>
          <cell r="B164" t="str">
            <v>01COSB0023, OR GEN SRV, COST BASED</v>
          </cell>
          <cell r="C164">
            <v>23</v>
          </cell>
        </row>
        <row r="165">
          <cell r="A165">
            <v>21741</v>
          </cell>
          <cell r="B165" t="str">
            <v>01COSTB028, OR GEN SRV, COST BASED</v>
          </cell>
          <cell r="C165">
            <v>28</v>
          </cell>
        </row>
        <row r="166">
          <cell r="A166">
            <v>21742</v>
          </cell>
          <cell r="B166" t="str">
            <v>01COSTL028, OR LRG SRV, COST BASED</v>
          </cell>
          <cell r="C166">
            <v>28</v>
          </cell>
        </row>
        <row r="167">
          <cell r="A167">
            <v>21743</v>
          </cell>
          <cell r="B167" t="str">
            <v>01COSTS028, OR GEN SERV, COST &gt; 30kW</v>
          </cell>
          <cell r="C167">
            <v>28</v>
          </cell>
        </row>
        <row r="168">
          <cell r="A168">
            <v>21744</v>
          </cell>
          <cell r="B168" t="str">
            <v>01GNSB0023, OR GEN SRV, BPA, &lt; 30 kW</v>
          </cell>
          <cell r="C168">
            <v>23</v>
          </cell>
        </row>
        <row r="169">
          <cell r="A169">
            <v>21745</v>
          </cell>
          <cell r="B169" t="str">
            <v>01GNSB0028, OR GEN SRV, BPA, &gt; 30 kW</v>
          </cell>
          <cell r="C169">
            <v>28</v>
          </cell>
        </row>
        <row r="170">
          <cell r="A170">
            <v>21746</v>
          </cell>
          <cell r="B170" t="str">
            <v>01GNSV0028, OR GEN SRV &gt; 30 kW</v>
          </cell>
          <cell r="C170">
            <v>28</v>
          </cell>
        </row>
        <row r="171">
          <cell r="A171">
            <v>21747</v>
          </cell>
          <cell r="B171" t="str">
            <v>01GNSV023T, OR GEN SRV, TOU Option</v>
          </cell>
          <cell r="C171">
            <v>23</v>
          </cell>
        </row>
        <row r="172">
          <cell r="A172">
            <v>21748</v>
          </cell>
          <cell r="B172" t="str">
            <v>01HABT0023, OR HABITAT BLENDED SPLY SRV</v>
          </cell>
          <cell r="C172">
            <v>23</v>
          </cell>
        </row>
        <row r="173">
          <cell r="A173">
            <v>21749</v>
          </cell>
          <cell r="B173" t="str">
            <v>01LGSB0028, OR LRG GEN SRV, BPA</v>
          </cell>
          <cell r="C173">
            <v>28</v>
          </cell>
        </row>
        <row r="174">
          <cell r="A174">
            <v>21750</v>
          </cell>
          <cell r="B174" t="str">
            <v>01LGSV0028, OR LRG GEN SRV &lt; 1000 kW</v>
          </cell>
          <cell r="C174">
            <v>28</v>
          </cell>
        </row>
        <row r="175">
          <cell r="A175">
            <v>21751</v>
          </cell>
          <cell r="B175" t="str">
            <v>01PTOU0023, OR GEN SRV, TOU ENG SPLY SRV</v>
          </cell>
          <cell r="C175">
            <v>23</v>
          </cell>
        </row>
        <row r="176">
          <cell r="A176">
            <v>21752</v>
          </cell>
          <cell r="B176" t="str">
            <v>01PTOUB023, OR GEN SRV, TOU SPLY SRV</v>
          </cell>
          <cell r="C176">
            <v>23</v>
          </cell>
        </row>
        <row r="177">
          <cell r="A177">
            <v>21753</v>
          </cell>
          <cell r="B177" t="str">
            <v>01RENW0023, OR RENW USAGE SPLY SRV</v>
          </cell>
          <cell r="C177">
            <v>23</v>
          </cell>
        </row>
        <row r="178">
          <cell r="A178">
            <v>21754</v>
          </cell>
          <cell r="B178" t="str">
            <v>01SEAF0023, OR SEAS FLUX SPLY SRV</v>
          </cell>
          <cell r="C178">
            <v>23</v>
          </cell>
        </row>
        <row r="179">
          <cell r="A179">
            <v>21755</v>
          </cell>
          <cell r="B179" t="str">
            <v>01GNSV023F - OR GEN SRV - FLAT RATE</v>
          </cell>
          <cell r="C179">
            <v>23</v>
          </cell>
        </row>
        <row r="180">
          <cell r="A180">
            <v>21756</v>
          </cell>
          <cell r="B180" t="str">
            <v>01COST023F - OR GEN SRV - COST-BASED</v>
          </cell>
          <cell r="C180">
            <v>23</v>
          </cell>
        </row>
        <row r="181">
          <cell r="A181">
            <v>21757</v>
          </cell>
          <cell r="B181" t="str">
            <v>01GNSB023T - OR GEN SRV - TOU - BPA</v>
          </cell>
          <cell r="C181">
            <v>23</v>
          </cell>
        </row>
        <row r="182">
          <cell r="A182">
            <v>21758</v>
          </cell>
          <cell r="B182" t="str">
            <v>01HABTB023 - OR HABITAT BLENDED</v>
          </cell>
          <cell r="C182">
            <v>23</v>
          </cell>
        </row>
        <row r="183">
          <cell r="A183">
            <v>21759</v>
          </cell>
          <cell r="B183" t="str">
            <v>01RENWB023 - OR RENEWABLE USAGE</v>
          </cell>
          <cell r="C183">
            <v>23</v>
          </cell>
        </row>
        <row r="184">
          <cell r="A184">
            <v>21760</v>
          </cell>
          <cell r="B184" t="str">
            <v>01SEAFB023 - OR SEASONAL FLUX</v>
          </cell>
          <cell r="C184">
            <v>23</v>
          </cell>
        </row>
        <row r="185">
          <cell r="A185">
            <v>21765</v>
          </cell>
          <cell r="B185" t="str">
            <v>01STDAY023 - OR DAY STD OFR, SCH 23</v>
          </cell>
          <cell r="C185">
            <v>23</v>
          </cell>
        </row>
        <row r="186">
          <cell r="A186">
            <v>21766</v>
          </cell>
          <cell r="B186" t="str">
            <v>01STDAY028 - OR DAY STD OFF, SCH 28</v>
          </cell>
          <cell r="C186">
            <v>28</v>
          </cell>
        </row>
        <row r="187">
          <cell r="A187">
            <v>21767</v>
          </cell>
          <cell r="B187" t="str">
            <v>01STDAY030 - OR STD DAY OFF, SCH 27</v>
          </cell>
          <cell r="C187">
            <v>30</v>
          </cell>
        </row>
        <row r="188">
          <cell r="A188">
            <v>21768</v>
          </cell>
          <cell r="B188" t="str">
            <v>01GNSV023M - OR GEN SRV, MANUAL BILL</v>
          </cell>
          <cell r="C188">
            <v>23</v>
          </cell>
        </row>
        <row r="189">
          <cell r="A189">
            <v>21769</v>
          </cell>
          <cell r="B189" t="str">
            <v>01LGSV0030 - OR LRG GEN SRV, &gt; 1000 kW</v>
          </cell>
          <cell r="C189">
            <v>30</v>
          </cell>
        </row>
        <row r="190">
          <cell r="A190">
            <v>21770</v>
          </cell>
          <cell r="B190" t="str">
            <v>01COSTL030 - OR LRG GEN SRV, CST &gt;200 kW</v>
          </cell>
          <cell r="C190">
            <v>30</v>
          </cell>
        </row>
        <row r="191">
          <cell r="A191">
            <v>21771</v>
          </cell>
          <cell r="B191" t="str">
            <v>01COSTB023 - OR GEN SRV, CST-BSD SPLY</v>
          </cell>
          <cell r="C191">
            <v>23</v>
          </cell>
        </row>
        <row r="192">
          <cell r="A192">
            <v>21775</v>
          </cell>
          <cell r="B192" t="str">
            <v>01COSTS030 - OR GEN SRV CBS &gt; 200 kW</v>
          </cell>
          <cell r="C192">
            <v>30</v>
          </cell>
        </row>
        <row r="193">
          <cell r="A193">
            <v>21776</v>
          </cell>
          <cell r="B193" t="str">
            <v>01GNSV0030 - OR GEN SRV, &gt; 200 kW</v>
          </cell>
          <cell r="C193">
            <v>30</v>
          </cell>
        </row>
        <row r="194">
          <cell r="A194">
            <v>21777</v>
          </cell>
          <cell r="B194" t="str">
            <v>01GNSB0030 - OR GEN SRV, &gt; 200kW(R)</v>
          </cell>
          <cell r="C194">
            <v>30</v>
          </cell>
        </row>
        <row r="195">
          <cell r="A195">
            <v>21779</v>
          </cell>
          <cell r="B195" t="str">
            <v>01LGSB0030, GEN DEL SRV, &gt; 200 kW(R)</v>
          </cell>
          <cell r="C195">
            <v>30</v>
          </cell>
        </row>
        <row r="196">
          <cell r="A196">
            <v>21781</v>
          </cell>
          <cell r="B196" t="str">
            <v>01NTMTN135 - OR NET MTR, GEN, &lt; 30 kW</v>
          </cell>
          <cell r="C196">
            <v>23</v>
          </cell>
        </row>
        <row r="197">
          <cell r="A197">
            <v>21782</v>
          </cell>
          <cell r="B197" t="str">
            <v>01PRSVL36M, OR PRT REQ SRV, &gt; 200 kW</v>
          </cell>
          <cell r="C197">
            <v>36</v>
          </cell>
        </row>
        <row r="198">
          <cell r="A198">
            <v>21784</v>
          </cell>
          <cell r="B198" t="str">
            <v>01PRSVM36M - OR PRT SRV, 31 - 200 kW</v>
          </cell>
          <cell r="C198">
            <v>36</v>
          </cell>
        </row>
        <row r="199">
          <cell r="A199">
            <v>21783</v>
          </cell>
          <cell r="B199" t="str">
            <v>01PRSVS36M - OR PRT REQ SRV, &lt; 30 kW</v>
          </cell>
          <cell r="C199">
            <v>36</v>
          </cell>
        </row>
        <row r="200">
          <cell r="A200">
            <v>21785</v>
          </cell>
          <cell r="B200" t="str">
            <v>01GNSV030M - OR GEN SRV, 200 kW, MANUAL</v>
          </cell>
          <cell r="C200">
            <v>30</v>
          </cell>
        </row>
        <row r="201">
          <cell r="A201">
            <v>20038</v>
          </cell>
          <cell r="B201" t="str">
            <v>01CHCK000R-RES CHECK MTR</v>
          </cell>
          <cell r="C201" t="str">
            <v>AGA</v>
          </cell>
        </row>
        <row r="202">
          <cell r="A202">
            <v>21788</v>
          </cell>
          <cell r="B202" t="str">
            <v>01XTRNBSKY - Blue Sky Energy-NonRes</v>
          </cell>
          <cell r="C202" t="str">
            <v>AGA</v>
          </cell>
        </row>
        <row r="203">
          <cell r="A203">
            <v>11159</v>
          </cell>
          <cell r="B203" t="str">
            <v>SMUD REVENUE IMPUTATIONS</v>
          </cell>
          <cell r="C203" t="str">
            <v>AGA</v>
          </cell>
        </row>
        <row r="204">
          <cell r="A204">
            <v>21793</v>
          </cell>
          <cell r="B204" t="str">
            <v>02LNX00300-LINE EXT 80% G</v>
          </cell>
          <cell r="C204" t="str">
            <v>AGA</v>
          </cell>
        </row>
        <row r="205">
          <cell r="A205">
            <v>21799</v>
          </cell>
          <cell r="B205" t="str">
            <v>01NMT41135 - NETMTR AG PMP SVC BPA</v>
          </cell>
          <cell r="C205">
            <v>41</v>
          </cell>
        </row>
        <row r="206">
          <cell r="A206">
            <v>21802</v>
          </cell>
          <cell r="B206" t="str">
            <v>01LNX00311 - LINE EXT 80% G</v>
          </cell>
          <cell r="C206" t="str">
            <v>AGA</v>
          </cell>
        </row>
        <row r="207">
          <cell r="A207">
            <v>21804</v>
          </cell>
          <cell r="B207" t="str">
            <v>01LNX00300 - LINE EXT 80% GUARANTEE</v>
          </cell>
          <cell r="C207" t="str">
            <v>AGA</v>
          </cell>
        </row>
        <row r="208">
          <cell r="A208">
            <v>21809</v>
          </cell>
          <cell r="B208" t="str">
            <v>01BULKBSKY - BULK BLUESKY ENERGY</v>
          </cell>
          <cell r="C208" t="str">
            <v>AGA</v>
          </cell>
        </row>
        <row r="209">
          <cell r="A209">
            <v>21132</v>
          </cell>
          <cell r="B209" t="str">
            <v>02PRSV033M-PART REQ SERV</v>
          </cell>
          <cell r="C209">
            <v>33</v>
          </cell>
        </row>
        <row r="210">
          <cell r="A210">
            <v>21812</v>
          </cell>
          <cell r="B210" t="str">
            <v>01GNSV0728 - OR GEN SVC DIR ACCESS &gt;30KW</v>
          </cell>
          <cell r="C210">
            <v>728</v>
          </cell>
        </row>
        <row r="211">
          <cell r="A211">
            <v>21813</v>
          </cell>
          <cell r="B211" t="str">
            <v>01GNSV0730 -OR GEN SVC DIR ACCESS &gt;200KW</v>
          </cell>
          <cell r="C211">
            <v>730</v>
          </cell>
        </row>
        <row r="212">
          <cell r="A212">
            <v>21814</v>
          </cell>
          <cell r="B212" t="str">
            <v>01GNSV0748 LG GEN SVC DIR ACCESS 1000KW+</v>
          </cell>
          <cell r="C212">
            <v>748</v>
          </cell>
        </row>
        <row r="213">
          <cell r="A213">
            <v>21817</v>
          </cell>
          <cell r="B213" t="str">
            <v>01LGSB0048 - LG GEN SVC &gt; 1000KW (R)</v>
          </cell>
          <cell r="C213">
            <v>48</v>
          </cell>
        </row>
        <row r="214">
          <cell r="A214">
            <v>21829</v>
          </cell>
          <cell r="B214" t="str">
            <v>01NMT28135 - OR NET MTR, GEN, &gt; 30 kW</v>
          </cell>
          <cell r="C214">
            <v>28</v>
          </cell>
        </row>
        <row r="215">
          <cell r="A215">
            <v>21851</v>
          </cell>
          <cell r="B215" t="str">
            <v>ALL NON-RES BLUE SKY</v>
          </cell>
          <cell r="C215" t="str">
            <v>AGA</v>
          </cell>
        </row>
        <row r="216">
          <cell r="A216">
            <v>21852</v>
          </cell>
          <cell r="B216" t="str">
            <v>ALL BLUE SKY RES</v>
          </cell>
          <cell r="C216" t="str">
            <v>AGA</v>
          </cell>
        </row>
        <row r="217">
          <cell r="A217">
            <v>21853</v>
          </cell>
          <cell r="B217" t="str">
            <v>301119 - UNBILLED REV - UNCOLLECTIBLE</v>
          </cell>
          <cell r="C217" t="str">
            <v>AGA</v>
          </cell>
        </row>
        <row r="218">
          <cell r="A218">
            <v>21834</v>
          </cell>
          <cell r="B218" t="str">
            <v>01FXRENEWN - OR NON-RES FIXED RENEWABLE</v>
          </cell>
          <cell r="C218" t="str">
            <v>AGA</v>
          </cell>
        </row>
        <row r="219">
          <cell r="A219">
            <v>21835</v>
          </cell>
          <cell r="B219" t="str">
            <v>01FXRENEWR - OR RES FIXED RENEWABLE</v>
          </cell>
          <cell r="C219" t="str">
            <v>AGA</v>
          </cell>
        </row>
        <row r="220">
          <cell r="A220">
            <v>21836</v>
          </cell>
          <cell r="B220" t="str">
            <v>02BLSKY01N - WA BLUESKY ENERGY NON-RES</v>
          </cell>
          <cell r="C220" t="str">
            <v>AGA</v>
          </cell>
        </row>
        <row r="221">
          <cell r="A221">
            <v>21837</v>
          </cell>
          <cell r="B221" t="str">
            <v>02BLSKY01R - WA BLUE SKY ENERGY RES</v>
          </cell>
          <cell r="C221" t="str">
            <v>AGA</v>
          </cell>
        </row>
        <row r="222">
          <cell r="A222">
            <v>21846</v>
          </cell>
          <cell r="B222" t="str">
            <v>01BULKBSKY - OR BKSY BULK PRICING</v>
          </cell>
          <cell r="C222" t="str">
            <v>AGA</v>
          </cell>
        </row>
        <row r="223">
          <cell r="A223">
            <v>21849</v>
          </cell>
          <cell r="B223" t="str">
            <v>01BLSKY01N - OR BLUE SKY NON-RES</v>
          </cell>
          <cell r="C223" t="str">
            <v>AGA</v>
          </cell>
        </row>
        <row r="224">
          <cell r="A224">
            <v>21859</v>
          </cell>
          <cell r="B224" t="str">
            <v>01LGSV028M - OR LGSV, &lt;1000 kW, Manual</v>
          </cell>
          <cell r="C224">
            <v>28</v>
          </cell>
        </row>
        <row r="225">
          <cell r="A225">
            <v>21860</v>
          </cell>
          <cell r="B225" t="str">
            <v>02NMT24135, Net metering, WA</v>
          </cell>
          <cell r="C225">
            <v>24</v>
          </cell>
        </row>
        <row r="226">
          <cell r="A226">
            <v>21867</v>
          </cell>
          <cell r="B226" t="str">
            <v>01LNX00312 - OR IRG LINE EXT</v>
          </cell>
          <cell r="C226" t="str">
            <v>AGA</v>
          </cell>
        </row>
        <row r="227">
          <cell r="A227">
            <v>21869</v>
          </cell>
          <cell r="B227" t="str">
            <v>02LGSB048T - WA GEN SRVC, NO BPA</v>
          </cell>
          <cell r="C227" t="str">
            <v>48T</v>
          </cell>
        </row>
        <row r="228">
          <cell r="A228">
            <v>20153</v>
          </cell>
          <cell r="B228" t="str">
            <v>01UPPL000N-BASE SCH FPACI</v>
          </cell>
          <cell r="C228" t="str">
            <v>AGA</v>
          </cell>
        </row>
        <row r="229">
          <cell r="A229">
            <v>21883</v>
          </cell>
          <cell r="B229" t="str">
            <v>01COSTL030-COST-BASED SUPPLY SVC,SEC DEL</v>
          </cell>
          <cell r="C229">
            <v>30</v>
          </cell>
        </row>
        <row r="230">
          <cell r="A230">
            <v>21884</v>
          </cell>
          <cell r="B230" t="str">
            <v>01LGSV0030-3P,DEMAND,VAR,SECONDARY DEL</v>
          </cell>
          <cell r="C230">
            <v>30</v>
          </cell>
        </row>
        <row r="231">
          <cell r="A231">
            <v>11182</v>
          </cell>
          <cell r="B231" t="str">
            <v>ACQUISITION COMMITMENT-WEST VALLEY LEASE</v>
          </cell>
          <cell r="C231" t="str">
            <v>AGA</v>
          </cell>
        </row>
        <row r="232">
          <cell r="A232">
            <v>11183</v>
          </cell>
          <cell r="B232" t="str">
            <v>ACQUISITION COMMITMENT-A and G CREDIT</v>
          </cell>
          <cell r="C232" t="str">
            <v>AGA</v>
          </cell>
        </row>
        <row r="233">
          <cell r="A233">
            <v>21892</v>
          </cell>
          <cell r="B233" t="str">
            <v>02GNSB0024-WA GEN SRVC DO</v>
          </cell>
          <cell r="C233">
            <v>24</v>
          </cell>
        </row>
        <row r="234">
          <cell r="A234">
            <v>21894</v>
          </cell>
          <cell r="B234" t="str">
            <v>02GNSB24FP-WA GEN SVC SEASONAL</v>
          </cell>
          <cell r="C234">
            <v>24</v>
          </cell>
        </row>
        <row r="235">
          <cell r="A235">
            <v>21896</v>
          </cell>
          <cell r="B235" t="str">
            <v>02LGSB0036-LRG GEN SVC IRG</v>
          </cell>
          <cell r="C235">
            <v>36</v>
          </cell>
        </row>
        <row r="236">
          <cell r="A236">
            <v>21898</v>
          </cell>
          <cell r="B236" t="str">
            <v>02OALTB15N-WA OUTD AR LGT NR</v>
          </cell>
          <cell r="C236">
            <v>15</v>
          </cell>
        </row>
        <row r="237">
          <cell r="A237">
            <v>21900</v>
          </cell>
          <cell r="B237" t="str">
            <v>02OALTB15R-WA OUTD AR LGT RES</v>
          </cell>
          <cell r="C237">
            <v>15</v>
          </cell>
        </row>
        <row r="238">
          <cell r="A238">
            <v>21902</v>
          </cell>
          <cell r="B238" t="str">
            <v>02GNSB024F-GEN SRVC DOM/F</v>
          </cell>
          <cell r="C238">
            <v>24</v>
          </cell>
        </row>
        <row r="239">
          <cell r="A239">
            <v>21919</v>
          </cell>
          <cell r="B239" t="str">
            <v>01CUSL053E-STR LGT SVC</v>
          </cell>
          <cell r="C239">
            <v>53</v>
          </cell>
        </row>
        <row r="240">
          <cell r="A240">
            <v>21918</v>
          </cell>
          <cell r="B240" t="str">
            <v>01LNX00310-LINE EXTENSION CONTRACT</v>
          </cell>
          <cell r="C240" t="str">
            <v>AGA</v>
          </cell>
        </row>
        <row r="241">
          <cell r="A241">
            <v>11194</v>
          </cell>
          <cell r="B241" t="str">
            <v>OR SB408 RECOVERY</v>
          </cell>
          <cell r="C241" t="str">
            <v>AGA</v>
          </cell>
        </row>
        <row r="242">
          <cell r="A242">
            <v>21921</v>
          </cell>
          <cell r="B242" t="str">
            <v>02LNX00311 - LINE EXT 80% GUARANTEE</v>
          </cell>
          <cell r="C242" t="str">
            <v>AGA</v>
          </cell>
        </row>
        <row r="243">
          <cell r="A243">
            <v>21931</v>
          </cell>
          <cell r="B243" t="str">
            <v>02LNX00310 - IRG, 80% ANNUAL MIN + 80%</v>
          </cell>
          <cell r="C243" t="str">
            <v>AGA</v>
          </cell>
        </row>
        <row r="244">
          <cell r="A244">
            <v>21932</v>
          </cell>
          <cell r="B244" t="str">
            <v>02LNX00312 - WA IRG LINE EXT</v>
          </cell>
          <cell r="C244" t="str">
            <v>AGA</v>
          </cell>
        </row>
        <row r="245">
          <cell r="A245">
            <v>11206</v>
          </cell>
          <cell r="B245" t="str">
            <v>OR SB 838 RECOVERY</v>
          </cell>
          <cell r="C245" t="str">
            <v>AGA</v>
          </cell>
        </row>
        <row r="246">
          <cell r="A246">
            <v>21935</v>
          </cell>
          <cell r="B246" t="str">
            <v>02NETMT135 - WA RES NET METERING</v>
          </cell>
          <cell r="C246">
            <v>16</v>
          </cell>
        </row>
        <row r="247">
          <cell r="A247">
            <v>21941</v>
          </cell>
          <cell r="B247" t="str">
            <v>01NMT30135 - OR NET MTR, GEN, &gt; 200 kW</v>
          </cell>
          <cell r="C247">
            <v>30</v>
          </cell>
        </row>
        <row r="248">
          <cell r="A248">
            <v>11212</v>
          </cell>
          <cell r="B248" t="str">
            <v>OR GAIN ON SALE OF ASSET</v>
          </cell>
          <cell r="C248" t="str">
            <v>AGA</v>
          </cell>
        </row>
        <row r="249">
          <cell r="A249">
            <v>21959</v>
          </cell>
          <cell r="B249" t="str">
            <v>02NMT36135-WA NET METER LRG SVC &lt; 1000KW</v>
          </cell>
          <cell r="C249">
            <v>36</v>
          </cell>
        </row>
        <row r="250">
          <cell r="A250">
            <v>21960</v>
          </cell>
          <cell r="B250" t="str">
            <v>01NMT33135 - OR NET MTR - PROJECT LAND</v>
          </cell>
          <cell r="C250">
            <v>33</v>
          </cell>
        </row>
        <row r="251">
          <cell r="A251">
            <v>11216</v>
          </cell>
          <cell r="B251" t="str">
            <v>WASHINGTON - CHEHALIS DEFERRAL</v>
          </cell>
          <cell r="C251" t="str">
            <v>AGA</v>
          </cell>
        </row>
        <row r="252">
          <cell r="A252">
            <v>11218</v>
          </cell>
          <cell r="B252" t="str">
            <v>301461-IRRIGATION DEMAND CHARGE ACCRUAL</v>
          </cell>
          <cell r="C252" t="str">
            <v>AGA</v>
          </cell>
        </row>
        <row r="253">
          <cell r="A253">
            <v>11220</v>
          </cell>
          <cell r="B253" t="str">
            <v>REVENUE_ACCOUNTING ADJUSTMENTS</v>
          </cell>
          <cell r="C253" t="str">
            <v>AGA</v>
          </cell>
        </row>
        <row r="254">
          <cell r="A254">
            <v>21970</v>
          </cell>
          <cell r="B254" t="str">
            <v>01NMTOU135-TOU NET METERING</v>
          </cell>
          <cell r="C254">
            <v>4</v>
          </cell>
        </row>
        <row r="255">
          <cell r="A255">
            <v>21972</v>
          </cell>
          <cell r="B255" t="str">
            <v>01COST004T-RES TOU ENERGY SUPPLY SVC</v>
          </cell>
          <cell r="C255">
            <v>4</v>
          </cell>
        </row>
        <row r="256">
          <cell r="A256">
            <v>21968</v>
          </cell>
          <cell r="B256" t="str">
            <v>01LNX00314 - LINE EXT 60% GUARANTEE</v>
          </cell>
          <cell r="C256" t="str">
            <v>AGA</v>
          </cell>
        </row>
        <row r="257">
          <cell r="A257">
            <v>21978</v>
          </cell>
          <cell r="B257" t="str">
            <v>01VIR04136-OR RES VOLUME INCENTIVE</v>
          </cell>
          <cell r="C257">
            <v>4</v>
          </cell>
        </row>
        <row r="258">
          <cell r="A258">
            <v>21980</v>
          </cell>
          <cell r="B258" t="str">
            <v>01VIR28136-OR VOLUME INCENTIVE &gt; 30 KW</v>
          </cell>
          <cell r="C258">
            <v>28</v>
          </cell>
        </row>
        <row r="259">
          <cell r="A259">
            <v>11215</v>
          </cell>
          <cell r="B259" t="str">
            <v>REVENUE ADJUSTMENT - DEFERRED NPC</v>
          </cell>
          <cell r="C259" t="str">
            <v>AGA</v>
          </cell>
        </row>
        <row r="260">
          <cell r="A260">
            <v>11218</v>
          </cell>
          <cell r="B260" t="str">
            <v>301461-IRRIGATION DEMAND CHARGE ACCRUAL</v>
          </cell>
          <cell r="C260" t="str">
            <v>AGA</v>
          </cell>
        </row>
        <row r="261">
          <cell r="A261">
            <v>20551</v>
          </cell>
          <cell r="B261" t="str">
            <v>06APSV0020-AG PMP SRVC</v>
          </cell>
          <cell r="C261" t="str">
            <v>PA20</v>
          </cell>
        </row>
        <row r="262">
          <cell r="A262">
            <v>20569</v>
          </cell>
          <cell r="B262" t="str">
            <v>06CHCK000N-CA NRES CHECK</v>
          </cell>
          <cell r="C262" t="str">
            <v>AGA</v>
          </cell>
        </row>
        <row r="263">
          <cell r="A263">
            <v>20570</v>
          </cell>
          <cell r="B263" t="str">
            <v>06CHCK000R-CA RES CHECK M</v>
          </cell>
          <cell r="C263" t="str">
            <v>AGA</v>
          </cell>
        </row>
        <row r="264">
          <cell r="A264">
            <v>20575</v>
          </cell>
          <cell r="B264" t="str">
            <v>06CUSL053F-SPECIAL CUST O</v>
          </cell>
          <cell r="C264" t="str">
            <v>LS53</v>
          </cell>
        </row>
        <row r="265">
          <cell r="A265">
            <v>20576</v>
          </cell>
          <cell r="B265" t="str">
            <v>06CUSL058F-CUST OWND STR</v>
          </cell>
          <cell r="C265" t="str">
            <v>LS58</v>
          </cell>
        </row>
        <row r="266">
          <cell r="A266">
            <v>20579</v>
          </cell>
          <cell r="B266" t="str">
            <v>06GNSV0A32-GEN SRVC-20 KW</v>
          </cell>
          <cell r="C266" t="str">
            <v>A32</v>
          </cell>
        </row>
        <row r="267">
          <cell r="A267">
            <v>20580</v>
          </cell>
          <cell r="B267" t="str">
            <v>06GNSV0025-CA GEN SRVC</v>
          </cell>
          <cell r="C267" t="str">
            <v>A25</v>
          </cell>
        </row>
        <row r="268">
          <cell r="A268">
            <v>20581</v>
          </cell>
          <cell r="B268" t="str">
            <v>06GNSV025F-GEN SRVC-&lt; 20</v>
          </cell>
          <cell r="C268" t="str">
            <v>A25</v>
          </cell>
        </row>
        <row r="269">
          <cell r="A269">
            <v>20585</v>
          </cell>
          <cell r="B269" t="str">
            <v>06HPSV0051-HI PRESSURE SO</v>
          </cell>
          <cell r="C269" t="str">
            <v>LS51</v>
          </cell>
        </row>
        <row r="270">
          <cell r="A270">
            <v>20590</v>
          </cell>
          <cell r="B270" t="str">
            <v>06LGSV0A36-LRG GEN SRVC-O</v>
          </cell>
          <cell r="C270" t="str">
            <v>A36</v>
          </cell>
        </row>
        <row r="271">
          <cell r="A271">
            <v>20595</v>
          </cell>
          <cell r="B271" t="str">
            <v>06LNX00102-LINE EXT 80% G</v>
          </cell>
          <cell r="C271" t="str">
            <v>AGA</v>
          </cell>
        </row>
        <row r="272">
          <cell r="A272">
            <v>20596</v>
          </cell>
          <cell r="B272" t="str">
            <v>06LNX00102-LINE EXT 80% G</v>
          </cell>
          <cell r="C272" t="str">
            <v>AGA</v>
          </cell>
        </row>
        <row r="273">
          <cell r="A273">
            <v>20602</v>
          </cell>
          <cell r="B273" t="str">
            <v>06LNX00105-CNTRCT $ MIN G</v>
          </cell>
          <cell r="C273" t="str">
            <v>AGA</v>
          </cell>
        </row>
        <row r="274">
          <cell r="A274">
            <v>20605</v>
          </cell>
          <cell r="B274" t="str">
            <v>06LNX00109-REF/NREF ADV +</v>
          </cell>
          <cell r="C274" t="str">
            <v>AGA</v>
          </cell>
        </row>
        <row r="275">
          <cell r="A275">
            <v>20606</v>
          </cell>
          <cell r="B275" t="str">
            <v>06LNX00109-REF/NREF ADV +</v>
          </cell>
          <cell r="C275" t="str">
            <v>AGA</v>
          </cell>
        </row>
        <row r="276">
          <cell r="A276">
            <v>20607</v>
          </cell>
          <cell r="B276" t="str">
            <v>06LNX00110-REF/NREF ADV +</v>
          </cell>
          <cell r="C276" t="str">
            <v>AGA</v>
          </cell>
        </row>
        <row r="277">
          <cell r="A277">
            <v>20620</v>
          </cell>
          <cell r="B277" t="str">
            <v>06OALT015N-OUTD AR LGT SR</v>
          </cell>
          <cell r="C277" t="str">
            <v>OL15</v>
          </cell>
        </row>
        <row r="278">
          <cell r="A278">
            <v>20621</v>
          </cell>
          <cell r="B278" t="str">
            <v>06OALT015R-OUTD AR LGT SR</v>
          </cell>
          <cell r="C278" t="str">
            <v>OL15</v>
          </cell>
        </row>
        <row r="279">
          <cell r="A279">
            <v>20625</v>
          </cell>
          <cell r="B279" t="str">
            <v>06RCFL0042-AIRWAY &amp; ATHLE</v>
          </cell>
          <cell r="C279" t="str">
            <v>OL42</v>
          </cell>
        </row>
        <row r="280">
          <cell r="A280">
            <v>20630</v>
          </cell>
          <cell r="B280" t="str">
            <v>06RESDDL06-CA LOW INCOME</v>
          </cell>
          <cell r="C280" t="str">
            <v>DL6</v>
          </cell>
        </row>
        <row r="281">
          <cell r="A281">
            <v>20637</v>
          </cell>
          <cell r="B281" t="str">
            <v>06RESD000D-RES SRVC</v>
          </cell>
          <cell r="C281" t="str">
            <v>D</v>
          </cell>
        </row>
        <row r="282">
          <cell r="A282">
            <v>20647</v>
          </cell>
          <cell r="B282" t="str">
            <v>06WHSV0031-COMM WTR HEATI</v>
          </cell>
          <cell r="C282" t="str">
            <v>AWH31</v>
          </cell>
        </row>
        <row r="283">
          <cell r="A283">
            <v>21142</v>
          </cell>
          <cell r="B283" t="str">
            <v>06LGSV048T-LRG GEN SERV</v>
          </cell>
          <cell r="C283" t="str">
            <v>AT48</v>
          </cell>
        </row>
        <row r="284">
          <cell r="A284">
            <v>21145</v>
          </cell>
          <cell r="B284" t="str">
            <v>06RESDDM9M-MULTI FAMILY</v>
          </cell>
          <cell r="C284" t="str">
            <v>DM9</v>
          </cell>
        </row>
        <row r="285">
          <cell r="A285">
            <v>21146</v>
          </cell>
          <cell r="B285" t="str">
            <v>06RESDDS8M-MULT FAM SBMET</v>
          </cell>
          <cell r="C285" t="str">
            <v>DS8</v>
          </cell>
        </row>
        <row r="286">
          <cell r="A286">
            <v>21158</v>
          </cell>
          <cell r="B286" t="str">
            <v>06USBR0040-KLAM IRG ONPRJ</v>
          </cell>
          <cell r="C286" t="str">
            <v>PA20</v>
          </cell>
        </row>
        <row r="287">
          <cell r="A287">
            <v>21774</v>
          </cell>
          <cell r="B287" t="str">
            <v>06NETMT135 - CA RES NET METERING</v>
          </cell>
          <cell r="C287" t="str">
            <v>D</v>
          </cell>
        </row>
        <row r="288">
          <cell r="A288">
            <v>21853</v>
          </cell>
          <cell r="B288" t="str">
            <v>301119 - UNBILLED REV - UNCOLLECTIBLE</v>
          </cell>
          <cell r="C288" t="str">
            <v>AGA</v>
          </cell>
        </row>
        <row r="289">
          <cell r="A289">
            <v>21855</v>
          </cell>
          <cell r="B289" t="str">
            <v>06RESD00DN - CA RES SRVC - DEL NORTE CTY</v>
          </cell>
          <cell r="C289" t="str">
            <v>D</v>
          </cell>
        </row>
        <row r="290">
          <cell r="A290">
            <v>21882</v>
          </cell>
          <cell r="B290" t="str">
            <v>06LNX00300 - 80% MONTHLY MIN GUAR + 80%</v>
          </cell>
          <cell r="C290" t="str">
            <v>AGA</v>
          </cell>
        </row>
        <row r="291">
          <cell r="A291">
            <v>21936</v>
          </cell>
          <cell r="B291" t="str">
            <v>21936-06NMT25135-CA GEN SVC NET MTR&lt;20KW</v>
          </cell>
          <cell r="C291" t="str">
            <v>A25</v>
          </cell>
        </row>
        <row r="292">
          <cell r="A292">
            <v>21937</v>
          </cell>
          <cell r="B292" t="str">
            <v>21937-06NMT32135-CA GEN SVC NET MTR&gt;20KW</v>
          </cell>
          <cell r="C292" t="str">
            <v>A32</v>
          </cell>
        </row>
        <row r="293">
          <cell r="A293">
            <v>21938</v>
          </cell>
          <cell r="B293" t="str">
            <v>06LNX00311 - LINE EXT 80% GUARANTEE</v>
          </cell>
          <cell r="C293" t="str">
            <v>AGA</v>
          </cell>
        </row>
        <row r="294">
          <cell r="A294">
            <v>21962</v>
          </cell>
          <cell r="B294" t="str">
            <v>06NMT36135-CA GEN SVC NET MTR-&gt;100 KW</v>
          </cell>
          <cell r="C294" t="str">
            <v>A36</v>
          </cell>
        </row>
        <row r="295">
          <cell r="A295">
            <v>29001</v>
          </cell>
          <cell r="B295" t="str">
            <v>CUSTOMER COUNT - REGULAR</v>
          </cell>
          <cell r="C295" t="str">
            <v>AGA</v>
          </cell>
        </row>
        <row r="296">
          <cell r="A296">
            <v>29003</v>
          </cell>
          <cell r="B296" t="str">
            <v>CUSTOMER CNT - IRRIGATION</v>
          </cell>
          <cell r="C296" t="str">
            <v>AGA</v>
          </cell>
        </row>
        <row r="297">
          <cell r="A297">
            <v>21979</v>
          </cell>
          <cell r="B297" t="str">
            <v>01VIR23136-OR VOLUME INCENTIVE &lt;= 30 KW</v>
          </cell>
          <cell r="C297">
            <v>23</v>
          </cell>
        </row>
        <row r="298">
          <cell r="A298">
            <v>21969</v>
          </cell>
          <cell r="B298" t="str">
            <v>01LEDSL055-OR LED PILOT STREET LIGHTING</v>
          </cell>
          <cell r="C298" t="str">
            <v>51 / 55</v>
          </cell>
        </row>
        <row r="299">
          <cell r="A299">
            <v>21965</v>
          </cell>
          <cell r="B299" t="str">
            <v>06RESD0DM9 - MULTI FAMILY</v>
          </cell>
          <cell r="C299" t="str">
            <v>DM9</v>
          </cell>
        </row>
        <row r="300">
          <cell r="A300">
            <v>21977</v>
          </cell>
          <cell r="B300" t="str">
            <v>06RESDDS8M-MULT FAM SBMET</v>
          </cell>
          <cell r="C300" t="str">
            <v>DS8</v>
          </cell>
        </row>
        <row r="301">
          <cell r="A301">
            <v>21983</v>
          </cell>
          <cell r="B301" t="str">
            <v>06WHS31025-COM WATER HEATING SVC</v>
          </cell>
          <cell r="C301" t="str">
            <v>A25</v>
          </cell>
        </row>
        <row r="302">
          <cell r="A302">
            <v>21933</v>
          </cell>
          <cell r="B302" t="str">
            <v>06LNX00312 - CA IRG LINE EXT</v>
          </cell>
          <cell r="C302" t="str">
            <v>AGA</v>
          </cell>
        </row>
        <row r="303">
          <cell r="A303">
            <v>21984</v>
          </cell>
          <cell r="B303" t="str">
            <v>01VIR33136-OR VOL INCENTIVE USB CONTRACT</v>
          </cell>
          <cell r="C303">
            <v>33</v>
          </cell>
        </row>
        <row r="304">
          <cell r="A304">
            <v>21987</v>
          </cell>
          <cell r="B304" t="str">
            <v>01NMT48135-NET METERING GEN SVC =&gt; 1000</v>
          </cell>
          <cell r="C304">
            <v>48</v>
          </cell>
        </row>
        <row r="305">
          <cell r="A305">
            <v>21988</v>
          </cell>
          <cell r="B305" t="str">
            <v>01VIR30136-OR VOLUME INCENTIVE &gt; 200 kW</v>
          </cell>
          <cell r="C305">
            <v>30</v>
          </cell>
        </row>
        <row r="306">
          <cell r="A306">
            <v>11195</v>
          </cell>
          <cell r="B306" t="str">
            <v>CA ALT RATE FOR ENERGY (CARE) PRGM</v>
          </cell>
          <cell r="C306" t="str">
            <v>AGA</v>
          </cell>
        </row>
        <row r="307">
          <cell r="A307">
            <v>20608</v>
          </cell>
          <cell r="B307" t="str">
            <v>06LNX00110-REF/NREF ADV +</v>
          </cell>
          <cell r="C307" t="str">
            <v>AGA</v>
          </cell>
        </row>
        <row r="308">
          <cell r="A308">
            <v>21946</v>
          </cell>
          <cell r="B308" t="str">
            <v>06LNX00310 - IRG, 80% ANNUAL MIN + 80%</v>
          </cell>
          <cell r="C308" t="str">
            <v>AGA</v>
          </cell>
        </row>
        <row r="309">
          <cell r="A309">
            <v>20303</v>
          </cell>
          <cell r="B309" t="str">
            <v>02UPPL000R-BASE SCH FALL</v>
          </cell>
          <cell r="C309" t="str">
            <v>AGA</v>
          </cell>
        </row>
        <row r="310">
          <cell r="A310">
            <v>20597</v>
          </cell>
          <cell r="B310" t="str">
            <v>06LNX00103-LINE EXT 80% G</v>
          </cell>
          <cell r="C310" t="str">
            <v>AGA</v>
          </cell>
        </row>
        <row r="311">
          <cell r="A311">
            <v>21992</v>
          </cell>
          <cell r="B311" t="str">
            <v>01VIR41136-OR VOLUME INCENTIVE-AGRI PUMP</v>
          </cell>
          <cell r="C311">
            <v>41</v>
          </cell>
        </row>
        <row r="312">
          <cell r="A312">
            <v>21997</v>
          </cell>
          <cell r="B312" t="str">
            <v>01OALTB15N-OR OUTD AR LGT NR</v>
          </cell>
          <cell r="C312">
            <v>15</v>
          </cell>
        </row>
        <row r="313">
          <cell r="A313">
            <v>21998</v>
          </cell>
          <cell r="B313" t="str">
            <v>01OALTB15R-OR OUTD AR LGT RES</v>
          </cell>
          <cell r="C313">
            <v>15</v>
          </cell>
        </row>
        <row r="314">
          <cell r="A314">
            <v>11234</v>
          </cell>
          <cell r="B314" t="str">
            <v>OTHER REVENUE ADJ - DEFERRAL</v>
          </cell>
          <cell r="C314" t="str">
            <v>AGA</v>
          </cell>
        </row>
        <row r="315">
          <cell r="A315">
            <v>11235</v>
          </cell>
          <cell r="B315" t="str">
            <v>OTHER REVENUE ADJ - REALIZED</v>
          </cell>
          <cell r="C315" t="str">
            <v>AGA</v>
          </cell>
        </row>
        <row r="316">
          <cell r="A316">
            <v>22003</v>
          </cell>
          <cell r="B316" t="str">
            <v>01VIR48136-OR VOLUME INCENTIVE &gt; 1000 KW</v>
          </cell>
          <cell r="C316">
            <v>48</v>
          </cell>
        </row>
        <row r="317">
          <cell r="A317">
            <v>22005</v>
          </cell>
          <cell r="B317" t="str">
            <v>01RGNSB023-SMALL GENERAL SVC-RES</v>
          </cell>
          <cell r="C317">
            <v>23</v>
          </cell>
        </row>
        <row r="318">
          <cell r="A318">
            <v>22008</v>
          </cell>
          <cell r="B318" t="str">
            <v>02RGNSB024-WA SMALL GENERAL SVC-RES</v>
          </cell>
          <cell r="C318">
            <v>24</v>
          </cell>
        </row>
        <row r="319">
          <cell r="A319">
            <v>22010</v>
          </cell>
          <cell r="B319" t="str">
            <v>06RGNSV025-CA SMALL GENERAL SVC-RES</v>
          </cell>
          <cell r="C319" t="str">
            <v>A25</v>
          </cell>
        </row>
        <row r="320">
          <cell r="A320">
            <v>20598</v>
          </cell>
          <cell r="B320" t="str">
            <v>06LNX00103-LINE EXT 80% G</v>
          </cell>
          <cell r="C320" t="str">
            <v>AGA</v>
          </cell>
        </row>
        <row r="321">
          <cell r="A321">
            <v>22014</v>
          </cell>
          <cell r="B321" t="str">
            <v>01COSTR023, OR RES GEN SRV, COST BASED</v>
          </cell>
          <cell r="C321">
            <v>23</v>
          </cell>
        </row>
        <row r="322">
          <cell r="A322">
            <v>11244</v>
          </cell>
          <cell r="B322" t="str">
            <v>301170-DSM REVENUE-RESIDENTIAL</v>
          </cell>
          <cell r="C322" t="str">
            <v>AGA</v>
          </cell>
        </row>
        <row r="323">
          <cell r="A323">
            <v>11246</v>
          </cell>
          <cell r="B323" t="str">
            <v>301180-BLUE SKY REVENUE-RESIDENTIAL</v>
          </cell>
          <cell r="C323" t="str">
            <v>AGA</v>
          </cell>
        </row>
        <row r="324">
          <cell r="A324">
            <v>11247</v>
          </cell>
          <cell r="B324" t="str">
            <v>301270-DSM REVENUE-COMMERCIAL</v>
          </cell>
          <cell r="C324" t="str">
            <v>AGA</v>
          </cell>
        </row>
        <row r="325">
          <cell r="A325">
            <v>11251</v>
          </cell>
          <cell r="B325" t="str">
            <v>301280-BLUE SKY REVENUE-COMMERCIAL</v>
          </cell>
          <cell r="C325" t="str">
            <v>AGA</v>
          </cell>
        </row>
        <row r="326">
          <cell r="A326">
            <v>11252</v>
          </cell>
          <cell r="B326" t="str">
            <v>301370-DSM REVENUE-INDUSTRIAL</v>
          </cell>
          <cell r="C326" t="str">
            <v>AGA</v>
          </cell>
        </row>
        <row r="327">
          <cell r="A327">
            <v>11256</v>
          </cell>
          <cell r="B327" t="str">
            <v>301380-BLUE SKY REVENUE-INDUSTRIAL</v>
          </cell>
          <cell r="C327" t="str">
            <v>AGA</v>
          </cell>
        </row>
        <row r="328">
          <cell r="A328">
            <v>11257</v>
          </cell>
          <cell r="B328" t="str">
            <v>301470-DSM REVENUE-IRRIGATION</v>
          </cell>
          <cell r="C328" t="str">
            <v>AGA</v>
          </cell>
        </row>
        <row r="329">
          <cell r="A329">
            <v>11260</v>
          </cell>
          <cell r="B329" t="str">
            <v>301670-DSM REVENUE-PSHL</v>
          </cell>
          <cell r="C329" t="str">
            <v>AGA</v>
          </cell>
        </row>
        <row r="330">
          <cell r="A330">
            <v>22019</v>
          </cell>
          <cell r="B330" t="str">
            <v>01RENWR023-RENEW USAGE SPLY SVC-GEN SVC</v>
          </cell>
          <cell r="C330">
            <v>23</v>
          </cell>
        </row>
        <row r="331">
          <cell r="A331">
            <v>11259</v>
          </cell>
          <cell r="B331" t="str">
            <v>301480-BLUE SKY REVENUE-IRRIGATION</v>
          </cell>
          <cell r="C331" t="str">
            <v>AGA</v>
          </cell>
        </row>
        <row r="332">
          <cell r="A332">
            <v>22020</v>
          </cell>
          <cell r="B332" t="str">
            <v>01HABTR023-RES GEN SVC HABITAT BLND</v>
          </cell>
          <cell r="C332">
            <v>23</v>
          </cell>
        </row>
        <row r="333">
          <cell r="A333">
            <v>11277</v>
          </cell>
          <cell r="B333" t="str">
            <v>367680-REVENUE ADJ PROPERTY INSUR-COM</v>
          </cell>
          <cell r="C333" t="str">
            <v>AGA</v>
          </cell>
        </row>
        <row r="334">
          <cell r="A334">
            <v>11278</v>
          </cell>
          <cell r="B334" t="str">
            <v>367780-REVENUE ADJ PROPERTY INSUR-IND</v>
          </cell>
          <cell r="C334" t="str">
            <v>AGA</v>
          </cell>
        </row>
        <row r="335">
          <cell r="A335">
            <v>11276</v>
          </cell>
          <cell r="B335" t="str">
            <v>367580-REVENUE ADJ PROPERTY INSUR-RES</v>
          </cell>
          <cell r="C335" t="str">
            <v>AGA</v>
          </cell>
        </row>
        <row r="336">
          <cell r="A336">
            <v>20646</v>
          </cell>
          <cell r="B336" t="str">
            <v>06UPPL000R-BASE SCH FALL</v>
          </cell>
          <cell r="C336" t="str">
            <v>AGA</v>
          </cell>
        </row>
        <row r="337">
          <cell r="A337">
            <v>22022</v>
          </cell>
          <cell r="B337" t="str">
            <v>06NMT20135-AGRICULTURAL PUMP-NET METER</v>
          </cell>
          <cell r="C337" t="str">
            <v>PA20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 Summary 2004-2008 Aurora + N"/>
      <sheetName val="#REF"/>
      <sheetName val="Scen 2 Rate Years"/>
      <sheetName val="Scen 2 Annual Summary"/>
      <sheetName val="Scen 1 Rate Years"/>
      <sheetName val="Scen 1 Annual Summary"/>
      <sheetName val="Current v Prior =&gt;"/>
      <sheetName val="7.30.03 Scen 1 v 7.17.03a"/>
      <sheetName val="7.31.03 Scen 2 v 7.17.03a (2)"/>
      <sheetName val="Scen 1 =&gt;"/>
      <sheetName val="AURORA + NON AURORA"/>
      <sheetName val="Not AURORA FERC Summary"/>
      <sheetName val="AURORA FERC Summary 04-08"/>
      <sheetName val="Scen 1 New Res Summ 04-08"/>
      <sheetName val="Scen 1 Production O&amp;M"/>
      <sheetName val="Scen 2 =&gt;"/>
      <sheetName val="AURORA + NON AURORA (2)"/>
      <sheetName val="Not AURORA FERC Summary (2)"/>
      <sheetName val="AURORA FERC Summary 04-08 (2)"/>
      <sheetName val="Scen 1 New Res Summ 04-08 (2)"/>
      <sheetName val="Print 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of Changes"/>
      <sheetName val="Deficiency"/>
      <sheetName val="SEF-15 Summary"/>
      <sheetName val="SEF-15 Adjustments"/>
      <sheetName val="SEF-16 2020 PCORC A-1"/>
      <sheetName val="SEF-17 A-1 Compare"/>
      <sheetName val="2019 GRC A-1 UE-200907"/>
      <sheetName val="ROR"/>
      <sheetName val="Name Ranges"/>
      <sheetName val="Recon"/>
      <sheetName val="Recon Depr"/>
      <sheetName val="ARC Dep-ARO Accr"/>
      <sheetName val="Col Depr Adj"/>
      <sheetName val="Col Acq Adj"/>
      <sheetName val="Prod Rel GP"/>
      <sheetName val="Reconcile PKW to A-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6">
          <cell r="F36">
            <v>430163067.21888351</v>
          </cell>
          <cell r="G36">
            <v>767399398.37583029</v>
          </cell>
        </row>
        <row r="37">
          <cell r="C37">
            <v>0.95111500000000004</v>
          </cell>
        </row>
        <row r="46">
          <cell r="D46">
            <v>40.986635557710116</v>
          </cell>
        </row>
      </sheetData>
      <sheetData sheetId="5" refreshError="1"/>
      <sheetData sheetId="6">
        <row r="36">
          <cell r="F36">
            <v>455200098.46092093</v>
          </cell>
          <cell r="G36">
            <v>713651643.97173285</v>
          </cell>
        </row>
        <row r="37">
          <cell r="C37">
            <v>0.95111500000000004</v>
          </cell>
        </row>
        <row r="39">
          <cell r="C39">
            <v>20535748.503355935</v>
          </cell>
        </row>
        <row r="46">
          <cell r="D46">
            <v>36.539000000000001</v>
          </cell>
        </row>
      </sheetData>
      <sheetData sheetId="7" refreshError="1"/>
      <sheetData sheetId="8">
        <row r="3">
          <cell r="B3" t="str">
            <v>TEST YEAR 12 MONTHS ENDED JUNE 30, 2020</v>
          </cell>
        </row>
        <row r="4">
          <cell r="B4" t="str">
            <v>RATE YEAR 12 MONTHS ENDED MAY 31, 2022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Verify"/>
      <sheetName val="JHS-4"/>
      <sheetName val="JHS-5"/>
      <sheetName val="JHS-5.01(A)"/>
      <sheetName val="JHS-6"/>
      <sheetName val="JHS-7"/>
      <sheetName val="JHS-8 Unit Cost"/>
      <sheetName val="JHS-9 Ex A-1"/>
      <sheetName val="JHS-9 Ex A-2"/>
      <sheetName val="JHS-9 Ex A-3"/>
      <sheetName val="JHS-9 Ex A-4"/>
      <sheetName val="JHS-9 Ex A-5"/>
      <sheetName val="Comparison (For Later)"/>
      <sheetName val="DEM RY PC"/>
      <sheetName val="Tenaska.Backup"/>
      <sheetName val="Restated TY"/>
      <sheetName val="09-10"/>
      <sheetName val="557"/>
      <sheetName val="Production Adjustment"/>
      <sheetName val="Production Factor"/>
      <sheetName val="Production Plant Premiums"/>
      <sheetName val="Prod Plant"/>
      <sheetName val="Prodn OM11GRC"/>
      <sheetName val="EB&amp;Taxes"/>
      <sheetName val="TransmRev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>
        <row r="2">
          <cell r="AP2" t="str">
            <v>Docket Number UE-11_____</v>
          </cell>
        </row>
      </sheetData>
      <sheetData sheetId="3"/>
      <sheetData sheetId="4"/>
      <sheetData sheetId="5">
        <row r="7">
          <cell r="A7" t="str">
            <v>FOR THE TWELVE MONTHS ENDED DECEMBER 31, 2010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Sheet2"/>
      <sheetName val="ERB-sources"/>
      <sheetName val="EWC"/>
      <sheetName val="Sheet3"/>
      <sheetName val="EWC-sources"/>
      <sheetName val="GRB"/>
      <sheetName val="Sheet4"/>
      <sheetName val="GRB-sources"/>
      <sheetName val="GWC"/>
      <sheetName val="Sheet5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Sheet1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>
        <row r="10">
          <cell r="Q10">
            <v>3908379967.46</v>
          </cell>
          <cell r="R10">
            <v>3917326936</v>
          </cell>
          <cell r="S10">
            <v>3929033372.96</v>
          </cell>
          <cell r="T10">
            <v>3940554579.3200002</v>
          </cell>
          <cell r="AH10">
            <v>3901360698.6633334</v>
          </cell>
          <cell r="AI10">
            <v>3903843295.1800003</v>
          </cell>
          <cell r="AJ10">
            <v>3906774146.0166669</v>
          </cell>
        </row>
        <row r="11">
          <cell r="Q11">
            <v>1676897416.1199999</v>
          </cell>
          <cell r="R11">
            <v>1681058015.97</v>
          </cell>
          <cell r="S11">
            <v>1693490892.3599999</v>
          </cell>
          <cell r="T11">
            <v>1707559074.1700001</v>
          </cell>
          <cell r="AH11">
            <v>1641280548.4145832</v>
          </cell>
          <cell r="AI11">
            <v>1649190425.9466667</v>
          </cell>
          <cell r="AJ11">
            <v>1657036105.1491663</v>
          </cell>
        </row>
        <row r="12">
          <cell r="Q12">
            <v>373101802.13999999</v>
          </cell>
          <cell r="R12">
            <v>376116175.24000001</v>
          </cell>
          <cell r="S12">
            <v>377054803.73000002</v>
          </cell>
          <cell r="T12">
            <v>387074441.10000002</v>
          </cell>
          <cell r="AH12">
            <v>370939750.65875</v>
          </cell>
          <cell r="AI12">
            <v>371842386.78458327</v>
          </cell>
          <cell r="AJ12">
            <v>372864741.24541664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AH13">
            <v>0</v>
          </cell>
          <cell r="AI13">
            <v>0</v>
          </cell>
          <cell r="AJ13">
            <v>0</v>
          </cell>
        </row>
        <row r="14">
          <cell r="Q14">
            <v>0</v>
          </cell>
          <cell r="R14">
            <v>0</v>
          </cell>
          <cell r="S14">
            <v>0</v>
          </cell>
          <cell r="T14">
            <v>0</v>
          </cell>
          <cell r="AH14">
            <v>0</v>
          </cell>
          <cell r="AI14">
            <v>0</v>
          </cell>
          <cell r="AJ14">
            <v>0</v>
          </cell>
        </row>
        <row r="15">
          <cell r="Q15">
            <v>0</v>
          </cell>
          <cell r="R15">
            <v>0</v>
          </cell>
          <cell r="S15">
            <v>0</v>
          </cell>
          <cell r="T15">
            <v>0</v>
          </cell>
          <cell r="AH15">
            <v>0</v>
          </cell>
          <cell r="AI15">
            <v>0</v>
          </cell>
          <cell r="AJ15">
            <v>0</v>
          </cell>
        </row>
        <row r="16">
          <cell r="Q16">
            <v>0</v>
          </cell>
          <cell r="R16">
            <v>0</v>
          </cell>
          <cell r="S16">
            <v>0</v>
          </cell>
          <cell r="T16">
            <v>0</v>
          </cell>
          <cell r="AH16">
            <v>0</v>
          </cell>
          <cell r="AI16">
            <v>0</v>
          </cell>
          <cell r="AJ16">
            <v>0</v>
          </cell>
        </row>
        <row r="17">
          <cell r="Q17">
            <v>0</v>
          </cell>
          <cell r="R17">
            <v>0</v>
          </cell>
          <cell r="S17">
            <v>0</v>
          </cell>
          <cell r="T17">
            <v>0</v>
          </cell>
          <cell r="AH17">
            <v>0</v>
          </cell>
          <cell r="AI17">
            <v>0</v>
          </cell>
          <cell r="AJ17">
            <v>0</v>
          </cell>
        </row>
        <row r="18">
          <cell r="Q18">
            <v>0</v>
          </cell>
          <cell r="R18">
            <v>0</v>
          </cell>
          <cell r="S18">
            <v>0</v>
          </cell>
          <cell r="T18">
            <v>0</v>
          </cell>
          <cell r="AH18">
            <v>0</v>
          </cell>
          <cell r="AI18">
            <v>0</v>
          </cell>
          <cell r="AJ18">
            <v>0</v>
          </cell>
        </row>
        <row r="19">
          <cell r="Q19">
            <v>159350590.19</v>
          </cell>
          <cell r="R19">
            <v>159350590.19</v>
          </cell>
          <cell r="S19">
            <v>159350590.19</v>
          </cell>
          <cell r="T19">
            <v>159350590.19</v>
          </cell>
          <cell r="AH19">
            <v>159543127.07250002</v>
          </cell>
          <cell r="AI19">
            <v>159414769.15083337</v>
          </cell>
          <cell r="AJ19">
            <v>159350590.19000003</v>
          </cell>
        </row>
        <row r="20">
          <cell r="Q20">
            <v>0</v>
          </cell>
          <cell r="R20">
            <v>0</v>
          </cell>
          <cell r="S20">
            <v>0</v>
          </cell>
          <cell r="T20">
            <v>0</v>
          </cell>
          <cell r="AH20">
            <v>0</v>
          </cell>
          <cell r="AI20">
            <v>0</v>
          </cell>
          <cell r="AJ20">
            <v>0</v>
          </cell>
        </row>
        <row r="21">
          <cell r="AH21">
            <v>0</v>
          </cell>
          <cell r="AI21">
            <v>0</v>
          </cell>
          <cell r="AJ21">
            <v>0</v>
          </cell>
        </row>
        <row r="22">
          <cell r="Q22">
            <v>6472729.8300000001</v>
          </cell>
          <cell r="R22">
            <v>7585846.9699999997</v>
          </cell>
          <cell r="S22">
            <v>7585839.4299999997</v>
          </cell>
          <cell r="T22">
            <v>7585839.4299999997</v>
          </cell>
          <cell r="AH22">
            <v>6790791.7341666669</v>
          </cell>
          <cell r="AI22">
            <v>6858412.2424999997</v>
          </cell>
          <cell r="AJ22">
            <v>6917891.3987500006</v>
          </cell>
        </row>
        <row r="23">
          <cell r="Q23">
            <v>22339.93</v>
          </cell>
          <cell r="R23">
            <v>22339.93</v>
          </cell>
          <cell r="S23">
            <v>22339.93</v>
          </cell>
          <cell r="T23">
            <v>22339.93</v>
          </cell>
          <cell r="AH23">
            <v>945648.34416666662</v>
          </cell>
          <cell r="AI23">
            <v>803600.89583333314</v>
          </cell>
          <cell r="AJ23">
            <v>661553.44749999989</v>
          </cell>
        </row>
        <row r="24">
          <cell r="Q24">
            <v>0</v>
          </cell>
          <cell r="R24">
            <v>0</v>
          </cell>
          <cell r="S24">
            <v>0</v>
          </cell>
          <cell r="T24">
            <v>0</v>
          </cell>
          <cell r="AH24">
            <v>0</v>
          </cell>
          <cell r="AI24">
            <v>0</v>
          </cell>
          <cell r="AJ24">
            <v>0</v>
          </cell>
        </row>
        <row r="25">
          <cell r="Q25">
            <v>97883456.430000007</v>
          </cell>
          <cell r="R25">
            <v>95984277.549999997</v>
          </cell>
          <cell r="S25">
            <v>94690119.400000006</v>
          </cell>
          <cell r="T25">
            <v>80270723.469999999</v>
          </cell>
          <cell r="AH25">
            <v>85020088.963750005</v>
          </cell>
          <cell r="AI25">
            <v>86166586.632916659</v>
          </cell>
          <cell r="AJ25">
            <v>86725029.596249998</v>
          </cell>
        </row>
        <row r="26">
          <cell r="Q26">
            <v>32727175.100000001</v>
          </cell>
          <cell r="R26">
            <v>34898021.280000001</v>
          </cell>
          <cell r="S26">
            <v>32701040.550000001</v>
          </cell>
          <cell r="T26">
            <v>37170259.859999999</v>
          </cell>
          <cell r="AH26">
            <v>24766535.980833337</v>
          </cell>
          <cell r="AI26">
            <v>25556697.588750001</v>
          </cell>
          <cell r="AJ26">
            <v>26512829.249583334</v>
          </cell>
        </row>
        <row r="27">
          <cell r="Q27">
            <v>11531074.140000001</v>
          </cell>
          <cell r="R27">
            <v>8875788.3100000005</v>
          </cell>
          <cell r="S27">
            <v>9639238.2100000009</v>
          </cell>
          <cell r="T27">
            <v>4554441.4800000004</v>
          </cell>
          <cell r="AH27">
            <v>9604860.8116666656</v>
          </cell>
          <cell r="AI27">
            <v>9525381.177083334</v>
          </cell>
          <cell r="AJ27">
            <v>9429426.5275000017</v>
          </cell>
        </row>
        <row r="28">
          <cell r="Q28">
            <v>4440409.72</v>
          </cell>
          <cell r="R28">
            <v>4794028.43</v>
          </cell>
          <cell r="S28">
            <v>4570270.99</v>
          </cell>
          <cell r="T28">
            <v>-1006991.81</v>
          </cell>
          <cell r="AH28">
            <v>3170119.8349999995</v>
          </cell>
          <cell r="AI28">
            <v>3559931.5437499997</v>
          </cell>
          <cell r="AJ28">
            <v>3747963.1854166668</v>
          </cell>
        </row>
        <row r="29">
          <cell r="Q29">
            <v>199221.43</v>
          </cell>
          <cell r="R29">
            <v>247584.93</v>
          </cell>
          <cell r="S29">
            <v>247584.93</v>
          </cell>
          <cell r="T29">
            <v>265754.3</v>
          </cell>
          <cell r="AH29">
            <v>42735.120416666665</v>
          </cell>
          <cell r="AI29">
            <v>63367.197916666657</v>
          </cell>
          <cell r="AJ29">
            <v>84756.33249999999</v>
          </cell>
        </row>
        <row r="30">
          <cell r="Q30">
            <v>0</v>
          </cell>
          <cell r="R30">
            <v>0</v>
          </cell>
          <cell r="S30">
            <v>0</v>
          </cell>
          <cell r="T30">
            <v>0</v>
          </cell>
          <cell r="AH30">
            <v>0</v>
          </cell>
          <cell r="AI30">
            <v>0</v>
          </cell>
          <cell r="AJ30">
            <v>0</v>
          </cell>
        </row>
        <row r="31">
          <cell r="Q31">
            <v>4679511</v>
          </cell>
          <cell r="R31">
            <v>4644344</v>
          </cell>
          <cell r="S31">
            <v>9584972</v>
          </cell>
          <cell r="T31">
            <v>9060</v>
          </cell>
          <cell r="AH31">
            <v>3759635.5833333335</v>
          </cell>
          <cell r="AI31">
            <v>4002365.75</v>
          </cell>
          <cell r="AJ31">
            <v>4208163.875</v>
          </cell>
        </row>
        <row r="32">
          <cell r="Q32">
            <v>661860</v>
          </cell>
          <cell r="R32">
            <v>4881713</v>
          </cell>
          <cell r="S32">
            <v>6031945</v>
          </cell>
          <cell r="T32">
            <v>358710</v>
          </cell>
          <cell r="AH32">
            <v>3722762.625</v>
          </cell>
          <cell r="AI32">
            <v>3617566.6666666665</v>
          </cell>
          <cell r="AJ32">
            <v>3570998.7083333335</v>
          </cell>
        </row>
        <row r="33">
          <cell r="Q33">
            <v>-1654810063.96</v>
          </cell>
          <cell r="R33">
            <v>-1662948434</v>
          </cell>
          <cell r="S33">
            <v>-1671989116.95</v>
          </cell>
          <cell r="T33">
            <v>-1679717664.0899999</v>
          </cell>
          <cell r="AH33">
            <v>-1642407896.4495838</v>
          </cell>
          <cell r="AI33">
            <v>-1644666102.6154168</v>
          </cell>
          <cell r="AJ33">
            <v>-1647871706.2416668</v>
          </cell>
        </row>
        <row r="34">
          <cell r="Q34">
            <v>-528465119.70999998</v>
          </cell>
          <cell r="R34">
            <v>-531129994.49000001</v>
          </cell>
          <cell r="S34">
            <v>-535726091.85000002</v>
          </cell>
          <cell r="T34">
            <v>-539556126.04999995</v>
          </cell>
          <cell r="AH34">
            <v>-515047643.63749999</v>
          </cell>
          <cell r="AI34">
            <v>-516900165.00541669</v>
          </cell>
          <cell r="AJ34">
            <v>-519488640.44249994</v>
          </cell>
        </row>
        <row r="35">
          <cell r="Q35">
            <v>-30146922.460000001</v>
          </cell>
          <cell r="R35">
            <v>-30069607.449999999</v>
          </cell>
          <cell r="S35">
            <v>-30542894.530000001</v>
          </cell>
          <cell r="T35">
            <v>-31046232.600000001</v>
          </cell>
          <cell r="AH35">
            <v>-31681579.993333329</v>
          </cell>
          <cell r="AI35">
            <v>-31160688.426666662</v>
          </cell>
          <cell r="AJ35">
            <v>-30823952.141666662</v>
          </cell>
        </row>
        <row r="36">
          <cell r="Q36">
            <v>20321734.579999998</v>
          </cell>
          <cell r="R36">
            <v>21294535.940000001</v>
          </cell>
          <cell r="S36">
            <v>21584792.780000001</v>
          </cell>
          <cell r="T36">
            <v>22402585.559999999</v>
          </cell>
          <cell r="AH36">
            <v>22739472.728333335</v>
          </cell>
          <cell r="AI36">
            <v>22908506.955416664</v>
          </cell>
          <cell r="AJ36">
            <v>22864448.856249999</v>
          </cell>
        </row>
        <row r="37">
          <cell r="Q37">
            <v>18159663.66</v>
          </cell>
          <cell r="R37">
            <v>17815782.010000002</v>
          </cell>
          <cell r="S37">
            <v>17888144.420000002</v>
          </cell>
          <cell r="T37">
            <v>18027466.989999998</v>
          </cell>
          <cell r="AH37">
            <v>18815345.3125</v>
          </cell>
          <cell r="AI37">
            <v>18667931.727499999</v>
          </cell>
          <cell r="AJ37">
            <v>18538786.864583332</v>
          </cell>
        </row>
        <row r="38">
          <cell r="Q38">
            <v>3943576.01</v>
          </cell>
          <cell r="R38">
            <v>3937540.8</v>
          </cell>
          <cell r="S38">
            <v>3940670.1</v>
          </cell>
          <cell r="T38">
            <v>3940622.95</v>
          </cell>
          <cell r="AH38">
            <v>3514428.2333333329</v>
          </cell>
          <cell r="AI38">
            <v>3435191.0024999995</v>
          </cell>
          <cell r="AJ38">
            <v>3482614.4908333332</v>
          </cell>
        </row>
        <row r="39">
          <cell r="Q39">
            <v>-4330592.3</v>
          </cell>
          <cell r="R39">
            <v>-4192467.64</v>
          </cell>
          <cell r="S39">
            <v>-4093776.74</v>
          </cell>
          <cell r="T39">
            <v>-4255132.92</v>
          </cell>
          <cell r="AH39">
            <v>-4503663.5354166664</v>
          </cell>
          <cell r="AI39">
            <v>-4413424.8574999999</v>
          </cell>
          <cell r="AJ39">
            <v>-4388580.3949999996</v>
          </cell>
        </row>
        <row r="40">
          <cell r="Q40">
            <v>1439827.66</v>
          </cell>
          <cell r="R40">
            <v>1483042.95</v>
          </cell>
          <cell r="S40">
            <v>1528310.66</v>
          </cell>
          <cell r="T40">
            <v>1592775.23</v>
          </cell>
          <cell r="AH40">
            <v>623695.75291666668</v>
          </cell>
          <cell r="AI40">
            <v>850061.36375000002</v>
          </cell>
          <cell r="AJ40">
            <v>1076315.6608333334</v>
          </cell>
        </row>
        <row r="41">
          <cell r="AH41">
            <v>0</v>
          </cell>
          <cell r="AI41">
            <v>0</v>
          </cell>
          <cell r="AJ41">
            <v>0</v>
          </cell>
        </row>
        <row r="42">
          <cell r="AH42">
            <v>0</v>
          </cell>
          <cell r="AI42">
            <v>0</v>
          </cell>
          <cell r="AJ42">
            <v>0</v>
          </cell>
        </row>
        <row r="43">
          <cell r="AH43">
            <v>0</v>
          </cell>
          <cell r="AI43">
            <v>0</v>
          </cell>
          <cell r="AJ43">
            <v>0</v>
          </cell>
        </row>
        <row r="44">
          <cell r="AH44">
            <v>0</v>
          </cell>
          <cell r="AI44">
            <v>0</v>
          </cell>
          <cell r="AJ44">
            <v>0</v>
          </cell>
        </row>
        <row r="45">
          <cell r="Q45">
            <v>0</v>
          </cell>
          <cell r="R45">
            <v>0</v>
          </cell>
          <cell r="S45">
            <v>0</v>
          </cell>
          <cell r="T45">
            <v>0</v>
          </cell>
          <cell r="AH45">
            <v>1868057.9824999999</v>
          </cell>
          <cell r="AI45">
            <v>622685.99416666664</v>
          </cell>
          <cell r="AJ45">
            <v>0</v>
          </cell>
        </row>
        <row r="46">
          <cell r="Q46">
            <v>0</v>
          </cell>
          <cell r="R46">
            <v>0</v>
          </cell>
          <cell r="S46">
            <v>0</v>
          </cell>
          <cell r="T46">
            <v>0</v>
          </cell>
          <cell r="AH46">
            <v>1869419.6737500001</v>
          </cell>
          <cell r="AI46">
            <v>623139.89124999999</v>
          </cell>
          <cell r="AJ46">
            <v>0</v>
          </cell>
        </row>
        <row r="47">
          <cell r="Q47">
            <v>0</v>
          </cell>
          <cell r="R47">
            <v>0</v>
          </cell>
          <cell r="S47">
            <v>0</v>
          </cell>
          <cell r="T47">
            <v>0</v>
          </cell>
          <cell r="AH47">
            <v>58766.111666666664</v>
          </cell>
          <cell r="AI47">
            <v>0</v>
          </cell>
          <cell r="AJ47">
            <v>0</v>
          </cell>
        </row>
        <row r="48">
          <cell r="Q48">
            <v>0</v>
          </cell>
          <cell r="R48">
            <v>0</v>
          </cell>
          <cell r="S48">
            <v>0</v>
          </cell>
          <cell r="T48">
            <v>0</v>
          </cell>
          <cell r="AH48">
            <v>-440833.3133333333</v>
          </cell>
          <cell r="AI48">
            <v>-394429.80666666664</v>
          </cell>
          <cell r="AJ48">
            <v>-348026.3</v>
          </cell>
        </row>
        <row r="49">
          <cell r="Q49">
            <v>0</v>
          </cell>
          <cell r="R49">
            <v>0</v>
          </cell>
          <cell r="S49">
            <v>0</v>
          </cell>
          <cell r="T49">
            <v>0</v>
          </cell>
          <cell r="AH49">
            <v>-74681.115000000005</v>
          </cell>
          <cell r="AI49">
            <v>-66819.945000000007</v>
          </cell>
          <cell r="AJ49">
            <v>-58958.775000000001</v>
          </cell>
        </row>
        <row r="50">
          <cell r="Q50">
            <v>0</v>
          </cell>
          <cell r="R50">
            <v>0</v>
          </cell>
          <cell r="S50">
            <v>0</v>
          </cell>
          <cell r="T50">
            <v>223992.83</v>
          </cell>
          <cell r="AH50">
            <v>-2852055.8158333334</v>
          </cell>
          <cell r="AI50">
            <v>-2551839.4141666666</v>
          </cell>
          <cell r="AJ50">
            <v>-2242289.9779166668</v>
          </cell>
        </row>
        <row r="51">
          <cell r="Q51">
            <v>0</v>
          </cell>
          <cell r="R51">
            <v>0</v>
          </cell>
          <cell r="S51">
            <v>0</v>
          </cell>
          <cell r="T51">
            <v>-92494.49</v>
          </cell>
          <cell r="AH51">
            <v>-1019952.2429166669</v>
          </cell>
          <cell r="AI51">
            <v>-874880.98958333349</v>
          </cell>
          <cell r="AJ51">
            <v>-759303.76833333343</v>
          </cell>
        </row>
        <row r="52">
          <cell r="Q52">
            <v>0</v>
          </cell>
          <cell r="R52">
            <v>0</v>
          </cell>
          <cell r="S52">
            <v>0</v>
          </cell>
          <cell r="T52">
            <v>273185.39</v>
          </cell>
          <cell r="AH52">
            <v>1540424.176666667</v>
          </cell>
          <cell r="AI52">
            <v>1378274.2633333337</v>
          </cell>
          <cell r="AJ52">
            <v>1227507.0745833337</v>
          </cell>
        </row>
        <row r="53">
          <cell r="Q53">
            <v>0</v>
          </cell>
          <cell r="R53">
            <v>0</v>
          </cell>
          <cell r="S53">
            <v>0</v>
          </cell>
          <cell r="T53">
            <v>0</v>
          </cell>
          <cell r="AH53">
            <v>0</v>
          </cell>
          <cell r="AI53">
            <v>0</v>
          </cell>
          <cell r="AJ53">
            <v>0</v>
          </cell>
        </row>
        <row r="54">
          <cell r="Q54">
            <v>0</v>
          </cell>
          <cell r="R54">
            <v>0</v>
          </cell>
          <cell r="S54">
            <v>0</v>
          </cell>
          <cell r="T54">
            <v>0</v>
          </cell>
          <cell r="AH54">
            <v>0</v>
          </cell>
          <cell r="AI54">
            <v>0</v>
          </cell>
          <cell r="AJ54">
            <v>0</v>
          </cell>
        </row>
        <row r="55">
          <cell r="Q55">
            <v>0</v>
          </cell>
          <cell r="R55">
            <v>0</v>
          </cell>
          <cell r="S55">
            <v>0</v>
          </cell>
          <cell r="T55">
            <v>0</v>
          </cell>
          <cell r="AH55">
            <v>0</v>
          </cell>
          <cell r="AI55">
            <v>0</v>
          </cell>
          <cell r="AJ55">
            <v>0</v>
          </cell>
        </row>
        <row r="56">
          <cell r="Q56">
            <v>0</v>
          </cell>
          <cell r="R56">
            <v>0</v>
          </cell>
          <cell r="S56">
            <v>0</v>
          </cell>
          <cell r="T56">
            <v>0</v>
          </cell>
          <cell r="AH56">
            <v>0</v>
          </cell>
          <cell r="AI56">
            <v>0</v>
          </cell>
          <cell r="AJ56">
            <v>0</v>
          </cell>
        </row>
        <row r="57">
          <cell r="Q57">
            <v>-82346006.150000006</v>
          </cell>
          <cell r="R57">
            <v>-82696427.689999998</v>
          </cell>
          <cell r="S57">
            <v>-83046849.319999993</v>
          </cell>
          <cell r="T57">
            <v>-83397270.859999999</v>
          </cell>
          <cell r="AH57">
            <v>-80595677.788749993</v>
          </cell>
          <cell r="AI57">
            <v>-80944974.126666665</v>
          </cell>
          <cell r="AJ57">
            <v>-81294741.44083333</v>
          </cell>
        </row>
        <row r="58">
          <cell r="Q58">
            <v>0</v>
          </cell>
          <cell r="R58">
            <v>0</v>
          </cell>
          <cell r="S58">
            <v>0</v>
          </cell>
          <cell r="T58">
            <v>0</v>
          </cell>
          <cell r="AH58">
            <v>0</v>
          </cell>
          <cell r="AI58">
            <v>0</v>
          </cell>
          <cell r="AJ58">
            <v>0</v>
          </cell>
        </row>
        <row r="59">
          <cell r="Q59">
            <v>-13639797.619999999</v>
          </cell>
          <cell r="R59">
            <v>-13895294.109999999</v>
          </cell>
          <cell r="S59">
            <v>-14150833.99</v>
          </cell>
          <cell r="T59">
            <v>-14406343.539999999</v>
          </cell>
          <cell r="AH59">
            <v>-16982730.69125</v>
          </cell>
          <cell r="AI59">
            <v>-16598650.187083336</v>
          </cell>
          <cell r="AJ59">
            <v>-16215155.099583333</v>
          </cell>
        </row>
        <row r="60">
          <cell r="Q60">
            <v>-13819670.73</v>
          </cell>
          <cell r="R60">
            <v>-13969091.449999999</v>
          </cell>
          <cell r="S60">
            <v>-14118512.380000001</v>
          </cell>
          <cell r="T60">
            <v>-14267933.07</v>
          </cell>
          <cell r="AH60">
            <v>-13344017.913333332</v>
          </cell>
          <cell r="AI60">
            <v>-13464766.430416666</v>
          </cell>
          <cell r="AJ60">
            <v>-13585499.806666667</v>
          </cell>
        </row>
        <row r="61">
          <cell r="Q61">
            <v>-95712880.370000005</v>
          </cell>
          <cell r="R61">
            <v>-97847916.280000001</v>
          </cell>
          <cell r="S61">
            <v>-100054476.23</v>
          </cell>
          <cell r="T61">
            <v>-102268919.06</v>
          </cell>
          <cell r="AH61">
            <v>-83657731.69083333</v>
          </cell>
          <cell r="AI61">
            <v>-85944274.087916657</v>
          </cell>
          <cell r="AJ61">
            <v>-88243508.268749997</v>
          </cell>
        </row>
        <row r="62">
          <cell r="Q62">
            <v>197297.82</v>
          </cell>
          <cell r="R62">
            <v>197297.82</v>
          </cell>
          <cell r="S62">
            <v>197297.82</v>
          </cell>
          <cell r="T62">
            <v>197297.82</v>
          </cell>
          <cell r="AH62">
            <v>197297.82000000004</v>
          </cell>
          <cell r="AI62">
            <v>197297.82000000004</v>
          </cell>
          <cell r="AJ62">
            <v>197297.82000000004</v>
          </cell>
        </row>
        <row r="63">
          <cell r="Q63">
            <v>-214508.51</v>
          </cell>
          <cell r="R63">
            <v>-214508.51</v>
          </cell>
          <cell r="S63">
            <v>-214508.51</v>
          </cell>
          <cell r="T63">
            <v>-214508.51</v>
          </cell>
          <cell r="AH63">
            <v>-214508.51</v>
          </cell>
          <cell r="AI63">
            <v>-214508.51</v>
          </cell>
          <cell r="AJ63">
            <v>-214508.51</v>
          </cell>
        </row>
        <row r="64">
          <cell r="Q64">
            <v>0</v>
          </cell>
          <cell r="R64">
            <v>0</v>
          </cell>
          <cell r="S64">
            <v>0</v>
          </cell>
          <cell r="T64">
            <v>0</v>
          </cell>
          <cell r="AH64">
            <v>3518132.1895833337</v>
          </cell>
          <cell r="AI64">
            <v>3147802.4854166671</v>
          </cell>
          <cell r="AJ64">
            <v>2777472.78125</v>
          </cell>
        </row>
        <row r="65">
          <cell r="Q65">
            <v>0</v>
          </cell>
          <cell r="R65">
            <v>0</v>
          </cell>
          <cell r="S65">
            <v>0</v>
          </cell>
          <cell r="T65">
            <v>0</v>
          </cell>
          <cell r="AH65">
            <v>270815.78750000003</v>
          </cell>
          <cell r="AI65">
            <v>242308.86250000002</v>
          </cell>
          <cell r="AJ65">
            <v>213801.9375</v>
          </cell>
        </row>
        <row r="66">
          <cell r="Q66">
            <v>0</v>
          </cell>
          <cell r="R66">
            <v>0</v>
          </cell>
          <cell r="S66">
            <v>0</v>
          </cell>
          <cell r="T66">
            <v>0</v>
          </cell>
          <cell r="AH66">
            <v>-2701196.0295833331</v>
          </cell>
          <cell r="AI66">
            <v>-2416859.6054166667</v>
          </cell>
          <cell r="AJ66">
            <v>-2132523.1812499999</v>
          </cell>
        </row>
        <row r="67">
          <cell r="Q67">
            <v>946172.25</v>
          </cell>
          <cell r="R67">
            <v>946172.25</v>
          </cell>
          <cell r="S67">
            <v>946172.25</v>
          </cell>
          <cell r="T67">
            <v>946172.25</v>
          </cell>
          <cell r="AH67">
            <v>946172.25</v>
          </cell>
          <cell r="AI67">
            <v>946172.25</v>
          </cell>
          <cell r="AJ67">
            <v>946172.25</v>
          </cell>
        </row>
        <row r="68">
          <cell r="Q68">
            <v>317009.90999999997</v>
          </cell>
          <cell r="R68">
            <v>317009.90999999997</v>
          </cell>
          <cell r="S68">
            <v>317009.90999999997</v>
          </cell>
          <cell r="T68">
            <v>317009.90999999997</v>
          </cell>
          <cell r="AH68">
            <v>317009.91000000003</v>
          </cell>
          <cell r="AI68">
            <v>317009.91000000003</v>
          </cell>
          <cell r="AJ68">
            <v>317009.91000000003</v>
          </cell>
        </row>
        <row r="69">
          <cell r="Q69">
            <v>302358.01</v>
          </cell>
          <cell r="R69">
            <v>302358.01</v>
          </cell>
          <cell r="S69">
            <v>302358.01</v>
          </cell>
          <cell r="T69">
            <v>302358.01</v>
          </cell>
          <cell r="AH69">
            <v>302358.00999999995</v>
          </cell>
          <cell r="AI69">
            <v>302358.00999999995</v>
          </cell>
          <cell r="AJ69">
            <v>302358.00999999995</v>
          </cell>
        </row>
        <row r="70">
          <cell r="Q70">
            <v>0</v>
          </cell>
          <cell r="R70">
            <v>0</v>
          </cell>
          <cell r="S70">
            <v>0</v>
          </cell>
          <cell r="T70">
            <v>0</v>
          </cell>
          <cell r="AH70">
            <v>0</v>
          </cell>
          <cell r="AI70">
            <v>0</v>
          </cell>
          <cell r="AJ70">
            <v>0</v>
          </cell>
        </row>
        <row r="71">
          <cell r="Q71">
            <v>76622596.840000004</v>
          </cell>
          <cell r="R71">
            <v>76622596.840000004</v>
          </cell>
          <cell r="S71">
            <v>76622596.840000004</v>
          </cell>
          <cell r="T71">
            <v>76622596.840000004</v>
          </cell>
          <cell r="AH71">
            <v>76622596.840000018</v>
          </cell>
          <cell r="AI71">
            <v>76622596.840000018</v>
          </cell>
          <cell r="AJ71">
            <v>76622596.840000018</v>
          </cell>
        </row>
        <row r="72">
          <cell r="Q72">
            <v>-557739</v>
          </cell>
          <cell r="R72">
            <v>-559889</v>
          </cell>
          <cell r="S72">
            <v>-562039</v>
          </cell>
          <cell r="T72">
            <v>-564189</v>
          </cell>
          <cell r="AH72">
            <v>-546989</v>
          </cell>
          <cell r="AI72">
            <v>-549139</v>
          </cell>
          <cell r="AJ72">
            <v>-551289</v>
          </cell>
        </row>
        <row r="73">
          <cell r="Q73">
            <v>-317009.90999999997</v>
          </cell>
          <cell r="R73">
            <v>-317009.90999999997</v>
          </cell>
          <cell r="S73">
            <v>-317009.90999999997</v>
          </cell>
          <cell r="T73">
            <v>-317009.90999999997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</row>
        <row r="74">
          <cell r="Q74">
            <v>-212799.25</v>
          </cell>
          <cell r="R74">
            <v>-213732.58</v>
          </cell>
          <cell r="S74">
            <v>-214665.91</v>
          </cell>
          <cell r="T74">
            <v>-215599.24</v>
          </cell>
          <cell r="AH74">
            <v>-208132.6</v>
          </cell>
          <cell r="AI74">
            <v>-209065.93000000002</v>
          </cell>
          <cell r="AJ74">
            <v>-209999.26</v>
          </cell>
        </row>
        <row r="75">
          <cell r="Q75">
            <v>0</v>
          </cell>
          <cell r="R75">
            <v>0</v>
          </cell>
          <cell r="S75">
            <v>0</v>
          </cell>
          <cell r="T75">
            <v>0</v>
          </cell>
          <cell r="AH75">
            <v>0</v>
          </cell>
          <cell r="AI75">
            <v>0</v>
          </cell>
          <cell r="AJ75">
            <v>0</v>
          </cell>
        </row>
        <row r="76">
          <cell r="Q76">
            <v>-25996413.66</v>
          </cell>
          <cell r="R76">
            <v>-26217488.66</v>
          </cell>
          <cell r="S76">
            <v>-26438563.66</v>
          </cell>
          <cell r="T76">
            <v>-26659638.66</v>
          </cell>
          <cell r="AH76">
            <v>-24891038.66</v>
          </cell>
          <cell r="AI76">
            <v>-25112113.66</v>
          </cell>
          <cell r="AJ76">
            <v>-25333188.66</v>
          </cell>
        </row>
        <row r="77">
          <cell r="Q77">
            <v>3445395.81</v>
          </cell>
          <cell r="R77">
            <v>3445395.81</v>
          </cell>
          <cell r="S77">
            <v>3504016.49</v>
          </cell>
          <cell r="T77">
            <v>3674126.28</v>
          </cell>
          <cell r="AH77">
            <v>3263552.7295833337</v>
          </cell>
          <cell r="AI77">
            <v>3283014.0170833333</v>
          </cell>
          <cell r="AJ77">
            <v>3312005.7408333332</v>
          </cell>
        </row>
        <row r="78">
          <cell r="Q78">
            <v>0</v>
          </cell>
          <cell r="R78">
            <v>0</v>
          </cell>
          <cell r="S78">
            <v>0</v>
          </cell>
          <cell r="T78">
            <v>0</v>
          </cell>
          <cell r="AH78">
            <v>0</v>
          </cell>
          <cell r="AI78">
            <v>0</v>
          </cell>
          <cell r="AJ78">
            <v>0</v>
          </cell>
        </row>
        <row r="79">
          <cell r="Q79">
            <v>-318365.5</v>
          </cell>
          <cell r="R79">
            <v>-286906.46999999997</v>
          </cell>
          <cell r="S79">
            <v>-195283.41</v>
          </cell>
          <cell r="T79">
            <v>-237095.37</v>
          </cell>
          <cell r="AH79">
            <v>-636267.95499999996</v>
          </cell>
          <cell r="AI79">
            <v>-608606.8866666666</v>
          </cell>
          <cell r="AJ79">
            <v>-571585.0854166667</v>
          </cell>
        </row>
        <row r="80">
          <cell r="Q80">
            <v>2810570.27</v>
          </cell>
          <cell r="R80">
            <v>2810570.27</v>
          </cell>
          <cell r="S80">
            <v>2810570.27</v>
          </cell>
          <cell r="T80">
            <v>2810570.27</v>
          </cell>
          <cell r="AH80">
            <v>2846413.7270833333</v>
          </cell>
          <cell r="AI80">
            <v>2824800.3979166667</v>
          </cell>
          <cell r="AJ80">
            <v>2814403.4</v>
          </cell>
        </row>
        <row r="81">
          <cell r="Q81">
            <v>-423343.57</v>
          </cell>
          <cell r="R81">
            <v>-423343.57</v>
          </cell>
          <cell r="S81">
            <v>-423343.57</v>
          </cell>
          <cell r="T81">
            <v>-423343.57</v>
          </cell>
          <cell r="AH81">
            <v>-423312.44624999998</v>
          </cell>
          <cell r="AI81">
            <v>-423333.19541666663</v>
          </cell>
          <cell r="AJ81">
            <v>-423343.57</v>
          </cell>
        </row>
        <row r="82">
          <cell r="Q82">
            <v>0</v>
          </cell>
          <cell r="R82">
            <v>0</v>
          </cell>
          <cell r="S82">
            <v>0</v>
          </cell>
          <cell r="T82">
            <v>0</v>
          </cell>
          <cell r="AH82">
            <v>0</v>
          </cell>
          <cell r="AI82">
            <v>0</v>
          </cell>
          <cell r="AJ82">
            <v>0</v>
          </cell>
        </row>
        <row r="83">
          <cell r="Q83">
            <v>74954526.069999993</v>
          </cell>
          <cell r="R83">
            <v>75056291.019999996</v>
          </cell>
          <cell r="S83">
            <v>75058552.069999993</v>
          </cell>
          <cell r="T83">
            <v>76636451.659999996</v>
          </cell>
          <cell r="AH83">
            <v>113969480.31333335</v>
          </cell>
          <cell r="AI83">
            <v>110056779.03500001</v>
          </cell>
          <cell r="AJ83">
            <v>106110048.85166667</v>
          </cell>
        </row>
        <row r="84">
          <cell r="Q84">
            <v>13367583</v>
          </cell>
          <cell r="R84">
            <v>15895194.59</v>
          </cell>
          <cell r="S84">
            <v>25052649.75</v>
          </cell>
          <cell r="T84">
            <v>27417336.120000001</v>
          </cell>
          <cell r="AH84">
            <v>14342559.691249998</v>
          </cell>
          <cell r="AI84">
            <v>16048719.872083334</v>
          </cell>
          <cell r="AJ84">
            <v>18234969.283333335</v>
          </cell>
        </row>
        <row r="85">
          <cell r="Q85">
            <v>0</v>
          </cell>
          <cell r="R85">
            <v>0</v>
          </cell>
          <cell r="S85">
            <v>0</v>
          </cell>
          <cell r="T85">
            <v>0</v>
          </cell>
          <cell r="AH85">
            <v>0</v>
          </cell>
          <cell r="AI85">
            <v>0</v>
          </cell>
          <cell r="AJ85">
            <v>0</v>
          </cell>
        </row>
        <row r="86">
          <cell r="Q86">
            <v>100000</v>
          </cell>
          <cell r="R86">
            <v>100000</v>
          </cell>
          <cell r="S86">
            <v>100000</v>
          </cell>
          <cell r="T86">
            <v>100000</v>
          </cell>
          <cell r="AH86">
            <v>100000</v>
          </cell>
          <cell r="AI86">
            <v>100000</v>
          </cell>
          <cell r="AJ86">
            <v>100000</v>
          </cell>
        </row>
        <row r="87">
          <cell r="Q87">
            <v>40670863.939999998</v>
          </cell>
          <cell r="R87">
            <v>39228330.240000002</v>
          </cell>
          <cell r="S87">
            <v>39228330.240000002</v>
          </cell>
          <cell r="T87">
            <v>40873166.460000001</v>
          </cell>
          <cell r="AH87">
            <v>37730748.784166671</v>
          </cell>
          <cell r="AI87">
            <v>38018348.52041667</v>
          </cell>
          <cell r="AJ87">
            <v>38329324.031666674</v>
          </cell>
        </row>
        <row r="88">
          <cell r="Q88">
            <v>-100000</v>
          </cell>
          <cell r="R88">
            <v>-100000</v>
          </cell>
          <cell r="S88">
            <v>-100000</v>
          </cell>
          <cell r="T88">
            <v>-100000</v>
          </cell>
          <cell r="AH88">
            <v>-87500</v>
          </cell>
          <cell r="AI88">
            <v>-95833.333333333328</v>
          </cell>
          <cell r="AJ88">
            <v>-100000</v>
          </cell>
        </row>
        <row r="89">
          <cell r="Q89">
            <v>0</v>
          </cell>
          <cell r="R89">
            <v>0</v>
          </cell>
          <cell r="S89">
            <v>0</v>
          </cell>
          <cell r="T89">
            <v>0</v>
          </cell>
          <cell r="AH89">
            <v>0</v>
          </cell>
          <cell r="AI89">
            <v>0</v>
          </cell>
          <cell r="AJ89">
            <v>0</v>
          </cell>
        </row>
        <row r="90">
          <cell r="Q90">
            <v>0</v>
          </cell>
          <cell r="R90">
            <v>0</v>
          </cell>
          <cell r="S90">
            <v>0</v>
          </cell>
          <cell r="T90">
            <v>0</v>
          </cell>
          <cell r="AH90">
            <v>0</v>
          </cell>
          <cell r="AI90">
            <v>0</v>
          </cell>
          <cell r="AJ90">
            <v>0</v>
          </cell>
        </row>
        <row r="91">
          <cell r="Q91">
            <v>0</v>
          </cell>
          <cell r="R91">
            <v>0</v>
          </cell>
          <cell r="S91">
            <v>0</v>
          </cell>
          <cell r="T91">
            <v>0</v>
          </cell>
          <cell r="AH91">
            <v>0</v>
          </cell>
          <cell r="AI91">
            <v>0</v>
          </cell>
          <cell r="AJ91">
            <v>0</v>
          </cell>
        </row>
        <row r="92">
          <cell r="Q92">
            <v>0</v>
          </cell>
          <cell r="R92">
            <v>0</v>
          </cell>
          <cell r="S92">
            <v>0</v>
          </cell>
          <cell r="T92">
            <v>0</v>
          </cell>
          <cell r="AH92">
            <v>0</v>
          </cell>
          <cell r="AI92">
            <v>0</v>
          </cell>
          <cell r="AJ92">
            <v>0</v>
          </cell>
        </row>
        <row r="93">
          <cell r="Q93">
            <v>0</v>
          </cell>
          <cell r="R93">
            <v>0</v>
          </cell>
          <cell r="S93">
            <v>0</v>
          </cell>
          <cell r="T93">
            <v>0</v>
          </cell>
          <cell r="AH93">
            <v>0</v>
          </cell>
          <cell r="AI93">
            <v>0</v>
          </cell>
          <cell r="AJ93">
            <v>0</v>
          </cell>
        </row>
        <row r="94">
          <cell r="Q94">
            <v>0</v>
          </cell>
          <cell r="R94">
            <v>0</v>
          </cell>
          <cell r="S94">
            <v>0</v>
          </cell>
          <cell r="T94">
            <v>0</v>
          </cell>
          <cell r="AH94">
            <v>384.25</v>
          </cell>
          <cell r="AI94">
            <v>128.08333333333334</v>
          </cell>
          <cell r="AJ94">
            <v>0</v>
          </cell>
        </row>
        <row r="95">
          <cell r="Q95">
            <v>0</v>
          </cell>
          <cell r="R95">
            <v>0</v>
          </cell>
          <cell r="S95">
            <v>0</v>
          </cell>
          <cell r="T95">
            <v>0</v>
          </cell>
          <cell r="AH95">
            <v>42804.083333333336</v>
          </cell>
          <cell r="AI95">
            <v>12859.916666666666</v>
          </cell>
          <cell r="AJ95">
            <v>0</v>
          </cell>
        </row>
        <row r="96">
          <cell r="Q96">
            <v>0</v>
          </cell>
          <cell r="R96">
            <v>0</v>
          </cell>
          <cell r="S96">
            <v>0</v>
          </cell>
          <cell r="T96">
            <v>0</v>
          </cell>
          <cell r="AH96">
            <v>0</v>
          </cell>
          <cell r="AI96">
            <v>0</v>
          </cell>
          <cell r="AJ96">
            <v>0</v>
          </cell>
        </row>
        <row r="97">
          <cell r="Q97">
            <v>0</v>
          </cell>
          <cell r="R97">
            <v>0</v>
          </cell>
          <cell r="S97">
            <v>0</v>
          </cell>
          <cell r="T97">
            <v>0</v>
          </cell>
          <cell r="AH97">
            <v>61545.924583333333</v>
          </cell>
          <cell r="AI97">
            <v>53282.344166666669</v>
          </cell>
          <cell r="AJ97">
            <v>45059.455833333333</v>
          </cell>
        </row>
        <row r="98">
          <cell r="Q98">
            <v>0</v>
          </cell>
          <cell r="R98">
            <v>0</v>
          </cell>
          <cell r="S98">
            <v>0</v>
          </cell>
          <cell r="T98">
            <v>0</v>
          </cell>
          <cell r="AH98">
            <v>0</v>
          </cell>
          <cell r="AI98">
            <v>0</v>
          </cell>
          <cell r="AJ98">
            <v>0</v>
          </cell>
        </row>
        <row r="99">
          <cell r="Q99">
            <v>-620534.82999999996</v>
          </cell>
          <cell r="R99">
            <v>-620880.72</v>
          </cell>
          <cell r="S99">
            <v>-620750.31000000006</v>
          </cell>
          <cell r="T99">
            <v>-621105.74</v>
          </cell>
          <cell r="AH99">
            <v>-337929.24</v>
          </cell>
          <cell r="AI99">
            <v>-367360.185</v>
          </cell>
          <cell r="AJ99">
            <v>-406187.63624999998</v>
          </cell>
        </row>
        <row r="100">
          <cell r="Q100">
            <v>608000</v>
          </cell>
          <cell r="R100">
            <v>608000</v>
          </cell>
          <cell r="S100">
            <v>608000</v>
          </cell>
          <cell r="T100">
            <v>608000</v>
          </cell>
          <cell r="AH100">
            <v>608000</v>
          </cell>
          <cell r="AI100">
            <v>608000</v>
          </cell>
          <cell r="AJ100">
            <v>608000</v>
          </cell>
        </row>
        <row r="101"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AH101">
            <v>0</v>
          </cell>
          <cell r="AI101">
            <v>0</v>
          </cell>
          <cell r="AJ101">
            <v>0</v>
          </cell>
        </row>
        <row r="102"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AH102">
            <v>0</v>
          </cell>
          <cell r="AI102">
            <v>0</v>
          </cell>
          <cell r="AJ102">
            <v>0</v>
          </cell>
        </row>
        <row r="103"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AH103">
            <v>0</v>
          </cell>
          <cell r="AI103">
            <v>0</v>
          </cell>
          <cell r="AJ103">
            <v>0</v>
          </cell>
        </row>
        <row r="104"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AH104">
            <v>0</v>
          </cell>
          <cell r="AI104">
            <v>0</v>
          </cell>
          <cell r="AJ104">
            <v>0</v>
          </cell>
        </row>
        <row r="105"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AH105">
            <v>0</v>
          </cell>
          <cell r="AI105">
            <v>0</v>
          </cell>
          <cell r="AJ105">
            <v>0</v>
          </cell>
        </row>
        <row r="106">
          <cell r="Q106">
            <v>37033.53</v>
          </cell>
          <cell r="R106">
            <v>37033.53</v>
          </cell>
          <cell r="S106">
            <v>37033.53</v>
          </cell>
          <cell r="T106">
            <v>35934.19</v>
          </cell>
          <cell r="AH106">
            <v>39028.061250000006</v>
          </cell>
          <cell r="AI106">
            <v>38698.787083333336</v>
          </cell>
          <cell r="AJ106">
            <v>38365.900000000009</v>
          </cell>
        </row>
        <row r="107"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AH107">
            <v>0</v>
          </cell>
          <cell r="AI107">
            <v>0</v>
          </cell>
          <cell r="AJ107">
            <v>0</v>
          </cell>
        </row>
        <row r="108">
          <cell r="Q108">
            <v>2118566.46</v>
          </cell>
          <cell r="R108">
            <v>2125214.7400000002</v>
          </cell>
          <cell r="S108">
            <v>2179155.27</v>
          </cell>
          <cell r="T108">
            <v>2311250.11</v>
          </cell>
          <cell r="AH108">
            <v>1865558.4316666666</v>
          </cell>
          <cell r="AI108">
            <v>1921498.1758333335</v>
          </cell>
          <cell r="AJ108">
            <v>1981030.9841666669</v>
          </cell>
        </row>
        <row r="109"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AH109">
            <v>0</v>
          </cell>
          <cell r="AI109">
            <v>0</v>
          </cell>
          <cell r="AJ109">
            <v>0</v>
          </cell>
        </row>
        <row r="110"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AH110">
            <v>0</v>
          </cell>
          <cell r="AI110">
            <v>0</v>
          </cell>
          <cell r="AJ110">
            <v>0</v>
          </cell>
        </row>
        <row r="111"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AH111">
            <v>80.907499999999999</v>
          </cell>
          <cell r="AI111">
            <v>26.969166666666666</v>
          </cell>
          <cell r="AJ111">
            <v>0</v>
          </cell>
        </row>
        <row r="112">
          <cell r="Q112">
            <v>97111.88</v>
          </cell>
          <cell r="R112">
            <v>96882.22</v>
          </cell>
          <cell r="S112">
            <v>96650.84</v>
          </cell>
          <cell r="T112">
            <v>96417.72</v>
          </cell>
          <cell r="AH112">
            <v>98224.768333333326</v>
          </cell>
          <cell r="AI112">
            <v>98003.455000000002</v>
          </cell>
          <cell r="AJ112">
            <v>97780.482083333321</v>
          </cell>
        </row>
        <row r="113">
          <cell r="Q113">
            <v>1524606.12</v>
          </cell>
          <cell r="R113">
            <v>1360107.83</v>
          </cell>
          <cell r="S113">
            <v>1335103.76</v>
          </cell>
          <cell r="T113">
            <v>1390428.27</v>
          </cell>
          <cell r="AH113">
            <v>1858052.2666666666</v>
          </cell>
          <cell r="AI113">
            <v>1852019.4654166664</v>
          </cell>
          <cell r="AJ113">
            <v>1816426.5966666667</v>
          </cell>
        </row>
        <row r="114"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AH114">
            <v>525</v>
          </cell>
          <cell r="AI114">
            <v>170.625</v>
          </cell>
          <cell r="AJ114">
            <v>0</v>
          </cell>
        </row>
        <row r="115"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AH115">
            <v>0</v>
          </cell>
          <cell r="AI115">
            <v>0</v>
          </cell>
          <cell r="AJ115">
            <v>0</v>
          </cell>
        </row>
        <row r="116"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AH116">
            <v>0</v>
          </cell>
          <cell r="AI116">
            <v>0</v>
          </cell>
          <cell r="AJ116">
            <v>0</v>
          </cell>
        </row>
        <row r="117"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AH117">
            <v>0</v>
          </cell>
          <cell r="AI117">
            <v>0</v>
          </cell>
          <cell r="AJ117">
            <v>0</v>
          </cell>
        </row>
        <row r="118">
          <cell r="Q118">
            <v>1599514</v>
          </cell>
          <cell r="R118">
            <v>1599514</v>
          </cell>
          <cell r="S118">
            <v>1599514</v>
          </cell>
          <cell r="T118">
            <v>1599514</v>
          </cell>
          <cell r="AH118">
            <v>1576638.4829166664</v>
          </cell>
          <cell r="AI118">
            <v>1579046.4320833331</v>
          </cell>
          <cell r="AJ118">
            <v>1581454.3812499999</v>
          </cell>
        </row>
        <row r="119"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AH119">
            <v>0</v>
          </cell>
          <cell r="AI119">
            <v>0</v>
          </cell>
          <cell r="AJ119">
            <v>0</v>
          </cell>
        </row>
        <row r="120">
          <cell r="Q120">
            <v>94054.44</v>
          </cell>
          <cell r="R120">
            <v>93861.4</v>
          </cell>
          <cell r="S120">
            <v>93666.92</v>
          </cell>
          <cell r="T120">
            <v>93470.98</v>
          </cell>
          <cell r="AH120">
            <v>94990.830416666649</v>
          </cell>
          <cell r="AI120">
            <v>94804.754583333328</v>
          </cell>
          <cell r="AJ120">
            <v>94617.33875000001</v>
          </cell>
        </row>
        <row r="121"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AH121">
            <v>19823.965416666666</v>
          </cell>
          <cell r="AI121">
            <v>17475.971249999999</v>
          </cell>
          <cell r="AJ121">
            <v>15132.129583333333</v>
          </cell>
        </row>
        <row r="122">
          <cell r="Q122">
            <v>9013.6</v>
          </cell>
          <cell r="R122">
            <v>8981.2099999999991</v>
          </cell>
          <cell r="S122">
            <v>8948.57</v>
          </cell>
          <cell r="T122">
            <v>8915.69</v>
          </cell>
          <cell r="AH122">
            <v>9169.1670833333337</v>
          </cell>
          <cell r="AI122">
            <v>9139.1945833333339</v>
          </cell>
          <cell r="AJ122">
            <v>9107.7629166666684</v>
          </cell>
        </row>
        <row r="123">
          <cell r="Q123">
            <v>75308.08</v>
          </cell>
          <cell r="R123">
            <v>75046.539999999994</v>
          </cell>
          <cell r="S123">
            <v>74783.039999999994</v>
          </cell>
          <cell r="T123">
            <v>74517.56</v>
          </cell>
          <cell r="AH123">
            <v>76575.445833333317</v>
          </cell>
          <cell r="AI123">
            <v>76323.412499999991</v>
          </cell>
          <cell r="AJ123">
            <v>76069.488750000004</v>
          </cell>
        </row>
        <row r="124">
          <cell r="Q124">
            <v>33054</v>
          </cell>
          <cell r="R124">
            <v>29578.32</v>
          </cell>
          <cell r="S124">
            <v>29578.32</v>
          </cell>
          <cell r="T124">
            <v>29578.32</v>
          </cell>
          <cell r="AH124">
            <v>32909.18</v>
          </cell>
          <cell r="AI124">
            <v>32619.539999999997</v>
          </cell>
          <cell r="AJ124">
            <v>32329.899999999998</v>
          </cell>
        </row>
        <row r="125">
          <cell r="Q125">
            <v>-1599514</v>
          </cell>
          <cell r="R125">
            <v>-1599514</v>
          </cell>
          <cell r="S125">
            <v>-1599514</v>
          </cell>
          <cell r="T125">
            <v>-1599514</v>
          </cell>
          <cell r="AH125">
            <v>-1380311.1566666665</v>
          </cell>
          <cell r="AI125">
            <v>-1513603.99</v>
          </cell>
          <cell r="AJ125">
            <v>-1581454.3812499999</v>
          </cell>
        </row>
        <row r="126"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AH126">
            <v>145833.33333333334</v>
          </cell>
          <cell r="AI126">
            <v>145833.33333333334</v>
          </cell>
          <cell r="AJ126">
            <v>145833.33333333334</v>
          </cell>
        </row>
        <row r="127">
          <cell r="Q127">
            <v>41862.910000000003</v>
          </cell>
          <cell r="R127">
            <v>41781.480000000003</v>
          </cell>
          <cell r="S127">
            <v>41699.58</v>
          </cell>
          <cell r="T127">
            <v>41617.199999999997</v>
          </cell>
          <cell r="AH127">
            <v>12224.793333333333</v>
          </cell>
          <cell r="AI127">
            <v>15703.170833333335</v>
          </cell>
          <cell r="AJ127">
            <v>19174.703333333335</v>
          </cell>
        </row>
        <row r="128"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AH128">
            <v>0</v>
          </cell>
          <cell r="AI128">
            <v>0</v>
          </cell>
          <cell r="AJ128">
            <v>0</v>
          </cell>
        </row>
        <row r="129">
          <cell r="Q129">
            <v>1234200789.6900001</v>
          </cell>
          <cell r="R129">
            <v>1234200789.6900001</v>
          </cell>
          <cell r="S129">
            <v>1234200789.6900001</v>
          </cell>
          <cell r="T129">
            <v>0</v>
          </cell>
          <cell r="AH129">
            <v>1234222867.8025002</v>
          </cell>
          <cell r="AI129">
            <v>1234208142.146667</v>
          </cell>
          <cell r="AJ129">
            <v>1182775747.6195836</v>
          </cell>
        </row>
        <row r="130">
          <cell r="Q130">
            <v>-18082718.420000002</v>
          </cell>
          <cell r="R130">
            <v>-18076005.800000001</v>
          </cell>
          <cell r="S130">
            <v>-18076005.800000001</v>
          </cell>
          <cell r="T130">
            <v>-94233.95</v>
          </cell>
          <cell r="AH130">
            <v>-18078611.830833334</v>
          </cell>
          <cell r="AI130">
            <v>-18080961.762083337</v>
          </cell>
          <cell r="AJ130">
            <v>-17333144.797916669</v>
          </cell>
        </row>
        <row r="131">
          <cell r="Q131">
            <v>-90774.61</v>
          </cell>
          <cell r="R131">
            <v>-85998.17</v>
          </cell>
          <cell r="S131">
            <v>-85998.17</v>
          </cell>
          <cell r="T131">
            <v>-38267.620000000003</v>
          </cell>
          <cell r="AH131">
            <v>-103449.06958333334</v>
          </cell>
          <cell r="AI131">
            <v>-101160.79000000002</v>
          </cell>
          <cell r="AJ131">
            <v>-97491.903749999998</v>
          </cell>
        </row>
        <row r="132"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AH132">
            <v>0</v>
          </cell>
          <cell r="AI132">
            <v>0</v>
          </cell>
          <cell r="AJ132">
            <v>0</v>
          </cell>
        </row>
        <row r="133"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AH133">
            <v>0</v>
          </cell>
          <cell r="AI133">
            <v>0</v>
          </cell>
          <cell r="AJ133">
            <v>0</v>
          </cell>
        </row>
        <row r="134"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AH134">
            <v>0</v>
          </cell>
          <cell r="AI134">
            <v>0</v>
          </cell>
          <cell r="AJ134">
            <v>0</v>
          </cell>
        </row>
        <row r="135"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AH135">
            <v>0</v>
          </cell>
          <cell r="AI135">
            <v>0</v>
          </cell>
          <cell r="AJ135">
            <v>0</v>
          </cell>
        </row>
        <row r="136"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AH136">
            <v>0</v>
          </cell>
          <cell r="AI136">
            <v>0</v>
          </cell>
          <cell r="AJ136">
            <v>0</v>
          </cell>
        </row>
        <row r="137"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AH137">
            <v>0</v>
          </cell>
          <cell r="AI137">
            <v>0</v>
          </cell>
          <cell r="AJ137">
            <v>0</v>
          </cell>
        </row>
        <row r="138"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AH138">
            <v>0</v>
          </cell>
          <cell r="AI138">
            <v>0</v>
          </cell>
          <cell r="AJ138">
            <v>0</v>
          </cell>
        </row>
        <row r="139">
          <cell r="Q139">
            <v>428.61</v>
          </cell>
          <cell r="R139">
            <v>428.61</v>
          </cell>
          <cell r="S139">
            <v>428.61</v>
          </cell>
          <cell r="T139">
            <v>428.61</v>
          </cell>
          <cell r="AH139">
            <v>-141.1354166666666</v>
          </cell>
          <cell r="AI139">
            <v>423.77958333333328</v>
          </cell>
          <cell r="AJ139">
            <v>428.60999999999996</v>
          </cell>
        </row>
        <row r="140">
          <cell r="Q140">
            <v>-25163.57</v>
          </cell>
          <cell r="R140">
            <v>-25163.57</v>
          </cell>
          <cell r="S140">
            <v>-25163.57</v>
          </cell>
          <cell r="T140">
            <v>-25163.57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</row>
        <row r="141"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AH141">
            <v>0</v>
          </cell>
          <cell r="AI141">
            <v>0</v>
          </cell>
          <cell r="AJ141">
            <v>0</v>
          </cell>
        </row>
        <row r="142"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AH142">
            <v>0</v>
          </cell>
          <cell r="AI142">
            <v>0</v>
          </cell>
          <cell r="AJ142">
            <v>0</v>
          </cell>
        </row>
        <row r="143">
          <cell r="Q143">
            <v>-1226371867.3900001</v>
          </cell>
          <cell r="R143">
            <v>-1226371867.3900001</v>
          </cell>
          <cell r="S143">
            <v>-1226371867.3900001</v>
          </cell>
          <cell r="T143">
            <v>0</v>
          </cell>
          <cell r="AH143">
            <v>-1226371867.3899999</v>
          </cell>
          <cell r="AI143">
            <v>-1226371867.3899999</v>
          </cell>
          <cell r="AJ143">
            <v>-1175273039.5820832</v>
          </cell>
        </row>
        <row r="144"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AH144">
            <v>0</v>
          </cell>
          <cell r="AI144">
            <v>0</v>
          </cell>
          <cell r="AJ144">
            <v>0</v>
          </cell>
        </row>
        <row r="145">
          <cell r="Q145">
            <v>-8424.89</v>
          </cell>
          <cell r="R145">
            <v>-6338.34</v>
          </cell>
          <cell r="S145">
            <v>-6338.34</v>
          </cell>
          <cell r="T145">
            <v>-3496.36</v>
          </cell>
          <cell r="AH145">
            <v>-8397.8470833333322</v>
          </cell>
          <cell r="AI145">
            <v>-8154.828333333332</v>
          </cell>
          <cell r="AJ145">
            <v>-7871.776249999999</v>
          </cell>
        </row>
        <row r="146"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AH146">
            <v>0</v>
          </cell>
          <cell r="AI146">
            <v>0</v>
          </cell>
          <cell r="AJ146">
            <v>0</v>
          </cell>
        </row>
        <row r="147"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AH147">
            <v>0</v>
          </cell>
          <cell r="AI147">
            <v>0</v>
          </cell>
          <cell r="AJ147">
            <v>0</v>
          </cell>
        </row>
        <row r="148"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AH148">
            <v>0</v>
          </cell>
          <cell r="AI148">
            <v>0</v>
          </cell>
          <cell r="AJ148">
            <v>0</v>
          </cell>
        </row>
        <row r="149"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AH149">
            <v>0</v>
          </cell>
          <cell r="AI149">
            <v>0</v>
          </cell>
          <cell r="AJ149">
            <v>0</v>
          </cell>
        </row>
        <row r="150"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AH150">
            <v>0</v>
          </cell>
          <cell r="AI150">
            <v>0</v>
          </cell>
          <cell r="AJ150">
            <v>0</v>
          </cell>
        </row>
        <row r="151"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AH151">
            <v>16.125</v>
          </cell>
          <cell r="AI151">
            <v>13.4375</v>
          </cell>
          <cell r="AJ151">
            <v>8.0625</v>
          </cell>
        </row>
        <row r="152">
          <cell r="Q152">
            <v>4448.38</v>
          </cell>
          <cell r="R152">
            <v>12262.8</v>
          </cell>
          <cell r="S152">
            <v>12263.8</v>
          </cell>
          <cell r="T152">
            <v>17494.78</v>
          </cell>
          <cell r="AH152">
            <v>16941.189999999999</v>
          </cell>
          <cell r="AI152">
            <v>17837.505000000001</v>
          </cell>
          <cell r="AJ152">
            <v>19071.239166666666</v>
          </cell>
        </row>
        <row r="153"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AH153">
            <v>0</v>
          </cell>
          <cell r="AI153">
            <v>0</v>
          </cell>
          <cell r="AJ153">
            <v>0</v>
          </cell>
        </row>
        <row r="154">
          <cell r="Q154">
            <v>1649926.64</v>
          </cell>
          <cell r="R154">
            <v>1721704.89</v>
          </cell>
          <cell r="S154">
            <v>1777023.99</v>
          </cell>
          <cell r="T154">
            <v>1851503.89</v>
          </cell>
          <cell r="AH154">
            <v>1166736.5487500003</v>
          </cell>
          <cell r="AI154">
            <v>1269126.1558333335</v>
          </cell>
          <cell r="AJ154">
            <v>1367176.5304166668</v>
          </cell>
        </row>
        <row r="155">
          <cell r="Q155">
            <v>-396322.94</v>
          </cell>
          <cell r="R155">
            <v>-404083.84</v>
          </cell>
          <cell r="S155">
            <v>-412054.14</v>
          </cell>
          <cell r="T155">
            <v>-424383.16</v>
          </cell>
          <cell r="AH155">
            <v>-347125.35500000004</v>
          </cell>
          <cell r="AI155">
            <v>-356383.28750000003</v>
          </cell>
          <cell r="AJ155">
            <v>-365663.76</v>
          </cell>
        </row>
        <row r="156">
          <cell r="Q156">
            <v>-205809.09</v>
          </cell>
          <cell r="R156">
            <v>-71490.98</v>
          </cell>
          <cell r="S156">
            <v>-60576.71</v>
          </cell>
          <cell r="T156">
            <v>-57462.36</v>
          </cell>
          <cell r="AH156">
            <v>-310477.38416666666</v>
          </cell>
          <cell r="AI156">
            <v>-245090.6958333333</v>
          </cell>
          <cell r="AJ156">
            <v>-199769.0395833333</v>
          </cell>
        </row>
        <row r="157"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AH157">
            <v>0</v>
          </cell>
          <cell r="AI157">
            <v>0</v>
          </cell>
          <cell r="AJ157">
            <v>0</v>
          </cell>
        </row>
        <row r="158"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AH158">
            <v>0</v>
          </cell>
          <cell r="AI158">
            <v>0</v>
          </cell>
          <cell r="AJ158">
            <v>0</v>
          </cell>
        </row>
        <row r="159">
          <cell r="Q159">
            <v>10095990.51</v>
          </cell>
          <cell r="R159">
            <v>10095990.51</v>
          </cell>
          <cell r="S159">
            <v>10095990.51</v>
          </cell>
          <cell r="T159">
            <v>0</v>
          </cell>
          <cell r="AH159">
            <v>9970680.8687500004</v>
          </cell>
          <cell r="AI159">
            <v>10188907.415833334</v>
          </cell>
          <cell r="AJ159">
            <v>9530043.5391666666</v>
          </cell>
        </row>
        <row r="160"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AH160">
            <v>15165.620416666667</v>
          </cell>
          <cell r="AI160">
            <v>1843.0200000000002</v>
          </cell>
          <cell r="AJ160">
            <v>0</v>
          </cell>
        </row>
        <row r="161"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AH161">
            <v>-781.10333333333335</v>
          </cell>
          <cell r="AI161">
            <v>-296.18708333333331</v>
          </cell>
          <cell r="AJ161">
            <v>0</v>
          </cell>
        </row>
        <row r="162"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AH162">
            <v>3772.06</v>
          </cell>
          <cell r="AI162">
            <v>-1.6104166666666666</v>
          </cell>
          <cell r="AJ162">
            <v>0</v>
          </cell>
        </row>
        <row r="163"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AH163">
            <v>-4792.3145833333338</v>
          </cell>
          <cell r="AI163">
            <v>19.571249999999999</v>
          </cell>
          <cell r="AJ163">
            <v>0</v>
          </cell>
        </row>
        <row r="164">
          <cell r="Q164">
            <v>-6308.88</v>
          </cell>
          <cell r="R164">
            <v>-6308.88</v>
          </cell>
          <cell r="S164">
            <v>-4561.8900000000003</v>
          </cell>
          <cell r="T164">
            <v>0</v>
          </cell>
          <cell r="AH164">
            <v>-5770.3558333333322</v>
          </cell>
          <cell r="AI164">
            <v>-6583.8849999999993</v>
          </cell>
          <cell r="AJ164">
            <v>-5881.2691666666651</v>
          </cell>
        </row>
        <row r="165">
          <cell r="Q165">
            <v>2543964.79</v>
          </cell>
          <cell r="R165">
            <v>0</v>
          </cell>
          <cell r="S165">
            <v>788430.02</v>
          </cell>
          <cell r="T165">
            <v>1436015.17</v>
          </cell>
          <cell r="AH165">
            <v>325379.41333333333</v>
          </cell>
          <cell r="AI165">
            <v>358230.66416666663</v>
          </cell>
          <cell r="AJ165">
            <v>450915.88041666668</v>
          </cell>
        </row>
        <row r="166">
          <cell r="Q166">
            <v>167167.14000000001</v>
          </cell>
          <cell r="R166">
            <v>372.45</v>
          </cell>
          <cell r="S166">
            <v>372.75</v>
          </cell>
          <cell r="T166">
            <v>373.06</v>
          </cell>
          <cell r="AH166">
            <v>12270666.859999999</v>
          </cell>
          <cell r="AI166">
            <v>10426655.901249999</v>
          </cell>
          <cell r="AJ166">
            <v>8777880.4366666656</v>
          </cell>
        </row>
        <row r="167">
          <cell r="Q167">
            <v>-5.0999999999999996</v>
          </cell>
          <cell r="R167">
            <v>-5.0999999999999996</v>
          </cell>
          <cell r="S167">
            <v>-5.0999999999999996</v>
          </cell>
          <cell r="T167">
            <v>-5.0999999999999996</v>
          </cell>
          <cell r="AH167">
            <v>-1546.7083333333328</v>
          </cell>
          <cell r="AI167">
            <v>-1330.9675000000002</v>
          </cell>
          <cell r="AJ167">
            <v>-742.27458333333345</v>
          </cell>
        </row>
        <row r="168">
          <cell r="Q168">
            <v>6767941.8799999999</v>
          </cell>
          <cell r="R168">
            <v>5952280.5099999998</v>
          </cell>
          <cell r="S168">
            <v>8116127.46</v>
          </cell>
          <cell r="T168">
            <v>2863763.47</v>
          </cell>
          <cell r="AH168">
            <v>24208946.216249999</v>
          </cell>
          <cell r="AI168">
            <v>23413246.569999997</v>
          </cell>
          <cell r="AJ168">
            <v>21068787.36375</v>
          </cell>
        </row>
        <row r="169">
          <cell r="Q169">
            <v>0</v>
          </cell>
          <cell r="R169">
            <v>0</v>
          </cell>
          <cell r="S169">
            <v>-28038.53</v>
          </cell>
          <cell r="T169">
            <v>0</v>
          </cell>
          <cell r="AH169">
            <v>-7756.5225</v>
          </cell>
          <cell r="AI169">
            <v>-5046.5333333333338</v>
          </cell>
          <cell r="AJ169">
            <v>-2336.5441666666666</v>
          </cell>
        </row>
        <row r="170">
          <cell r="Q170">
            <v>6035469.8899999997</v>
          </cell>
          <cell r="R170">
            <v>7376564.9100000001</v>
          </cell>
          <cell r="S170">
            <v>5482028.7699999996</v>
          </cell>
          <cell r="T170">
            <v>20539548.379999999</v>
          </cell>
          <cell r="AH170">
            <v>19229635.183749996</v>
          </cell>
          <cell r="AI170">
            <v>13939660.131666666</v>
          </cell>
          <cell r="AJ170">
            <v>11865895.225416666</v>
          </cell>
        </row>
        <row r="171">
          <cell r="Q171">
            <v>444969.27</v>
          </cell>
          <cell r="R171">
            <v>-5536455.0199999996</v>
          </cell>
          <cell r="S171">
            <v>255110.68</v>
          </cell>
          <cell r="T171">
            <v>-10612849.49</v>
          </cell>
          <cell r="AH171">
            <v>-86000.05875000004</v>
          </cell>
          <cell r="AI171">
            <v>-493957.7104166667</v>
          </cell>
          <cell r="AJ171">
            <v>-941532.29291666672</v>
          </cell>
        </row>
        <row r="172">
          <cell r="Q172">
            <v>4435.47</v>
          </cell>
          <cell r="R172">
            <v>554.75</v>
          </cell>
          <cell r="S172">
            <v>676.71</v>
          </cell>
          <cell r="T172">
            <v>1049.8</v>
          </cell>
          <cell r="AH172">
            <v>674.79791666666677</v>
          </cell>
          <cell r="AI172">
            <v>1167.57375</v>
          </cell>
          <cell r="AJ172">
            <v>1568.2558333333334</v>
          </cell>
        </row>
        <row r="173">
          <cell r="Q173">
            <v>-1089.29</v>
          </cell>
          <cell r="R173">
            <v>4.1100000000000003</v>
          </cell>
          <cell r="S173">
            <v>0</v>
          </cell>
          <cell r="T173">
            <v>-4.5</v>
          </cell>
          <cell r="AH173">
            <v>202.28166666666678</v>
          </cell>
          <cell r="AI173">
            <v>278.40916666666675</v>
          </cell>
          <cell r="AJ173">
            <v>258.16833333333341</v>
          </cell>
        </row>
        <row r="174">
          <cell r="Q174">
            <v>-228554.63</v>
          </cell>
          <cell r="R174">
            <v>-10</v>
          </cell>
          <cell r="S174">
            <v>-533174.78</v>
          </cell>
          <cell r="T174">
            <v>0</v>
          </cell>
          <cell r="AH174">
            <v>-30712.464583333334</v>
          </cell>
          <cell r="AI174">
            <v>-49503.682500000003</v>
          </cell>
          <cell r="AJ174">
            <v>-63534.33666666667</v>
          </cell>
        </row>
        <row r="175">
          <cell r="Q175">
            <v>38984.5</v>
          </cell>
          <cell r="R175">
            <v>31886.07</v>
          </cell>
          <cell r="S175">
            <v>-61370.46</v>
          </cell>
          <cell r="T175">
            <v>34052.239999999998</v>
          </cell>
          <cell r="AH175">
            <v>38610.233749999999</v>
          </cell>
          <cell r="AI175">
            <v>36129.466250000005</v>
          </cell>
          <cell r="AJ175">
            <v>34313.282916666671</v>
          </cell>
        </row>
        <row r="176">
          <cell r="Q176">
            <v>-113206.91</v>
          </cell>
          <cell r="R176">
            <v>-516714.16</v>
          </cell>
          <cell r="S176">
            <v>-664749.5</v>
          </cell>
          <cell r="T176">
            <v>-176420.64</v>
          </cell>
          <cell r="AH176">
            <v>-226332.68083333338</v>
          </cell>
          <cell r="AI176">
            <v>-233242.56625</v>
          </cell>
          <cell r="AJ176">
            <v>-236528.59958333333</v>
          </cell>
        </row>
        <row r="177">
          <cell r="Q177">
            <v>-189218</v>
          </cell>
          <cell r="R177">
            <v>-120835.04</v>
          </cell>
          <cell r="S177">
            <v>-117071.12</v>
          </cell>
          <cell r="T177">
            <v>-115340.72</v>
          </cell>
          <cell r="AH177">
            <v>-247698.76249999998</v>
          </cell>
          <cell r="AI177">
            <v>-272508.0479166666</v>
          </cell>
          <cell r="AJ177">
            <v>-286275.64208333334</v>
          </cell>
        </row>
        <row r="178">
          <cell r="Q178">
            <v>-5094438.2699999996</v>
          </cell>
          <cell r="R178">
            <v>-9236157.1999999993</v>
          </cell>
          <cell r="S178">
            <v>-11682858.880000001</v>
          </cell>
          <cell r="T178">
            <v>-10465196.800000001</v>
          </cell>
          <cell r="AH178">
            <v>-17617073.48958334</v>
          </cell>
          <cell r="AI178">
            <v>-12567564.042916665</v>
          </cell>
          <cell r="AJ178">
            <v>-10203656.956249999</v>
          </cell>
        </row>
        <row r="179">
          <cell r="Q179">
            <v>-313977.88</v>
          </cell>
          <cell r="R179">
            <v>-565297.66</v>
          </cell>
          <cell r="S179">
            <v>-282098.98</v>
          </cell>
          <cell r="T179">
            <v>-399651.62</v>
          </cell>
          <cell r="AH179">
            <v>-104043.80416666668</v>
          </cell>
          <cell r="AI179">
            <v>-139351.9975</v>
          </cell>
          <cell r="AJ179">
            <v>-167758.27249999999</v>
          </cell>
        </row>
        <row r="180">
          <cell r="AH180">
            <v>0</v>
          </cell>
          <cell r="AI180">
            <v>0</v>
          </cell>
          <cell r="AJ180">
            <v>0</v>
          </cell>
        </row>
        <row r="181">
          <cell r="Q181">
            <v>-102138.3</v>
          </cell>
          <cell r="R181">
            <v>-102138.3</v>
          </cell>
          <cell r="S181">
            <v>-102138.3</v>
          </cell>
          <cell r="T181">
            <v>-90906.61</v>
          </cell>
          <cell r="AH181">
            <v>-102278.57458333333</v>
          </cell>
          <cell r="AI181">
            <v>-102224.25375000002</v>
          </cell>
          <cell r="AJ181">
            <v>-101725.43166666669</v>
          </cell>
        </row>
        <row r="182"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AH182">
            <v>0</v>
          </cell>
          <cell r="AI182">
            <v>0</v>
          </cell>
          <cell r="AJ182">
            <v>0</v>
          </cell>
        </row>
        <row r="183"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AH183">
            <v>0</v>
          </cell>
          <cell r="AI183">
            <v>0</v>
          </cell>
          <cell r="AJ183">
            <v>0</v>
          </cell>
        </row>
        <row r="184">
          <cell r="Q184">
            <v>-46459.199999999997</v>
          </cell>
          <cell r="R184">
            <v>-166</v>
          </cell>
          <cell r="S184">
            <v>-166</v>
          </cell>
          <cell r="T184">
            <v>-67</v>
          </cell>
          <cell r="AH184">
            <v>-118326.42041666668</v>
          </cell>
          <cell r="AI184">
            <v>-71032.685000000012</v>
          </cell>
          <cell r="AJ184">
            <v>-55602.875416666655</v>
          </cell>
        </row>
        <row r="185">
          <cell r="Q185">
            <v>174872.98</v>
          </cell>
          <cell r="R185">
            <v>170786.29</v>
          </cell>
          <cell r="S185">
            <v>120611.32</v>
          </cell>
          <cell r="T185">
            <v>217415.47</v>
          </cell>
          <cell r="AH185">
            <v>266512.06</v>
          </cell>
          <cell r="AI185">
            <v>254115.31458333333</v>
          </cell>
          <cell r="AJ185">
            <v>238857.85708333334</v>
          </cell>
        </row>
        <row r="186"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AH186">
            <v>0</v>
          </cell>
          <cell r="AI186">
            <v>0</v>
          </cell>
          <cell r="AJ186">
            <v>0</v>
          </cell>
        </row>
        <row r="187">
          <cell r="Q187">
            <v>41580</v>
          </cell>
          <cell r="R187">
            <v>41580</v>
          </cell>
          <cell r="S187">
            <v>41580</v>
          </cell>
          <cell r="T187">
            <v>41580</v>
          </cell>
          <cell r="AH187">
            <v>41580</v>
          </cell>
          <cell r="AI187">
            <v>41580</v>
          </cell>
          <cell r="AJ187">
            <v>41580</v>
          </cell>
        </row>
        <row r="188">
          <cell r="AH188">
            <v>0</v>
          </cell>
          <cell r="AI188">
            <v>0</v>
          </cell>
          <cell r="AJ188">
            <v>0</v>
          </cell>
        </row>
        <row r="189">
          <cell r="Q189">
            <v>24017.54</v>
          </cell>
          <cell r="R189">
            <v>24017.54</v>
          </cell>
          <cell r="S189">
            <v>24017.54</v>
          </cell>
          <cell r="T189">
            <v>24017.54</v>
          </cell>
          <cell r="AH189">
            <v>16934.206666666672</v>
          </cell>
          <cell r="AI189">
            <v>17767.540000000005</v>
          </cell>
          <cell r="AJ189">
            <v>18600.87333333334</v>
          </cell>
        </row>
        <row r="190">
          <cell r="Q190">
            <v>1015222.4</v>
          </cell>
          <cell r="R190">
            <v>2678800.59</v>
          </cell>
          <cell r="S190">
            <v>2678800.59</v>
          </cell>
          <cell r="T190">
            <v>2684968.82</v>
          </cell>
          <cell r="AH190">
            <v>449053.56624999997</v>
          </cell>
          <cell r="AI190">
            <v>658940.30208333337</v>
          </cell>
          <cell r="AJ190">
            <v>869021.8783333333</v>
          </cell>
        </row>
        <row r="191"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AH191">
            <v>0</v>
          </cell>
          <cell r="AI191">
            <v>0</v>
          </cell>
          <cell r="AJ191">
            <v>0</v>
          </cell>
        </row>
        <row r="192">
          <cell r="Q192">
            <v>119998.49</v>
          </cell>
          <cell r="R192">
            <v>117499.94</v>
          </cell>
          <cell r="S192">
            <v>117899.94</v>
          </cell>
          <cell r="T192">
            <v>114235</v>
          </cell>
          <cell r="AH192">
            <v>122063.13375000002</v>
          </cell>
          <cell r="AI192">
            <v>121534.08791666669</v>
          </cell>
          <cell r="AJ192">
            <v>120889.83625000001</v>
          </cell>
        </row>
        <row r="193"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AH193">
            <v>0</v>
          </cell>
          <cell r="AI193">
            <v>0</v>
          </cell>
          <cell r="AJ193">
            <v>0</v>
          </cell>
        </row>
        <row r="194"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AH194">
            <v>0</v>
          </cell>
          <cell r="AI194">
            <v>0</v>
          </cell>
          <cell r="AJ194">
            <v>0</v>
          </cell>
        </row>
        <row r="195"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AH195">
            <v>0</v>
          </cell>
          <cell r="AI195">
            <v>0</v>
          </cell>
          <cell r="AJ195">
            <v>0</v>
          </cell>
        </row>
        <row r="196">
          <cell r="Q196">
            <v>73353</v>
          </cell>
          <cell r="R196">
            <v>73353</v>
          </cell>
          <cell r="S196">
            <v>73353</v>
          </cell>
          <cell r="T196">
            <v>73353</v>
          </cell>
          <cell r="AH196">
            <v>9169.125</v>
          </cell>
          <cell r="AI196">
            <v>15281.875</v>
          </cell>
          <cell r="AJ196">
            <v>21394.625</v>
          </cell>
        </row>
        <row r="197">
          <cell r="Q197">
            <v>812655</v>
          </cell>
          <cell r="R197">
            <v>812655</v>
          </cell>
          <cell r="S197">
            <v>812655</v>
          </cell>
          <cell r="T197">
            <v>812655</v>
          </cell>
          <cell r="AH197">
            <v>651936.29166666663</v>
          </cell>
          <cell r="AI197">
            <v>670844.375</v>
          </cell>
          <cell r="AJ197">
            <v>689752.45833333337</v>
          </cell>
        </row>
        <row r="198">
          <cell r="Q198">
            <v>4675.7299999999996</v>
          </cell>
          <cell r="R198">
            <v>4675.7299999999996</v>
          </cell>
          <cell r="S198">
            <v>4675.7299999999996</v>
          </cell>
          <cell r="T198">
            <v>0</v>
          </cell>
          <cell r="AH198">
            <v>4675.7299999999987</v>
          </cell>
          <cell r="AI198">
            <v>4675.7299999999987</v>
          </cell>
          <cell r="AJ198">
            <v>4480.9079166666652</v>
          </cell>
        </row>
        <row r="199">
          <cell r="Q199">
            <v>717254</v>
          </cell>
          <cell r="R199">
            <v>717254</v>
          </cell>
          <cell r="S199">
            <v>717254</v>
          </cell>
          <cell r="T199">
            <v>717254</v>
          </cell>
          <cell r="AH199">
            <v>520109.25</v>
          </cell>
          <cell r="AI199">
            <v>543302.75</v>
          </cell>
          <cell r="AJ199">
            <v>566496.25</v>
          </cell>
        </row>
        <row r="200">
          <cell r="Q200">
            <v>3991.54</v>
          </cell>
          <cell r="R200">
            <v>3991.54</v>
          </cell>
          <cell r="S200">
            <v>3991.54</v>
          </cell>
          <cell r="T200">
            <v>3969.64</v>
          </cell>
          <cell r="AH200">
            <v>4051.8875000000007</v>
          </cell>
          <cell r="AI200">
            <v>4043.7391666666676</v>
          </cell>
          <cell r="AJ200">
            <v>4034.6783333333337</v>
          </cell>
        </row>
        <row r="201">
          <cell r="Q201">
            <v>-3261.84</v>
          </cell>
          <cell r="R201">
            <v>-3261.84</v>
          </cell>
          <cell r="S201">
            <v>-3261.84</v>
          </cell>
          <cell r="T201">
            <v>-3261.84</v>
          </cell>
          <cell r="AH201">
            <v>-3241.1275000000001</v>
          </cell>
          <cell r="AI201">
            <v>-3254.7208333333328</v>
          </cell>
          <cell r="AJ201">
            <v>-3261.6787500000005</v>
          </cell>
        </row>
        <row r="202"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AH202">
            <v>0</v>
          </cell>
          <cell r="AI202">
            <v>0</v>
          </cell>
          <cell r="AJ202">
            <v>0</v>
          </cell>
        </row>
        <row r="203"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AH203">
            <v>0</v>
          </cell>
          <cell r="AI203">
            <v>0</v>
          </cell>
          <cell r="AJ203">
            <v>0</v>
          </cell>
        </row>
        <row r="204">
          <cell r="Q204">
            <v>16286.22</v>
          </cell>
          <cell r="R204">
            <v>16286.22</v>
          </cell>
          <cell r="S204">
            <v>16286.22</v>
          </cell>
          <cell r="T204">
            <v>16286.22</v>
          </cell>
          <cell r="AH204">
            <v>15322.484583333331</v>
          </cell>
          <cell r="AI204">
            <v>16286.082083333333</v>
          </cell>
          <cell r="AJ204">
            <v>16286.22</v>
          </cell>
        </row>
        <row r="205">
          <cell r="Q205">
            <v>422047.43</v>
          </cell>
          <cell r="R205">
            <v>378292.9</v>
          </cell>
          <cell r="S205">
            <v>266993.23</v>
          </cell>
          <cell r="T205">
            <v>301730.99</v>
          </cell>
          <cell r="AH205">
            <v>427265.00416666671</v>
          </cell>
          <cell r="AI205">
            <v>406768.98708333337</v>
          </cell>
          <cell r="AJ205">
            <v>380435.31</v>
          </cell>
        </row>
        <row r="206">
          <cell r="Q206">
            <v>803.66</v>
          </cell>
          <cell r="R206">
            <v>803.66</v>
          </cell>
          <cell r="S206">
            <v>803.66</v>
          </cell>
          <cell r="T206">
            <v>803.66</v>
          </cell>
          <cell r="AH206">
            <v>803.66</v>
          </cell>
          <cell r="AI206">
            <v>803.66</v>
          </cell>
          <cell r="AJ206">
            <v>803.66</v>
          </cell>
        </row>
        <row r="207">
          <cell r="Q207">
            <v>278.86</v>
          </cell>
          <cell r="R207">
            <v>278.86</v>
          </cell>
          <cell r="S207">
            <v>268.86</v>
          </cell>
          <cell r="T207">
            <v>268.86</v>
          </cell>
          <cell r="AH207">
            <v>179.95250000000001</v>
          </cell>
          <cell r="AI207">
            <v>202.7741666666667</v>
          </cell>
          <cell r="AJ207">
            <v>225.1791666666667</v>
          </cell>
        </row>
        <row r="208">
          <cell r="Q208">
            <v>100440.25</v>
          </cell>
          <cell r="R208">
            <v>26063.03</v>
          </cell>
          <cell r="S208">
            <v>94579.57</v>
          </cell>
          <cell r="T208">
            <v>35703.410000000003</v>
          </cell>
          <cell r="AH208">
            <v>59531.022499999999</v>
          </cell>
          <cell r="AI208">
            <v>58518.623749999999</v>
          </cell>
          <cell r="AJ208">
            <v>60523.222083333334</v>
          </cell>
        </row>
        <row r="209"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AH209">
            <v>44974984.604166664</v>
          </cell>
          <cell r="AI209">
            <v>41349984.604166664</v>
          </cell>
          <cell r="AJ209">
            <v>35811442.937499993</v>
          </cell>
        </row>
        <row r="210"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AH210">
            <v>5991164.7625000002</v>
          </cell>
          <cell r="AI210">
            <v>5991164.7625000002</v>
          </cell>
          <cell r="AJ210">
            <v>5866164.7625000002</v>
          </cell>
        </row>
        <row r="211"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AH211">
            <v>0</v>
          </cell>
          <cell r="AI211">
            <v>0</v>
          </cell>
          <cell r="AJ211">
            <v>0</v>
          </cell>
        </row>
        <row r="212"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AH212">
            <v>0</v>
          </cell>
          <cell r="AI212">
            <v>0</v>
          </cell>
          <cell r="AJ212">
            <v>0</v>
          </cell>
        </row>
        <row r="213"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AH213">
            <v>0</v>
          </cell>
          <cell r="AI213">
            <v>0</v>
          </cell>
          <cell r="AJ213">
            <v>0</v>
          </cell>
        </row>
        <row r="214"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AH214">
            <v>0</v>
          </cell>
          <cell r="AI214">
            <v>0</v>
          </cell>
          <cell r="AJ214">
            <v>0</v>
          </cell>
        </row>
        <row r="215"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AH215">
            <v>0</v>
          </cell>
          <cell r="AI215">
            <v>0</v>
          </cell>
          <cell r="AJ215">
            <v>0</v>
          </cell>
        </row>
        <row r="216">
          <cell r="Q216">
            <v>620534.82999999996</v>
          </cell>
          <cell r="R216">
            <v>620880.72</v>
          </cell>
          <cell r="S216">
            <v>620750.31000000006</v>
          </cell>
          <cell r="T216">
            <v>621105.74</v>
          </cell>
          <cell r="AH216">
            <v>337929.24</v>
          </cell>
          <cell r="AI216">
            <v>367360.185</v>
          </cell>
          <cell r="AJ216">
            <v>406187.63624999998</v>
          </cell>
        </row>
        <row r="217">
          <cell r="Q217">
            <v>400701.94</v>
          </cell>
          <cell r="R217">
            <v>425793.94</v>
          </cell>
          <cell r="S217">
            <v>425793.94</v>
          </cell>
          <cell r="T217">
            <v>425793.94</v>
          </cell>
          <cell r="AH217">
            <v>395595.17249999993</v>
          </cell>
          <cell r="AI217">
            <v>406678.92416666663</v>
          </cell>
          <cell r="AJ217">
            <v>417762.67583333334</v>
          </cell>
        </row>
        <row r="218"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AH218">
            <v>0</v>
          </cell>
          <cell r="AI218">
            <v>0</v>
          </cell>
          <cell r="AJ218">
            <v>0</v>
          </cell>
        </row>
        <row r="219"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AH219">
            <v>0</v>
          </cell>
          <cell r="AI219">
            <v>0</v>
          </cell>
          <cell r="AJ219">
            <v>0</v>
          </cell>
        </row>
        <row r="220">
          <cell r="Q220">
            <v>-579528.92000000004</v>
          </cell>
          <cell r="R220">
            <v>-260874.56</v>
          </cell>
          <cell r="S220">
            <v>-439585.55</v>
          </cell>
          <cell r="T220">
            <v>-141363.09</v>
          </cell>
          <cell r="AH220">
            <v>-392704.19250000006</v>
          </cell>
          <cell r="AI220">
            <v>-397555.09625</v>
          </cell>
          <cell r="AJ220">
            <v>-386126.05333333329</v>
          </cell>
        </row>
        <row r="221">
          <cell r="Q221">
            <v>81271879.180000007</v>
          </cell>
          <cell r="R221">
            <v>82098651.030000001</v>
          </cell>
          <cell r="S221">
            <v>107989145.87</v>
          </cell>
          <cell r="T221">
            <v>114580606.98</v>
          </cell>
          <cell r="AH221">
            <v>94550423.744583324</v>
          </cell>
          <cell r="AI221">
            <v>95007865.907916665</v>
          </cell>
          <cell r="AJ221">
            <v>95668138.962916657</v>
          </cell>
        </row>
        <row r="222"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AH222">
            <v>0</v>
          </cell>
          <cell r="AI222">
            <v>0</v>
          </cell>
          <cell r="AJ222">
            <v>0</v>
          </cell>
        </row>
        <row r="223"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AH223">
            <v>4201.71</v>
          </cell>
          <cell r="AI223">
            <v>1400.57</v>
          </cell>
          <cell r="AJ223">
            <v>0</v>
          </cell>
        </row>
        <row r="224"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AH224">
            <v>0</v>
          </cell>
          <cell r="AI224">
            <v>0</v>
          </cell>
          <cell r="AJ224">
            <v>0</v>
          </cell>
        </row>
        <row r="225">
          <cell r="Q225">
            <v>23887574.18</v>
          </cell>
          <cell r="R225">
            <v>29501636.440000001</v>
          </cell>
          <cell r="S225">
            <v>65101277.909999996</v>
          </cell>
          <cell r="T225">
            <v>80899216.280000001</v>
          </cell>
          <cell r="AH225">
            <v>38652359.240416676</v>
          </cell>
          <cell r="AI225">
            <v>39578084.299583338</v>
          </cell>
          <cell r="AJ225">
            <v>41675315.340833336</v>
          </cell>
        </row>
        <row r="226">
          <cell r="Q226">
            <v>-81271879</v>
          </cell>
          <cell r="R226">
            <v>-82098651</v>
          </cell>
          <cell r="S226">
            <v>-107989146</v>
          </cell>
          <cell r="T226">
            <v>-114580607</v>
          </cell>
          <cell r="AH226">
            <v>-74061929.291666672</v>
          </cell>
          <cell r="AI226">
            <v>-81982254.166666672</v>
          </cell>
          <cell r="AJ226">
            <v>-91255993.875</v>
          </cell>
        </row>
        <row r="227">
          <cell r="Q227">
            <v>-23887574</v>
          </cell>
          <cell r="R227">
            <v>-29501636</v>
          </cell>
          <cell r="S227">
            <v>-65101278</v>
          </cell>
          <cell r="T227">
            <v>-80899216</v>
          </cell>
          <cell r="AH227">
            <v>-29449504.5</v>
          </cell>
          <cell r="AI227">
            <v>-33391292.583333332</v>
          </cell>
          <cell r="AJ227">
            <v>-39474646.5</v>
          </cell>
        </row>
        <row r="228">
          <cell r="Q228">
            <v>156153650</v>
          </cell>
          <cell r="R228">
            <v>181755031</v>
          </cell>
          <cell r="S228">
            <v>267321135</v>
          </cell>
          <cell r="T228">
            <v>292670117</v>
          </cell>
          <cell r="AH228">
            <v>147184232.70833334</v>
          </cell>
          <cell r="AI228">
            <v>165895739.625</v>
          </cell>
          <cell r="AJ228">
            <v>189228708.45833334</v>
          </cell>
        </row>
        <row r="229">
          <cell r="Q229">
            <v>-7000000</v>
          </cell>
          <cell r="R229">
            <v>-93000000</v>
          </cell>
          <cell r="S229">
            <v>-37000000</v>
          </cell>
          <cell r="T229">
            <v>-111000000</v>
          </cell>
          <cell r="AH229">
            <v>-9041666.666666666</v>
          </cell>
          <cell r="AI229">
            <v>-14458333.333333334</v>
          </cell>
          <cell r="AJ229">
            <v>-20625000</v>
          </cell>
        </row>
        <row r="230">
          <cell r="Q230">
            <v>52781</v>
          </cell>
          <cell r="R230">
            <v>56439</v>
          </cell>
          <cell r="S230">
            <v>69986</v>
          </cell>
          <cell r="T230">
            <v>73474</v>
          </cell>
          <cell r="AH230">
            <v>45932.958333333336</v>
          </cell>
          <cell r="AI230">
            <v>51200.666666666664</v>
          </cell>
          <cell r="AJ230">
            <v>57178.166666666664</v>
          </cell>
        </row>
        <row r="231">
          <cell r="Q231">
            <v>14196</v>
          </cell>
          <cell r="R231">
            <v>21519</v>
          </cell>
          <cell r="S231">
            <v>44673</v>
          </cell>
          <cell r="T231">
            <v>52057</v>
          </cell>
          <cell r="AH231">
            <v>17163.125</v>
          </cell>
          <cell r="AI231">
            <v>19921.125</v>
          </cell>
          <cell r="AJ231">
            <v>23951.541666666668</v>
          </cell>
        </row>
        <row r="232">
          <cell r="Q232">
            <v>-24960275.609999999</v>
          </cell>
          <cell r="R232">
            <v>-27527019.940000001</v>
          </cell>
          <cell r="S232">
            <v>-24466777.550000001</v>
          </cell>
          <cell r="T232">
            <v>-15519770.09</v>
          </cell>
          <cell r="AH232">
            <v>-22070783.897916663</v>
          </cell>
          <cell r="AI232">
            <v>-21434872.451250006</v>
          </cell>
          <cell r="AJ232">
            <v>-20489093.883333337</v>
          </cell>
        </row>
        <row r="233">
          <cell r="AH233">
            <v>0</v>
          </cell>
          <cell r="AI233">
            <v>0</v>
          </cell>
          <cell r="AJ233">
            <v>0</v>
          </cell>
        </row>
        <row r="234"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AH234">
            <v>-1.1399999999999999</v>
          </cell>
          <cell r="AI234">
            <v>-0.37999999999999995</v>
          </cell>
          <cell r="AJ234">
            <v>0</v>
          </cell>
        </row>
        <row r="235">
          <cell r="Q235">
            <v>-3588.77</v>
          </cell>
          <cell r="R235">
            <v>-3588.77</v>
          </cell>
          <cell r="S235">
            <v>-7855.77</v>
          </cell>
          <cell r="T235">
            <v>0</v>
          </cell>
          <cell r="AH235">
            <v>1789.531666666667</v>
          </cell>
          <cell r="AI235">
            <v>-215.59499999999994</v>
          </cell>
          <cell r="AJ235">
            <v>-1307.0541666666666</v>
          </cell>
        </row>
        <row r="236"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AH236">
            <v>0</v>
          </cell>
          <cell r="AI236">
            <v>0</v>
          </cell>
          <cell r="AJ236">
            <v>0</v>
          </cell>
        </row>
        <row r="237"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AH237">
            <v>973.52791666666656</v>
          </cell>
          <cell r="AI237">
            <v>366.26041666666669</v>
          </cell>
          <cell r="AJ237">
            <v>38.666666666666664</v>
          </cell>
        </row>
        <row r="238"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AH238">
            <v>-1388.6324999999999</v>
          </cell>
          <cell r="AI238">
            <v>-1080.0474999999999</v>
          </cell>
          <cell r="AJ238">
            <v>-771.46249999999998</v>
          </cell>
        </row>
        <row r="239">
          <cell r="AH239">
            <v>0</v>
          </cell>
          <cell r="AI239">
            <v>0</v>
          </cell>
          <cell r="AJ239">
            <v>0</v>
          </cell>
        </row>
        <row r="240">
          <cell r="Q240">
            <v>10575161.74</v>
          </cell>
          <cell r="R240">
            <v>9166488.0899999999</v>
          </cell>
          <cell r="S240">
            <v>3817892.31</v>
          </cell>
          <cell r="T240">
            <v>13478041.51</v>
          </cell>
          <cell r="AH240">
            <v>10881235.73</v>
          </cell>
          <cell r="AI240">
            <v>10853125.952083332</v>
          </cell>
          <cell r="AJ240">
            <v>11180435.561249999</v>
          </cell>
        </row>
        <row r="241">
          <cell r="Q241">
            <v>83514.28</v>
          </cell>
          <cell r="R241">
            <v>152338.4</v>
          </cell>
          <cell r="S241">
            <v>260146.16</v>
          </cell>
          <cell r="T241">
            <v>185421.35</v>
          </cell>
          <cell r="AH241">
            <v>123696.06875000002</v>
          </cell>
          <cell r="AI241">
            <v>132421.87583333332</v>
          </cell>
          <cell r="AJ241">
            <v>141227.53124999997</v>
          </cell>
        </row>
        <row r="242">
          <cell r="Q242">
            <v>83513.98</v>
          </cell>
          <cell r="R242">
            <v>152338.4</v>
          </cell>
          <cell r="S242">
            <v>217388.12</v>
          </cell>
          <cell r="T242">
            <v>295012.77</v>
          </cell>
          <cell r="AH242">
            <v>118845.48125000001</v>
          </cell>
          <cell r="AI242">
            <v>128260.3625</v>
          </cell>
          <cell r="AJ242">
            <v>140299.66791666669</v>
          </cell>
        </row>
        <row r="243"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AH243">
            <v>0</v>
          </cell>
          <cell r="AI243">
            <v>0</v>
          </cell>
          <cell r="AJ243">
            <v>0</v>
          </cell>
        </row>
        <row r="244"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AH244">
            <v>0</v>
          </cell>
          <cell r="AI244">
            <v>0</v>
          </cell>
          <cell r="AJ244">
            <v>0</v>
          </cell>
        </row>
        <row r="245">
          <cell r="Q245">
            <v>19696979.32</v>
          </cell>
          <cell r="R245">
            <v>15985606.18</v>
          </cell>
          <cell r="S245">
            <v>10621047.050000001</v>
          </cell>
          <cell r="T245">
            <v>10374461.550000001</v>
          </cell>
          <cell r="AH245">
            <v>14300064.913333334</v>
          </cell>
          <cell r="AI245">
            <v>14364383.863750001</v>
          </cell>
          <cell r="AJ245">
            <v>13936220.889166668</v>
          </cell>
        </row>
        <row r="246">
          <cell r="Q246">
            <v>573427.56999999995</v>
          </cell>
          <cell r="R246">
            <v>311655.82</v>
          </cell>
          <cell r="S246">
            <v>614040.48</v>
          </cell>
          <cell r="T246">
            <v>684930.46</v>
          </cell>
          <cell r="AH246">
            <v>992622.69291666674</v>
          </cell>
          <cell r="AI246">
            <v>908563.43291666685</v>
          </cell>
          <cell r="AJ246">
            <v>849292.20208333328</v>
          </cell>
        </row>
        <row r="247">
          <cell r="Q247">
            <v>11166794.85</v>
          </cell>
          <cell r="R247">
            <v>14628965.85</v>
          </cell>
          <cell r="S247">
            <v>14588885.85</v>
          </cell>
          <cell r="T247">
            <v>14548805.85</v>
          </cell>
          <cell r="AH247">
            <v>12320851.956250003</v>
          </cell>
          <cell r="AI247">
            <v>12319181.943750001</v>
          </cell>
          <cell r="AJ247">
            <v>12314171.93125</v>
          </cell>
        </row>
        <row r="248"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AH248">
            <v>0</v>
          </cell>
          <cell r="AI248">
            <v>0</v>
          </cell>
          <cell r="AJ248">
            <v>0</v>
          </cell>
        </row>
        <row r="249">
          <cell r="Q249">
            <v>-40</v>
          </cell>
          <cell r="R249">
            <v>-40</v>
          </cell>
          <cell r="S249">
            <v>-40</v>
          </cell>
          <cell r="T249">
            <v>0</v>
          </cell>
          <cell r="AH249">
            <v>41967.105833333328</v>
          </cell>
          <cell r="AI249">
            <v>38272.168749999997</v>
          </cell>
          <cell r="AJ249">
            <v>31602.191666666666</v>
          </cell>
        </row>
        <row r="250">
          <cell r="Q250">
            <v>0</v>
          </cell>
          <cell r="R250">
            <v>-9043.26</v>
          </cell>
          <cell r="S250">
            <v>-5510.91</v>
          </cell>
          <cell r="T250">
            <v>0</v>
          </cell>
          <cell r="AH250">
            <v>-16669.688749999998</v>
          </cell>
          <cell r="AI250">
            <v>-12025.125</v>
          </cell>
          <cell r="AJ250">
            <v>-9629.2525000000005</v>
          </cell>
        </row>
        <row r="251"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AH251">
            <v>0</v>
          </cell>
          <cell r="AI251">
            <v>0</v>
          </cell>
          <cell r="AJ251">
            <v>0</v>
          </cell>
        </row>
        <row r="252"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AH252">
            <v>0</v>
          </cell>
          <cell r="AI252">
            <v>0</v>
          </cell>
          <cell r="AJ252">
            <v>0</v>
          </cell>
        </row>
        <row r="253"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AH253">
            <v>0</v>
          </cell>
          <cell r="AI253">
            <v>0</v>
          </cell>
          <cell r="AJ253">
            <v>0</v>
          </cell>
        </row>
        <row r="254"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AH254">
            <v>0</v>
          </cell>
          <cell r="AI254">
            <v>0</v>
          </cell>
          <cell r="AJ254">
            <v>0</v>
          </cell>
        </row>
        <row r="255">
          <cell r="Q255">
            <v>287028.95</v>
          </cell>
          <cell r="R255">
            <v>285756.46999999997</v>
          </cell>
          <cell r="S255">
            <v>285756.46999999997</v>
          </cell>
          <cell r="T255">
            <v>285756.46999999997</v>
          </cell>
          <cell r="AH255">
            <v>296321.82333333336</v>
          </cell>
          <cell r="AI255">
            <v>294807.78333333338</v>
          </cell>
          <cell r="AJ255">
            <v>293293.74333333335</v>
          </cell>
        </row>
        <row r="256">
          <cell r="Q256">
            <v>3646174.18</v>
          </cell>
          <cell r="R256">
            <v>3786098.82</v>
          </cell>
          <cell r="S256">
            <v>3688795</v>
          </cell>
          <cell r="T256">
            <v>4317109.05</v>
          </cell>
          <cell r="AH256">
            <v>2850274.1670833328</v>
          </cell>
          <cell r="AI256">
            <v>2981286.6675</v>
          </cell>
          <cell r="AJ256">
            <v>3103621.2945833332</v>
          </cell>
        </row>
        <row r="257">
          <cell r="Q257">
            <v>20</v>
          </cell>
          <cell r="R257">
            <v>0</v>
          </cell>
          <cell r="S257">
            <v>0</v>
          </cell>
          <cell r="T257">
            <v>0</v>
          </cell>
          <cell r="AH257">
            <v>6439.3275000000003</v>
          </cell>
          <cell r="AI257">
            <v>6439.3275000000003</v>
          </cell>
          <cell r="AJ257">
            <v>6439.3275000000003</v>
          </cell>
        </row>
        <row r="258"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AH258">
            <v>0</v>
          </cell>
          <cell r="AI258">
            <v>0</v>
          </cell>
          <cell r="AJ258">
            <v>0</v>
          </cell>
        </row>
        <row r="259">
          <cell r="Q259">
            <v>40871.89</v>
          </cell>
          <cell r="R259">
            <v>44605.79</v>
          </cell>
          <cell r="S259">
            <v>51172.28</v>
          </cell>
          <cell r="T259">
            <v>48196.52</v>
          </cell>
          <cell r="AH259">
            <v>51153.948750000003</v>
          </cell>
          <cell r="AI259">
            <v>51482.439583333333</v>
          </cell>
          <cell r="AJ259">
            <v>53477.460833333338</v>
          </cell>
        </row>
        <row r="260">
          <cell r="Q260">
            <v>11407303.92</v>
          </cell>
          <cell r="R260">
            <v>9999076.5999999996</v>
          </cell>
          <cell r="S260">
            <v>9399801.6500000004</v>
          </cell>
          <cell r="T260">
            <v>12226150.960000001</v>
          </cell>
          <cell r="AH260">
            <v>9917092.4020833336</v>
          </cell>
          <cell r="AI260">
            <v>9873465.6208333336</v>
          </cell>
          <cell r="AJ260">
            <v>9932660.7950000018</v>
          </cell>
        </row>
        <row r="261">
          <cell r="Q261">
            <v>65557704.82</v>
          </cell>
          <cell r="R261">
            <v>65557704.82</v>
          </cell>
          <cell r="S261">
            <v>65093539.770000003</v>
          </cell>
          <cell r="T261">
            <v>65093539.770000003</v>
          </cell>
          <cell r="AH261">
            <v>66351683.132083349</v>
          </cell>
          <cell r="AI261">
            <v>66224965.25250002</v>
          </cell>
          <cell r="AJ261">
            <v>66078907.162500001</v>
          </cell>
        </row>
        <row r="262">
          <cell r="Q262">
            <v>1448.24</v>
          </cell>
          <cell r="R262">
            <v>1448.24</v>
          </cell>
          <cell r="S262">
            <v>1448.24</v>
          </cell>
          <cell r="T262">
            <v>0</v>
          </cell>
          <cell r="AH262">
            <v>737.67333333333329</v>
          </cell>
          <cell r="AI262">
            <v>827.79333333333341</v>
          </cell>
          <cell r="AJ262">
            <v>840.1049999999999</v>
          </cell>
        </row>
        <row r="263"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AH263">
            <v>0</v>
          </cell>
          <cell r="AI263">
            <v>0</v>
          </cell>
          <cell r="AJ263">
            <v>0</v>
          </cell>
        </row>
        <row r="264"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AH264">
            <v>0</v>
          </cell>
          <cell r="AI264">
            <v>0</v>
          </cell>
          <cell r="AJ264">
            <v>0</v>
          </cell>
        </row>
        <row r="265">
          <cell r="Q265">
            <v>2405.5</v>
          </cell>
          <cell r="R265">
            <v>0</v>
          </cell>
          <cell r="S265">
            <v>0</v>
          </cell>
          <cell r="T265">
            <v>0</v>
          </cell>
          <cell r="AH265">
            <v>-8073.4245833333325</v>
          </cell>
          <cell r="AI265">
            <v>-4553.2504166666668</v>
          </cell>
          <cell r="AJ265">
            <v>-2028.4095833333333</v>
          </cell>
        </row>
        <row r="266"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AH266">
            <v>12250.566666666666</v>
          </cell>
          <cell r="AI266">
            <v>0</v>
          </cell>
          <cell r="AJ266">
            <v>0</v>
          </cell>
        </row>
        <row r="267"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AH267">
            <v>23500.038749999996</v>
          </cell>
          <cell r="AI267">
            <v>18277.807916666668</v>
          </cell>
          <cell r="AJ267">
            <v>13055.577083333332</v>
          </cell>
        </row>
        <row r="268">
          <cell r="Q268">
            <v>1276.2</v>
          </cell>
          <cell r="R268">
            <v>1276.2</v>
          </cell>
          <cell r="S268">
            <v>1276.2</v>
          </cell>
          <cell r="T268">
            <v>0</v>
          </cell>
          <cell r="AH268">
            <v>562242.03750000021</v>
          </cell>
          <cell r="AI268">
            <v>437582.9625000002</v>
          </cell>
          <cell r="AJ268">
            <v>312870.71250000014</v>
          </cell>
        </row>
        <row r="269">
          <cell r="Q269">
            <v>67516.460000000006</v>
          </cell>
          <cell r="R269">
            <v>38819.599999999999</v>
          </cell>
          <cell r="S269">
            <v>35341.089999999997</v>
          </cell>
          <cell r="T269">
            <v>0</v>
          </cell>
          <cell r="AH269">
            <v>64271.935000000005</v>
          </cell>
          <cell r="AI269">
            <v>67361.96375000001</v>
          </cell>
          <cell r="AJ269">
            <v>63279.70166666666</v>
          </cell>
        </row>
        <row r="270">
          <cell r="R270">
            <v>0</v>
          </cell>
          <cell r="S270">
            <v>205776.56</v>
          </cell>
          <cell r="T270">
            <v>272399.3</v>
          </cell>
          <cell r="AH270">
            <v>0</v>
          </cell>
          <cell r="AI270">
            <v>8574.0233333333326</v>
          </cell>
          <cell r="AJ270">
            <v>28498.017499999998</v>
          </cell>
        </row>
        <row r="271">
          <cell r="Q271">
            <v>533.64</v>
          </cell>
          <cell r="R271">
            <v>169.15</v>
          </cell>
          <cell r="S271">
            <v>2379.67</v>
          </cell>
          <cell r="T271">
            <v>2168.75</v>
          </cell>
          <cell r="AH271">
            <v>39004.656666666669</v>
          </cell>
          <cell r="AI271">
            <v>33820.592083333344</v>
          </cell>
          <cell r="AJ271">
            <v>28731.386666666673</v>
          </cell>
        </row>
        <row r="272">
          <cell r="Q272">
            <v>167308.73000000001</v>
          </cell>
          <cell r="R272">
            <v>162629.26</v>
          </cell>
          <cell r="S272">
            <v>158918.92000000001</v>
          </cell>
          <cell r="T272">
            <v>148957.35999999999</v>
          </cell>
          <cell r="AH272">
            <v>392125.99833333329</v>
          </cell>
          <cell r="AI272">
            <v>329276.66624999995</v>
          </cell>
          <cell r="AJ272">
            <v>283928.84666666668</v>
          </cell>
        </row>
        <row r="273">
          <cell r="Q273">
            <v>593764.73</v>
          </cell>
          <cell r="R273">
            <v>550189.84</v>
          </cell>
          <cell r="S273">
            <v>520621.75</v>
          </cell>
          <cell r="T273">
            <v>496142.91</v>
          </cell>
          <cell r="AH273">
            <v>917979.45958333334</v>
          </cell>
          <cell r="AI273">
            <v>858240.65333333332</v>
          </cell>
          <cell r="AJ273">
            <v>801590.64708333323</v>
          </cell>
        </row>
        <row r="274">
          <cell r="Q274">
            <v>608272.1</v>
          </cell>
          <cell r="R274">
            <v>136471.76</v>
          </cell>
          <cell r="S274">
            <v>313623.93</v>
          </cell>
          <cell r="T274">
            <v>2934826.05</v>
          </cell>
          <cell r="AH274">
            <v>400351.07000000007</v>
          </cell>
          <cell r="AI274">
            <v>356537.15541666659</v>
          </cell>
          <cell r="AJ274">
            <v>414923.58624999999</v>
          </cell>
        </row>
        <row r="275"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AH275">
            <v>153376.68416666667</v>
          </cell>
          <cell r="AI275">
            <v>143698.17374999999</v>
          </cell>
          <cell r="AJ275">
            <v>123634.58833333333</v>
          </cell>
        </row>
        <row r="276">
          <cell r="Q276">
            <v>928</v>
          </cell>
          <cell r="R276">
            <v>928</v>
          </cell>
          <cell r="S276">
            <v>928</v>
          </cell>
          <cell r="T276">
            <v>0</v>
          </cell>
          <cell r="AH276">
            <v>15643.79</v>
          </cell>
          <cell r="AI276">
            <v>15299.667083333334</v>
          </cell>
          <cell r="AJ276">
            <v>14385.795416666666</v>
          </cell>
        </row>
        <row r="277">
          <cell r="Q277">
            <v>727781.97</v>
          </cell>
          <cell r="R277">
            <v>727781.97</v>
          </cell>
          <cell r="S277">
            <v>727781.97</v>
          </cell>
          <cell r="T277">
            <v>727781.97</v>
          </cell>
          <cell r="AH277">
            <v>649450.61874999991</v>
          </cell>
          <cell r="AI277">
            <v>710099.11624999985</v>
          </cell>
          <cell r="AJ277">
            <v>738316.4658333332</v>
          </cell>
        </row>
        <row r="278">
          <cell r="Q278">
            <v>73258</v>
          </cell>
          <cell r="R278">
            <v>80256.44</v>
          </cell>
          <cell r="S278">
            <v>79024.289999999994</v>
          </cell>
          <cell r="T278">
            <v>88877.42</v>
          </cell>
          <cell r="AH278">
            <v>193921.96791666668</v>
          </cell>
          <cell r="AI278">
            <v>183581.71208333332</v>
          </cell>
          <cell r="AJ278">
            <v>173465.62625</v>
          </cell>
        </row>
        <row r="279"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AH279">
            <v>153834.93</v>
          </cell>
          <cell r="AI279">
            <v>153834.93</v>
          </cell>
          <cell r="AJ279">
            <v>153834.93</v>
          </cell>
        </row>
        <row r="280"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AH280">
            <v>0</v>
          </cell>
          <cell r="AI280">
            <v>0</v>
          </cell>
          <cell r="AJ280">
            <v>0</v>
          </cell>
        </row>
        <row r="281"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AH281">
            <v>0</v>
          </cell>
          <cell r="AI281">
            <v>0</v>
          </cell>
          <cell r="AJ281">
            <v>0</v>
          </cell>
        </row>
        <row r="282">
          <cell r="Q282">
            <v>-704300.58</v>
          </cell>
          <cell r="R282">
            <v>-756156.15</v>
          </cell>
          <cell r="S282">
            <v>-997986.44</v>
          </cell>
          <cell r="T282">
            <v>-890666.89</v>
          </cell>
          <cell r="AH282">
            <v>-769728.84583333321</v>
          </cell>
          <cell r="AI282">
            <v>-783463.18583333341</v>
          </cell>
          <cell r="AJ282">
            <v>-793875.13333333342</v>
          </cell>
        </row>
        <row r="283"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AH283">
            <v>0</v>
          </cell>
          <cell r="AI283">
            <v>0</v>
          </cell>
          <cell r="AJ283">
            <v>0</v>
          </cell>
        </row>
        <row r="284">
          <cell r="Q284">
            <v>-188040.46</v>
          </cell>
          <cell r="R284">
            <v>-295643.94</v>
          </cell>
          <cell r="S284">
            <v>-643600.94999999995</v>
          </cell>
          <cell r="T284">
            <v>-491334.78</v>
          </cell>
          <cell r="AH284">
            <v>-267281.45583333337</v>
          </cell>
          <cell r="AI284">
            <v>-288372.1424999999</v>
          </cell>
          <cell r="AJ284">
            <v>-309379.9145833333</v>
          </cell>
        </row>
        <row r="285">
          <cell r="Q285">
            <v>-41487700</v>
          </cell>
          <cell r="R285">
            <v>-41487700</v>
          </cell>
          <cell r="S285">
            <v>-41487700</v>
          </cell>
          <cell r="T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</row>
        <row r="286"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AH286">
            <v>0</v>
          </cell>
          <cell r="AI286">
            <v>0</v>
          </cell>
          <cell r="AJ286">
            <v>0</v>
          </cell>
        </row>
        <row r="287">
          <cell r="Q287">
            <v>825652</v>
          </cell>
          <cell r="R287">
            <v>882860</v>
          </cell>
          <cell r="S287">
            <v>1094776</v>
          </cell>
          <cell r="T287">
            <v>1149342</v>
          </cell>
          <cell r="AH287">
            <v>670943.41666666663</v>
          </cell>
          <cell r="AI287">
            <v>753344.91666666663</v>
          </cell>
          <cell r="AJ287">
            <v>846849.83333333337</v>
          </cell>
        </row>
        <row r="288">
          <cell r="Q288">
            <v>222060</v>
          </cell>
          <cell r="R288">
            <v>336625</v>
          </cell>
          <cell r="S288">
            <v>698815</v>
          </cell>
          <cell r="T288">
            <v>814327</v>
          </cell>
          <cell r="AH288">
            <v>227706.29166666666</v>
          </cell>
          <cell r="AI288">
            <v>270849.625</v>
          </cell>
          <cell r="AJ288">
            <v>333897.20833333331</v>
          </cell>
        </row>
        <row r="289"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AH289">
            <v>-73613.863333333327</v>
          </cell>
          <cell r="AI289">
            <v>-25103.112499999999</v>
          </cell>
          <cell r="AJ289">
            <v>-798.07333333333338</v>
          </cell>
        </row>
        <row r="290">
          <cell r="Q290">
            <v>-860740.12</v>
          </cell>
          <cell r="R290">
            <v>-709761.25</v>
          </cell>
          <cell r="S290">
            <v>-719931.31</v>
          </cell>
          <cell r="T290">
            <v>-738291.59</v>
          </cell>
          <cell r="AH290">
            <v>-562815.92166666663</v>
          </cell>
          <cell r="AI290">
            <v>-606502.47166666668</v>
          </cell>
          <cell r="AJ290">
            <v>-634488.96375</v>
          </cell>
        </row>
        <row r="291"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AH291">
            <v>2307.2775000000001</v>
          </cell>
          <cell r="AI291">
            <v>769.09250000000009</v>
          </cell>
          <cell r="AJ291">
            <v>0</v>
          </cell>
        </row>
        <row r="292">
          <cell r="Q292">
            <v>46601.67</v>
          </cell>
          <cell r="R292">
            <v>62612.34</v>
          </cell>
          <cell r="S292">
            <v>-32464.22</v>
          </cell>
          <cell r="T292">
            <v>9762.34</v>
          </cell>
          <cell r="AH292">
            <v>90090.880000000005</v>
          </cell>
          <cell r="AI292">
            <v>53031.878333333327</v>
          </cell>
          <cell r="AJ292">
            <v>31419.910833333328</v>
          </cell>
        </row>
        <row r="293">
          <cell r="Q293">
            <v>-5275.45</v>
          </cell>
          <cell r="R293">
            <v>-6055.45</v>
          </cell>
          <cell r="S293">
            <v>-15841.49</v>
          </cell>
          <cell r="T293">
            <v>0</v>
          </cell>
          <cell r="AH293">
            <v>41608.38041666666</v>
          </cell>
          <cell r="AI293">
            <v>11866.335833333333</v>
          </cell>
          <cell r="AJ293">
            <v>-3133.7474999999999</v>
          </cell>
        </row>
        <row r="294">
          <cell r="Q294">
            <v>37708.07</v>
          </cell>
          <cell r="R294">
            <v>20980.74</v>
          </cell>
          <cell r="S294">
            <v>-3030.11</v>
          </cell>
          <cell r="T294">
            <v>-1666.46</v>
          </cell>
          <cell r="AH294">
            <v>67547.653749999983</v>
          </cell>
          <cell r="AI294">
            <v>57056.488749999997</v>
          </cell>
          <cell r="AJ294">
            <v>45044.769583333342</v>
          </cell>
        </row>
        <row r="295"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AH295">
            <v>22716.081250000003</v>
          </cell>
          <cell r="AI295">
            <v>7904.2979166666664</v>
          </cell>
          <cell r="AJ295">
            <v>348.95000000000005</v>
          </cell>
        </row>
        <row r="296">
          <cell r="R296">
            <v>-160042.01</v>
          </cell>
          <cell r="S296">
            <v>-205776.56</v>
          </cell>
          <cell r="T296">
            <v>-272399.3</v>
          </cell>
          <cell r="AH296">
            <v>-6668.4170833333337</v>
          </cell>
          <cell r="AI296">
            <v>-21910.857500000002</v>
          </cell>
          <cell r="AJ296">
            <v>-41834.851666666662</v>
          </cell>
        </row>
        <row r="297">
          <cell r="Q297">
            <v>7231614.8799999999</v>
          </cell>
          <cell r="R297">
            <v>7765142.4500000002</v>
          </cell>
          <cell r="S297">
            <v>8348264.6399999997</v>
          </cell>
          <cell r="T297">
            <v>10949264.52</v>
          </cell>
          <cell r="AH297">
            <v>4149040.1362500004</v>
          </cell>
          <cell r="AI297">
            <v>4734747.5916666677</v>
          </cell>
          <cell r="AJ297">
            <v>5452054.7712500012</v>
          </cell>
        </row>
        <row r="298"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AH298">
            <v>0</v>
          </cell>
          <cell r="AI298">
            <v>0</v>
          </cell>
          <cell r="AJ298">
            <v>0</v>
          </cell>
        </row>
        <row r="299">
          <cell r="Q299">
            <v>572189.79</v>
          </cell>
          <cell r="R299">
            <v>586686.18999999994</v>
          </cell>
          <cell r="S299">
            <v>540262.16</v>
          </cell>
          <cell r="T299">
            <v>669427.55000000005</v>
          </cell>
          <cell r="AH299">
            <v>654062.96333333338</v>
          </cell>
          <cell r="AI299">
            <v>647513.35666666669</v>
          </cell>
          <cell r="AJ299">
            <v>642176.3466666668</v>
          </cell>
        </row>
        <row r="300">
          <cell r="Q300">
            <v>1030583.88</v>
          </cell>
          <cell r="R300">
            <v>983628.26</v>
          </cell>
          <cell r="S300">
            <v>889074.69</v>
          </cell>
          <cell r="T300">
            <v>680103.45</v>
          </cell>
          <cell r="AH300">
            <v>943059.16416666657</v>
          </cell>
          <cell r="AI300">
            <v>948099.01166666672</v>
          </cell>
          <cell r="AJ300">
            <v>948764.81666666653</v>
          </cell>
        </row>
        <row r="301">
          <cell r="Q301">
            <v>125324.99</v>
          </cell>
          <cell r="R301">
            <v>94948.99</v>
          </cell>
          <cell r="S301">
            <v>133220.99</v>
          </cell>
          <cell r="T301">
            <v>128739.99</v>
          </cell>
          <cell r="AH301">
            <v>122109.28166666668</v>
          </cell>
          <cell r="AI301">
            <v>124590.90666666666</v>
          </cell>
          <cell r="AJ301">
            <v>126259.11499999999</v>
          </cell>
        </row>
        <row r="302">
          <cell r="Q302">
            <v>19225.34</v>
          </cell>
          <cell r="R302">
            <v>18935.419999999998</v>
          </cell>
          <cell r="S302">
            <v>25145.759999999998</v>
          </cell>
          <cell r="T302">
            <v>21561.8</v>
          </cell>
          <cell r="AH302">
            <v>19626.41</v>
          </cell>
          <cell r="AI302">
            <v>20058.492916666666</v>
          </cell>
          <cell r="AJ302">
            <v>20285.944999999996</v>
          </cell>
        </row>
        <row r="303"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AH303">
            <v>0</v>
          </cell>
          <cell r="AI303">
            <v>0</v>
          </cell>
          <cell r="AJ303">
            <v>0</v>
          </cell>
        </row>
        <row r="304">
          <cell r="Q304">
            <v>3923076.58</v>
          </cell>
          <cell r="R304">
            <v>3923076.58</v>
          </cell>
          <cell r="S304">
            <v>3923076.58</v>
          </cell>
          <cell r="T304">
            <v>3920951.59</v>
          </cell>
          <cell r="AH304">
            <v>3925633.4683333323</v>
          </cell>
          <cell r="AI304">
            <v>3925345.7649999992</v>
          </cell>
          <cell r="AJ304">
            <v>3924969.5204166663</v>
          </cell>
        </row>
        <row r="305">
          <cell r="Q305">
            <v>1111480.51</v>
          </cell>
          <cell r="R305">
            <v>1111480.51</v>
          </cell>
          <cell r="S305">
            <v>1111480.51</v>
          </cell>
          <cell r="T305">
            <v>1102268.1200000001</v>
          </cell>
          <cell r="AH305">
            <v>1173217.9862499998</v>
          </cell>
          <cell r="AI305">
            <v>1161811.4670833333</v>
          </cell>
          <cell r="AJ305">
            <v>1150021.0983333332</v>
          </cell>
        </row>
        <row r="306"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AH306">
            <v>0</v>
          </cell>
          <cell r="AI306">
            <v>0</v>
          </cell>
          <cell r="AJ306">
            <v>0</v>
          </cell>
        </row>
        <row r="307">
          <cell r="Q307">
            <v>2637032.69</v>
          </cell>
          <cell r="R307">
            <v>2535409.8199999998</v>
          </cell>
          <cell r="S307">
            <v>2485089.0499999998</v>
          </cell>
          <cell r="T307">
            <v>2485089.0499999998</v>
          </cell>
          <cell r="AH307">
            <v>2674819.1145833335</v>
          </cell>
          <cell r="AI307">
            <v>2659120.9433333334</v>
          </cell>
          <cell r="AJ307">
            <v>2641485.1820833334</v>
          </cell>
        </row>
        <row r="308">
          <cell r="Q308">
            <v>7359.29</v>
          </cell>
          <cell r="R308">
            <v>7359.29</v>
          </cell>
          <cell r="S308">
            <v>7359.29</v>
          </cell>
          <cell r="T308">
            <v>0</v>
          </cell>
          <cell r="AH308">
            <v>7359.2899999999981</v>
          </cell>
          <cell r="AI308">
            <v>7359.2899999999981</v>
          </cell>
          <cell r="AJ308">
            <v>7052.652916666666</v>
          </cell>
        </row>
        <row r="309"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Q310">
            <v>354008.19</v>
          </cell>
          <cell r="R310">
            <v>354008.19</v>
          </cell>
          <cell r="S310">
            <v>354008.19</v>
          </cell>
          <cell r="T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</row>
        <row r="311"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AH311">
            <v>0</v>
          </cell>
          <cell r="AI311">
            <v>0</v>
          </cell>
          <cell r="AJ311">
            <v>0</v>
          </cell>
        </row>
        <row r="312">
          <cell r="Q312">
            <v>1357044.6</v>
          </cell>
          <cell r="R312">
            <v>1357044.6</v>
          </cell>
          <cell r="S312">
            <v>1357044.6</v>
          </cell>
          <cell r="T312">
            <v>0</v>
          </cell>
          <cell r="AH312">
            <v>1354834.0075000001</v>
          </cell>
          <cell r="AI312">
            <v>1351543.3441666665</v>
          </cell>
          <cell r="AJ312">
            <v>1293632.76875</v>
          </cell>
        </row>
        <row r="313">
          <cell r="Q313">
            <v>59.22</v>
          </cell>
          <cell r="R313">
            <v>59.22</v>
          </cell>
          <cell r="S313">
            <v>59.22</v>
          </cell>
          <cell r="T313">
            <v>86.14</v>
          </cell>
          <cell r="AH313">
            <v>231.05250000000001</v>
          </cell>
          <cell r="AI313">
            <v>235.98749999999998</v>
          </cell>
          <cell r="AJ313">
            <v>242.04416666666665</v>
          </cell>
        </row>
        <row r="314">
          <cell r="Q314">
            <v>98202.36</v>
          </cell>
          <cell r="R314">
            <v>98202.36</v>
          </cell>
          <cell r="S314">
            <v>98202.36</v>
          </cell>
          <cell r="T314">
            <v>98202.36</v>
          </cell>
          <cell r="AH314">
            <v>78275.424999999988</v>
          </cell>
          <cell r="AI314">
            <v>86458.988333333327</v>
          </cell>
          <cell r="AJ314">
            <v>94642.534999999989</v>
          </cell>
        </row>
        <row r="315">
          <cell r="Q315">
            <v>65.900000000000006</v>
          </cell>
          <cell r="R315">
            <v>342.4</v>
          </cell>
          <cell r="S315">
            <v>909.61</v>
          </cell>
          <cell r="T315">
            <v>555.19000000000005</v>
          </cell>
          <cell r="AH315">
            <v>-266.60208333333338</v>
          </cell>
          <cell r="AI315">
            <v>-608.51083333333338</v>
          </cell>
          <cell r="AJ315">
            <v>-1017.1829166666663</v>
          </cell>
        </row>
        <row r="316">
          <cell r="Q316">
            <v>156778.10999999999</v>
          </cell>
          <cell r="R316">
            <v>118974.11</v>
          </cell>
          <cell r="S316">
            <v>116008.11</v>
          </cell>
          <cell r="T316">
            <v>123238.11</v>
          </cell>
          <cell r="AH316">
            <v>145035.19333333333</v>
          </cell>
          <cell r="AI316">
            <v>142770.35999999999</v>
          </cell>
          <cell r="AJ316">
            <v>140468.44333333333</v>
          </cell>
        </row>
        <row r="317"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R318">
            <v>0</v>
          </cell>
          <cell r="S318">
            <v>0</v>
          </cell>
          <cell r="T318">
            <v>1327239.27</v>
          </cell>
          <cell r="AH318">
            <v>0</v>
          </cell>
          <cell r="AI318">
            <v>0</v>
          </cell>
          <cell r="AJ318">
            <v>55301.636250000003</v>
          </cell>
        </row>
        <row r="319">
          <cell r="Q319">
            <v>494245.66</v>
          </cell>
          <cell r="R319">
            <v>487684.88</v>
          </cell>
          <cell r="S319">
            <v>486044.67</v>
          </cell>
          <cell r="T319">
            <v>485497.93</v>
          </cell>
          <cell r="AH319">
            <v>554819.00624999998</v>
          </cell>
          <cell r="AI319">
            <v>546321.87833333341</v>
          </cell>
          <cell r="AJ319">
            <v>537938.65249999997</v>
          </cell>
        </row>
        <row r="320">
          <cell r="Q320">
            <v>338925.45</v>
          </cell>
          <cell r="R320">
            <v>263276.40000000002</v>
          </cell>
          <cell r="S320">
            <v>527410.32999999996</v>
          </cell>
          <cell r="T320">
            <v>742563.47</v>
          </cell>
          <cell r="AH320">
            <v>106562.85083333333</v>
          </cell>
          <cell r="AI320">
            <v>140507.96541666667</v>
          </cell>
          <cell r="AJ320">
            <v>190893.80375000005</v>
          </cell>
        </row>
        <row r="321"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AH322">
            <v>0</v>
          </cell>
          <cell r="AI322">
            <v>0</v>
          </cell>
          <cell r="AJ322">
            <v>0</v>
          </cell>
        </row>
        <row r="323"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AH323">
            <v>0</v>
          </cell>
          <cell r="AI323">
            <v>0</v>
          </cell>
          <cell r="AJ323">
            <v>0</v>
          </cell>
        </row>
        <row r="324"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AH324">
            <v>0</v>
          </cell>
          <cell r="AI324">
            <v>0</v>
          </cell>
          <cell r="AJ324">
            <v>0</v>
          </cell>
        </row>
        <row r="325"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AH325">
            <v>0</v>
          </cell>
          <cell r="AI325">
            <v>0</v>
          </cell>
          <cell r="AJ325">
            <v>0</v>
          </cell>
        </row>
        <row r="326"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AH326">
            <v>0</v>
          </cell>
          <cell r="AI326">
            <v>0</v>
          </cell>
          <cell r="AJ326">
            <v>0</v>
          </cell>
        </row>
        <row r="327"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AH327">
            <v>0</v>
          </cell>
          <cell r="AI327">
            <v>0</v>
          </cell>
          <cell r="AJ327">
            <v>0</v>
          </cell>
        </row>
        <row r="328">
          <cell r="Q328">
            <v>4721021.2699999996</v>
          </cell>
          <cell r="R328">
            <v>5022948.6100000003</v>
          </cell>
          <cell r="S328">
            <v>4706055.5999999996</v>
          </cell>
          <cell r="T328">
            <v>4975534.68</v>
          </cell>
          <cell r="AH328">
            <v>5170696.979166667</v>
          </cell>
          <cell r="AI328">
            <v>5127446.3566666665</v>
          </cell>
          <cell r="AJ328">
            <v>5097574.1729166666</v>
          </cell>
        </row>
        <row r="329">
          <cell r="Q329">
            <v>2836421.87</v>
          </cell>
          <cell r="R329">
            <v>2837027.87</v>
          </cell>
          <cell r="S329">
            <v>2843435.87</v>
          </cell>
          <cell r="T329">
            <v>2844733.87</v>
          </cell>
          <cell r="AH329">
            <v>2866981.9116666671</v>
          </cell>
          <cell r="AI329">
            <v>2865009.4533333336</v>
          </cell>
          <cell r="AJ329">
            <v>2860710.0366666671</v>
          </cell>
        </row>
        <row r="330">
          <cell r="Q330">
            <v>-4721021.2699999996</v>
          </cell>
          <cell r="R330">
            <v>-5022948.6100000003</v>
          </cell>
          <cell r="S330">
            <v>-4706055.5999999996</v>
          </cell>
          <cell r="T330">
            <v>-4975534.68</v>
          </cell>
          <cell r="AH330">
            <v>-5144945.2716666674</v>
          </cell>
          <cell r="AI330">
            <v>-5110875.8554166667</v>
          </cell>
          <cell r="AJ330">
            <v>-5094196.8220833344</v>
          </cell>
        </row>
        <row r="331">
          <cell r="Q331">
            <v>2192286.79</v>
          </cell>
          <cell r="R331">
            <v>2192741.79</v>
          </cell>
          <cell r="S331">
            <v>2197549.79</v>
          </cell>
          <cell r="T331">
            <v>2198523.79</v>
          </cell>
          <cell r="AH331">
            <v>2215202.5816666661</v>
          </cell>
          <cell r="AI331">
            <v>2213728.4149999996</v>
          </cell>
          <cell r="AJ331">
            <v>2210504.0399999996</v>
          </cell>
        </row>
        <row r="332"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Q333">
            <v>10572727</v>
          </cell>
          <cell r="R333">
            <v>11552468.869999999</v>
          </cell>
          <cell r="S333">
            <v>11917323.93</v>
          </cell>
          <cell r="T333">
            <v>11910163.23</v>
          </cell>
          <cell r="AH333">
            <v>11375326.93125</v>
          </cell>
          <cell r="AI333">
            <v>11367516.997083336</v>
          </cell>
          <cell r="AJ333">
            <v>11397406.2675</v>
          </cell>
        </row>
        <row r="334">
          <cell r="Q334">
            <v>3848177.76</v>
          </cell>
          <cell r="R334">
            <v>4036266.64</v>
          </cell>
          <cell r="S334">
            <v>4146925.09</v>
          </cell>
          <cell r="T334">
            <v>4312676.6500000004</v>
          </cell>
          <cell r="AH334">
            <v>3883457.6766666663</v>
          </cell>
          <cell r="AI334">
            <v>3909833.4575</v>
          </cell>
          <cell r="AJ334">
            <v>3946353.2608333342</v>
          </cell>
        </row>
        <row r="335">
          <cell r="Q335">
            <v>2147553.89</v>
          </cell>
          <cell r="R335">
            <v>2084706.86</v>
          </cell>
          <cell r="S335">
            <v>2104705.85</v>
          </cell>
          <cell r="T335">
            <v>2115371.46</v>
          </cell>
          <cell r="AH335">
            <v>2133282.8966666665</v>
          </cell>
          <cell r="AI335">
            <v>2133379.1295833332</v>
          </cell>
          <cell r="AJ335">
            <v>2128090.17625</v>
          </cell>
        </row>
        <row r="336">
          <cell r="Q336">
            <v>2958340.19</v>
          </cell>
          <cell r="R336">
            <v>2965876.93</v>
          </cell>
          <cell r="S336">
            <v>2991432.79</v>
          </cell>
          <cell r="T336">
            <v>2991432.79</v>
          </cell>
          <cell r="AH336">
            <v>2625434.0229166667</v>
          </cell>
          <cell r="AI336">
            <v>2753217.1462500002</v>
          </cell>
          <cell r="AJ336">
            <v>2826932.6483333334</v>
          </cell>
        </row>
        <row r="337"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AH337">
            <v>0</v>
          </cell>
          <cell r="AI337">
            <v>0</v>
          </cell>
          <cell r="AJ337">
            <v>0</v>
          </cell>
        </row>
        <row r="338">
          <cell r="Q338">
            <v>1422947.12</v>
          </cell>
          <cell r="R338">
            <v>1387386.15</v>
          </cell>
          <cell r="S338">
            <v>1400460.77</v>
          </cell>
          <cell r="T338">
            <v>1397633.47</v>
          </cell>
          <cell r="AH338">
            <v>1365069.6045833335</v>
          </cell>
          <cell r="AI338">
            <v>1375282.7208333334</v>
          </cell>
          <cell r="AJ338">
            <v>1390398.9166666667</v>
          </cell>
        </row>
        <row r="339"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AH339">
            <v>0</v>
          </cell>
          <cell r="AI339">
            <v>0</v>
          </cell>
          <cell r="AJ339">
            <v>0</v>
          </cell>
        </row>
        <row r="340">
          <cell r="Q340">
            <v>250817.5</v>
          </cell>
          <cell r="R340">
            <v>250817.5</v>
          </cell>
          <cell r="S340">
            <v>250817.5</v>
          </cell>
          <cell r="T340">
            <v>218545.64</v>
          </cell>
          <cell r="AH340">
            <v>186680.82750000001</v>
          </cell>
          <cell r="AI340">
            <v>192181.28833333333</v>
          </cell>
          <cell r="AJ340">
            <v>197548.02458333332</v>
          </cell>
        </row>
        <row r="341">
          <cell r="Q341">
            <v>42792.49</v>
          </cell>
          <cell r="R341">
            <v>42792.49</v>
          </cell>
          <cell r="S341">
            <v>42792.49</v>
          </cell>
          <cell r="T341">
            <v>42792.49</v>
          </cell>
          <cell r="AH341">
            <v>52580.572500000002</v>
          </cell>
          <cell r="AI341">
            <v>50102.60125</v>
          </cell>
          <cell r="AJ341">
            <v>48123.133333333331</v>
          </cell>
        </row>
        <row r="342">
          <cell r="Q342">
            <v>-21117.83</v>
          </cell>
          <cell r="R342">
            <v>-21117.83</v>
          </cell>
          <cell r="S342">
            <v>-21117.83</v>
          </cell>
          <cell r="T342">
            <v>-21117.83</v>
          </cell>
          <cell r="AH342">
            <v>-25403.5625</v>
          </cell>
          <cell r="AI342">
            <v>-24856.050416666669</v>
          </cell>
          <cell r="AJ342">
            <v>-24296.507500000007</v>
          </cell>
        </row>
        <row r="343">
          <cell r="Q343">
            <v>22845369.129999999</v>
          </cell>
          <cell r="R343">
            <v>20681262.190000001</v>
          </cell>
          <cell r="S343">
            <v>19418665.23</v>
          </cell>
          <cell r="T343">
            <v>17992124.489999998</v>
          </cell>
          <cell r="AH343">
            <v>10400541.503333334</v>
          </cell>
          <cell r="AI343">
            <v>11750515.9625</v>
          </cell>
          <cell r="AJ343">
            <v>13093148.199999997</v>
          </cell>
        </row>
        <row r="344">
          <cell r="Q344">
            <v>5226846.07</v>
          </cell>
          <cell r="R344">
            <v>5093439.28</v>
          </cell>
          <cell r="S344">
            <v>5021162.8499999996</v>
          </cell>
          <cell r="T344">
            <v>4228866.8899999997</v>
          </cell>
          <cell r="AH344">
            <v>5811603.8716666661</v>
          </cell>
          <cell r="AI344">
            <v>5354133.2929166667</v>
          </cell>
          <cell r="AJ344">
            <v>4716344.9304166669</v>
          </cell>
        </row>
        <row r="345">
          <cell r="Q345">
            <v>16505606.880000001</v>
          </cell>
          <cell r="R345">
            <v>18142782.530000001</v>
          </cell>
          <cell r="S345">
            <v>17396206.16</v>
          </cell>
          <cell r="T345">
            <v>14258360.630000001</v>
          </cell>
          <cell r="AH345">
            <v>12815895.775</v>
          </cell>
          <cell r="AI345">
            <v>13082496.1775</v>
          </cell>
          <cell r="AJ345">
            <v>13369987.371666664</v>
          </cell>
        </row>
        <row r="346">
          <cell r="Q346">
            <v>576201.30000000005</v>
          </cell>
          <cell r="R346">
            <v>576201.30000000005</v>
          </cell>
          <cell r="S346">
            <v>576201.30000000005</v>
          </cell>
          <cell r="T346">
            <v>576201.30000000005</v>
          </cell>
          <cell r="AH346">
            <v>555192.29999999993</v>
          </cell>
          <cell r="AI346">
            <v>569198.29999999993</v>
          </cell>
          <cell r="AJ346">
            <v>576201.29999999993</v>
          </cell>
        </row>
        <row r="347">
          <cell r="AH347">
            <v>0</v>
          </cell>
          <cell r="AI347">
            <v>0</v>
          </cell>
          <cell r="AJ347">
            <v>0</v>
          </cell>
        </row>
        <row r="348">
          <cell r="Q348">
            <v>6395.07</v>
          </cell>
          <cell r="R348">
            <v>5329.22</v>
          </cell>
          <cell r="S348">
            <v>4263.37</v>
          </cell>
          <cell r="T348">
            <v>3197.52</v>
          </cell>
          <cell r="AH348">
            <v>3722.1850000000009</v>
          </cell>
          <cell r="AI348">
            <v>3797.5425</v>
          </cell>
          <cell r="AJ348">
            <v>3856.1516666666671</v>
          </cell>
        </row>
        <row r="349"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AH349">
            <v>0</v>
          </cell>
          <cell r="AI349">
            <v>0</v>
          </cell>
          <cell r="AJ349">
            <v>0</v>
          </cell>
        </row>
        <row r="350">
          <cell r="Q350">
            <v>287570.48</v>
          </cell>
          <cell r="R350">
            <v>160216.94</v>
          </cell>
          <cell r="S350">
            <v>367613.4</v>
          </cell>
          <cell r="T350">
            <v>1484979.38</v>
          </cell>
          <cell r="AH350">
            <v>687369.44166666653</v>
          </cell>
          <cell r="AI350">
            <v>704366.15458333318</v>
          </cell>
          <cell r="AJ350">
            <v>727803.96166666655</v>
          </cell>
        </row>
        <row r="351">
          <cell r="Q351">
            <v>4845.53</v>
          </cell>
          <cell r="R351">
            <v>4240.51</v>
          </cell>
          <cell r="S351">
            <v>3635.49</v>
          </cell>
          <cell r="T351">
            <v>3030.47</v>
          </cell>
          <cell r="AH351">
            <v>5456.1750000000002</v>
          </cell>
          <cell r="AI351">
            <v>4892.4370833333342</v>
          </cell>
          <cell r="AJ351">
            <v>4415.4966666666669</v>
          </cell>
        </row>
        <row r="352">
          <cell r="Q352">
            <v>5378</v>
          </cell>
          <cell r="R352">
            <v>4033.5</v>
          </cell>
          <cell r="S352">
            <v>2689</v>
          </cell>
          <cell r="T352">
            <v>1344.5</v>
          </cell>
          <cell r="AH352">
            <v>7432.6633333333339</v>
          </cell>
          <cell r="AI352">
            <v>7411.6016666666665</v>
          </cell>
          <cell r="AJ352">
            <v>7398.9633333333331</v>
          </cell>
        </row>
        <row r="353">
          <cell r="Q353">
            <v>823670.69</v>
          </cell>
          <cell r="R353">
            <v>696952.12</v>
          </cell>
          <cell r="S353">
            <v>570233.55000000005</v>
          </cell>
          <cell r="T353">
            <v>443514.98</v>
          </cell>
          <cell r="AH353">
            <v>678762.72249999992</v>
          </cell>
          <cell r="AI353">
            <v>705557.41416666657</v>
          </cell>
          <cell r="AJ353">
            <v>726993.15916666656</v>
          </cell>
        </row>
        <row r="354">
          <cell r="Q354">
            <v>34041.68</v>
          </cell>
          <cell r="R354">
            <v>30083.35</v>
          </cell>
          <cell r="S354">
            <v>26125.02</v>
          </cell>
          <cell r="T354">
            <v>22166.69</v>
          </cell>
          <cell r="AH354">
            <v>17324.942500000001</v>
          </cell>
          <cell r="AI354">
            <v>18992.210000000003</v>
          </cell>
          <cell r="AJ354">
            <v>20425.102499999997</v>
          </cell>
        </row>
        <row r="355"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AH355">
            <v>0</v>
          </cell>
          <cell r="AI355">
            <v>0</v>
          </cell>
          <cell r="AJ355">
            <v>0</v>
          </cell>
        </row>
        <row r="356">
          <cell r="Q356">
            <v>13681.06</v>
          </cell>
          <cell r="R356">
            <v>6840.57</v>
          </cell>
          <cell r="S356">
            <v>0</v>
          </cell>
          <cell r="T356">
            <v>88570.72</v>
          </cell>
          <cell r="AH356">
            <v>37163.356249999997</v>
          </cell>
          <cell r="AI356">
            <v>37334.254166666673</v>
          </cell>
          <cell r="AJ356">
            <v>37965.034999999996</v>
          </cell>
        </row>
        <row r="357">
          <cell r="Q357">
            <v>33187.5</v>
          </cell>
          <cell r="R357">
            <v>29500</v>
          </cell>
          <cell r="S357">
            <v>25812.5</v>
          </cell>
          <cell r="T357">
            <v>22125</v>
          </cell>
          <cell r="AH357">
            <v>22041.224999999995</v>
          </cell>
          <cell r="AI357">
            <v>21628.728333333336</v>
          </cell>
          <cell r="AJ357">
            <v>21271.231666666667</v>
          </cell>
        </row>
        <row r="358">
          <cell r="Q358">
            <v>759744</v>
          </cell>
          <cell r="R358">
            <v>633120</v>
          </cell>
          <cell r="S358">
            <v>506496</v>
          </cell>
          <cell r="T358">
            <v>379872</v>
          </cell>
          <cell r="AH358">
            <v>673328.78791666671</v>
          </cell>
          <cell r="AI358">
            <v>681834.94374999998</v>
          </cell>
          <cell r="AJ358">
            <v>688450.84291666665</v>
          </cell>
        </row>
        <row r="359">
          <cell r="Q359">
            <v>4313.3999999999996</v>
          </cell>
          <cell r="R359">
            <v>2156.7399999999998</v>
          </cell>
          <cell r="S359">
            <v>0</v>
          </cell>
          <cell r="T359">
            <v>24249.5</v>
          </cell>
          <cell r="AH359">
            <v>11859.599583333335</v>
          </cell>
          <cell r="AI359">
            <v>11861.703333333333</v>
          </cell>
          <cell r="AJ359">
            <v>11883.626666666665</v>
          </cell>
        </row>
        <row r="360"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Q361">
            <v>0</v>
          </cell>
          <cell r="R361">
            <v>33333.339999999997</v>
          </cell>
          <cell r="S361">
            <v>16666.68</v>
          </cell>
          <cell r="T361">
            <v>0</v>
          </cell>
          <cell r="AH361">
            <v>29034.724999999995</v>
          </cell>
          <cell r="AI361">
            <v>29133.68416666667</v>
          </cell>
          <cell r="AJ361">
            <v>29166.670833333334</v>
          </cell>
        </row>
        <row r="362"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AH362">
            <v>0</v>
          </cell>
          <cell r="AI362">
            <v>0</v>
          </cell>
          <cell r="AJ362">
            <v>0</v>
          </cell>
        </row>
        <row r="363"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AH363">
            <v>0</v>
          </cell>
          <cell r="AI363">
            <v>0</v>
          </cell>
          <cell r="AJ363">
            <v>0</v>
          </cell>
        </row>
        <row r="364">
          <cell r="AH364">
            <v>0</v>
          </cell>
          <cell r="AI364">
            <v>0</v>
          </cell>
          <cell r="AJ364">
            <v>0</v>
          </cell>
        </row>
        <row r="365"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AH365">
            <v>0</v>
          </cell>
          <cell r="AI365">
            <v>0</v>
          </cell>
          <cell r="AJ365">
            <v>0</v>
          </cell>
        </row>
        <row r="366"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AH366">
            <v>0</v>
          </cell>
          <cell r="AI366">
            <v>0</v>
          </cell>
          <cell r="AJ366">
            <v>0</v>
          </cell>
        </row>
        <row r="367"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AH369">
            <v>0</v>
          </cell>
          <cell r="AI369">
            <v>0</v>
          </cell>
          <cell r="AJ369">
            <v>0</v>
          </cell>
        </row>
        <row r="370"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AH370">
            <v>0</v>
          </cell>
          <cell r="AI370">
            <v>0</v>
          </cell>
          <cell r="AJ370">
            <v>0</v>
          </cell>
        </row>
        <row r="371"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AH371">
            <v>0</v>
          </cell>
          <cell r="AI371">
            <v>0</v>
          </cell>
          <cell r="AJ371">
            <v>0</v>
          </cell>
        </row>
        <row r="372"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AH372">
            <v>0</v>
          </cell>
          <cell r="AI372">
            <v>0</v>
          </cell>
          <cell r="AJ372">
            <v>0</v>
          </cell>
        </row>
        <row r="373"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AH373">
            <v>0</v>
          </cell>
          <cell r="AI373">
            <v>0</v>
          </cell>
          <cell r="AJ373">
            <v>0</v>
          </cell>
        </row>
        <row r="374">
          <cell r="Q374">
            <v>7619.56</v>
          </cell>
          <cell r="R374">
            <v>6708.22</v>
          </cell>
          <cell r="S374">
            <v>5782.88</v>
          </cell>
          <cell r="T374">
            <v>6082.21</v>
          </cell>
          <cell r="AH374">
            <v>6051.3833333333341</v>
          </cell>
          <cell r="AI374">
            <v>5972.9291666666659</v>
          </cell>
          <cell r="AJ374">
            <v>5941.0579166666657</v>
          </cell>
        </row>
        <row r="375">
          <cell r="Q375">
            <v>634331.06000000006</v>
          </cell>
          <cell r="R375">
            <v>0</v>
          </cell>
          <cell r="S375">
            <v>0</v>
          </cell>
          <cell r="T375">
            <v>714302.59</v>
          </cell>
          <cell r="AH375">
            <v>394916.46500000003</v>
          </cell>
          <cell r="AI375">
            <v>394916.46500000003</v>
          </cell>
          <cell r="AJ375">
            <v>361459.99374999997</v>
          </cell>
        </row>
        <row r="376">
          <cell r="Q376">
            <v>68080.509999999995</v>
          </cell>
          <cell r="R376">
            <v>62843.51</v>
          </cell>
          <cell r="S376">
            <v>57606.51</v>
          </cell>
          <cell r="T376">
            <v>52369.51</v>
          </cell>
          <cell r="AH376">
            <v>94265.51</v>
          </cell>
          <cell r="AI376">
            <v>89028.51</v>
          </cell>
          <cell r="AJ376">
            <v>83791.509999999995</v>
          </cell>
        </row>
        <row r="377">
          <cell r="Q377">
            <v>166029.35999999999</v>
          </cell>
          <cell r="R377">
            <v>110686.25</v>
          </cell>
          <cell r="S377">
            <v>55343.14</v>
          </cell>
          <cell r="T377">
            <v>664117.35</v>
          </cell>
          <cell r="AH377">
            <v>359714.93791666673</v>
          </cell>
          <cell r="AI377">
            <v>359726.41833333328</v>
          </cell>
          <cell r="AJ377">
            <v>359730.24500000005</v>
          </cell>
        </row>
        <row r="378"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AH378">
            <v>0</v>
          </cell>
          <cell r="AI378">
            <v>0</v>
          </cell>
          <cell r="AJ378">
            <v>0</v>
          </cell>
        </row>
        <row r="379"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AH379">
            <v>0</v>
          </cell>
          <cell r="AI379">
            <v>0</v>
          </cell>
          <cell r="AJ379">
            <v>0</v>
          </cell>
        </row>
        <row r="380">
          <cell r="Q380">
            <v>2649.96</v>
          </cell>
          <cell r="R380">
            <v>2384.96</v>
          </cell>
          <cell r="S380">
            <v>2119.96</v>
          </cell>
          <cell r="T380">
            <v>1854.96</v>
          </cell>
          <cell r="AH380">
            <v>1349.4599999999998</v>
          </cell>
          <cell r="AI380">
            <v>1372.1266666666663</v>
          </cell>
          <cell r="AJ380">
            <v>1392.1266666666663</v>
          </cell>
        </row>
        <row r="381">
          <cell r="Q381">
            <v>6280.51</v>
          </cell>
          <cell r="R381">
            <v>6280.51</v>
          </cell>
          <cell r="S381">
            <v>6280.51</v>
          </cell>
          <cell r="T381">
            <v>12394.15</v>
          </cell>
          <cell r="AH381">
            <v>5495.4462500000009</v>
          </cell>
          <cell r="AI381">
            <v>6018.8220833333353</v>
          </cell>
          <cell r="AJ381">
            <v>6535.2450000000017</v>
          </cell>
        </row>
        <row r="382">
          <cell r="AH382">
            <v>0</v>
          </cell>
          <cell r="AI382">
            <v>0</v>
          </cell>
          <cell r="AJ382">
            <v>0</v>
          </cell>
        </row>
        <row r="383">
          <cell r="Q383">
            <v>0</v>
          </cell>
          <cell r="R383">
            <v>40000</v>
          </cell>
          <cell r="S383">
            <v>39000</v>
          </cell>
          <cell r="T383">
            <v>38000</v>
          </cell>
          <cell r="AH383">
            <v>1666.6666666666667</v>
          </cell>
          <cell r="AI383">
            <v>4958.333333333333</v>
          </cell>
          <cell r="AJ383">
            <v>8166.666666666667</v>
          </cell>
        </row>
        <row r="384">
          <cell r="Q384">
            <v>8441.76</v>
          </cell>
          <cell r="R384">
            <v>478.82</v>
          </cell>
          <cell r="S384">
            <v>0</v>
          </cell>
          <cell r="T384">
            <v>0</v>
          </cell>
          <cell r="AH384">
            <v>35763.724583333336</v>
          </cell>
          <cell r="AI384">
            <v>28609.48166666667</v>
          </cell>
          <cell r="AJ384">
            <v>22508.146666666667</v>
          </cell>
        </row>
        <row r="385">
          <cell r="Q385">
            <v>18133.32</v>
          </cell>
          <cell r="R385">
            <v>15866.65</v>
          </cell>
          <cell r="S385">
            <v>13599.98</v>
          </cell>
          <cell r="T385">
            <v>11333.31</v>
          </cell>
          <cell r="AH385">
            <v>16673.905833333334</v>
          </cell>
          <cell r="AI385">
            <v>15715.352083333333</v>
          </cell>
          <cell r="AJ385">
            <v>14904.3575</v>
          </cell>
        </row>
        <row r="386">
          <cell r="Q386">
            <v>25200.9</v>
          </cell>
          <cell r="R386">
            <v>16800.62</v>
          </cell>
          <cell r="S386">
            <v>8400.34</v>
          </cell>
          <cell r="T386">
            <v>0</v>
          </cell>
          <cell r="AH386">
            <v>46186.123333333344</v>
          </cell>
          <cell r="AI386">
            <v>46197.726666666676</v>
          </cell>
          <cell r="AJ386">
            <v>46201.595000000001</v>
          </cell>
        </row>
        <row r="387">
          <cell r="Q387">
            <v>25200.89</v>
          </cell>
          <cell r="R387">
            <v>16800.61</v>
          </cell>
          <cell r="S387">
            <v>8400.33</v>
          </cell>
          <cell r="T387">
            <v>0</v>
          </cell>
          <cell r="AH387">
            <v>46186.127499999995</v>
          </cell>
          <cell r="AI387">
            <v>46197.722083333327</v>
          </cell>
          <cell r="AJ387">
            <v>46201.585833333324</v>
          </cell>
        </row>
        <row r="388">
          <cell r="Q388">
            <v>598138.18999999994</v>
          </cell>
          <cell r="R388">
            <v>586409.98</v>
          </cell>
          <cell r="S388">
            <v>574681.77</v>
          </cell>
          <cell r="T388">
            <v>562953.56000000006</v>
          </cell>
          <cell r="AH388">
            <v>656779.24000000022</v>
          </cell>
          <cell r="AI388">
            <v>645051.03000000014</v>
          </cell>
          <cell r="AJ388">
            <v>633322.81999999995</v>
          </cell>
        </row>
        <row r="389">
          <cell r="Q389">
            <v>2262000</v>
          </cell>
          <cell r="R389">
            <v>2262000</v>
          </cell>
          <cell r="S389">
            <v>1892466</v>
          </cell>
          <cell r="T389">
            <v>1399777</v>
          </cell>
          <cell r="AH389">
            <v>2157290.5683333334</v>
          </cell>
          <cell r="AI389">
            <v>1982114.1516666666</v>
          </cell>
          <cell r="AJ389">
            <v>1843934.9679166668</v>
          </cell>
        </row>
        <row r="390"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AH390">
            <v>150159.4325</v>
          </cell>
          <cell r="AI390">
            <v>150159.4325</v>
          </cell>
          <cell r="AJ390">
            <v>112619.57458333333</v>
          </cell>
        </row>
        <row r="391"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AH391">
            <v>0</v>
          </cell>
          <cell r="AI391">
            <v>0</v>
          </cell>
          <cell r="AJ391">
            <v>0</v>
          </cell>
        </row>
        <row r="392"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AH392">
            <v>0</v>
          </cell>
          <cell r="AI392">
            <v>0</v>
          </cell>
          <cell r="AJ392">
            <v>0</v>
          </cell>
        </row>
        <row r="393">
          <cell r="Q393">
            <v>50520.11</v>
          </cell>
          <cell r="R393">
            <v>44131.42</v>
          </cell>
          <cell r="S393">
            <v>38242.730000000003</v>
          </cell>
          <cell r="T393">
            <v>29832.04</v>
          </cell>
          <cell r="AH393">
            <v>43811.859999999993</v>
          </cell>
          <cell r="AI393">
            <v>44135.36333333332</v>
          </cell>
          <cell r="AJ393">
            <v>43483.69999999999</v>
          </cell>
        </row>
        <row r="394">
          <cell r="Q394">
            <v>39229.1</v>
          </cell>
          <cell r="R394">
            <v>26152.75</v>
          </cell>
          <cell r="S394">
            <v>13076.4</v>
          </cell>
          <cell r="T394">
            <v>145074.4</v>
          </cell>
          <cell r="AH394">
            <v>73517.750416666662</v>
          </cell>
          <cell r="AI394">
            <v>72319.180000000008</v>
          </cell>
          <cell r="AJ394">
            <v>77964.737500000003</v>
          </cell>
        </row>
        <row r="395"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AH395">
            <v>0</v>
          </cell>
          <cell r="AI395">
            <v>0</v>
          </cell>
          <cell r="AJ395">
            <v>0</v>
          </cell>
        </row>
        <row r="396">
          <cell r="Q396">
            <v>32466.61</v>
          </cell>
          <cell r="R396">
            <v>29144.94</v>
          </cell>
          <cell r="S396">
            <v>25823.27</v>
          </cell>
          <cell r="T396">
            <v>22501.599999999999</v>
          </cell>
          <cell r="AH396">
            <v>10161.442499999999</v>
          </cell>
          <cell r="AI396">
            <v>12451.784583333334</v>
          </cell>
          <cell r="AJ396">
            <v>14465.320833333331</v>
          </cell>
        </row>
        <row r="397">
          <cell r="Q397">
            <v>38352.01</v>
          </cell>
          <cell r="R397">
            <v>34090.68</v>
          </cell>
          <cell r="S397">
            <v>29829.35</v>
          </cell>
          <cell r="T397">
            <v>25568.02</v>
          </cell>
          <cell r="AH397">
            <v>22897.613333333331</v>
          </cell>
          <cell r="AI397">
            <v>25560.947916666668</v>
          </cell>
          <cell r="AJ397">
            <v>26931.671666666665</v>
          </cell>
        </row>
        <row r="398">
          <cell r="Q398">
            <v>36720</v>
          </cell>
          <cell r="R398">
            <v>32640</v>
          </cell>
          <cell r="S398">
            <v>28560</v>
          </cell>
          <cell r="T398">
            <v>24480</v>
          </cell>
          <cell r="AH398">
            <v>22202.5</v>
          </cell>
          <cell r="AI398">
            <v>24752.5</v>
          </cell>
          <cell r="AJ398">
            <v>26025</v>
          </cell>
        </row>
        <row r="399"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AH399">
            <v>0</v>
          </cell>
          <cell r="AI399">
            <v>0</v>
          </cell>
          <cell r="AJ399">
            <v>0</v>
          </cell>
        </row>
        <row r="400">
          <cell r="Q400">
            <v>134299.78</v>
          </cell>
          <cell r="R400">
            <v>89533.2</v>
          </cell>
          <cell r="S400">
            <v>44766.62</v>
          </cell>
          <cell r="T400">
            <v>0</v>
          </cell>
          <cell r="AH400">
            <v>245966.26333333331</v>
          </cell>
          <cell r="AI400">
            <v>246153.73541666663</v>
          </cell>
          <cell r="AJ400">
            <v>246216.22666666665</v>
          </cell>
        </row>
        <row r="401">
          <cell r="AH401">
            <v>0</v>
          </cell>
          <cell r="AI401">
            <v>0</v>
          </cell>
          <cell r="AJ401">
            <v>0</v>
          </cell>
        </row>
        <row r="402"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AH402">
            <v>0</v>
          </cell>
          <cell r="AI402">
            <v>0</v>
          </cell>
          <cell r="AJ402">
            <v>0</v>
          </cell>
        </row>
        <row r="403">
          <cell r="Q403">
            <v>64999.97</v>
          </cell>
          <cell r="R403">
            <v>43333.3</v>
          </cell>
          <cell r="S403">
            <v>21666.63</v>
          </cell>
          <cell r="T403">
            <v>0</v>
          </cell>
          <cell r="AH403">
            <v>115555.54166666667</v>
          </cell>
          <cell r="AI403">
            <v>118263.87208333334</v>
          </cell>
          <cell r="AJ403">
            <v>119166.64833333333</v>
          </cell>
        </row>
        <row r="404"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AH404">
            <v>0</v>
          </cell>
          <cell r="AI404">
            <v>0</v>
          </cell>
          <cell r="AJ404">
            <v>0</v>
          </cell>
        </row>
        <row r="405">
          <cell r="Q405">
            <v>273544.59999999998</v>
          </cell>
          <cell r="R405">
            <v>700</v>
          </cell>
          <cell r="S405">
            <v>0</v>
          </cell>
          <cell r="T405">
            <v>0</v>
          </cell>
          <cell r="AH405">
            <v>54394.345416666671</v>
          </cell>
          <cell r="AI405">
            <v>35465.279583333329</v>
          </cell>
          <cell r="AJ405">
            <v>24513.716666666664</v>
          </cell>
        </row>
        <row r="406"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AH406">
            <v>0</v>
          </cell>
          <cell r="AI406">
            <v>0</v>
          </cell>
          <cell r="AJ406">
            <v>0</v>
          </cell>
        </row>
        <row r="407"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AH407">
            <v>0</v>
          </cell>
          <cell r="AI407">
            <v>0</v>
          </cell>
          <cell r="AJ407">
            <v>0</v>
          </cell>
        </row>
        <row r="408"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AH408">
            <v>523.48458333333326</v>
          </cell>
          <cell r="AI408">
            <v>523.30583333333323</v>
          </cell>
          <cell r="AJ408">
            <v>554.35749999999996</v>
          </cell>
        </row>
        <row r="409"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Q411">
            <v>331164.63</v>
          </cell>
          <cell r="R411">
            <v>331164.63</v>
          </cell>
          <cell r="S411">
            <v>331164.63</v>
          </cell>
          <cell r="T411">
            <v>0</v>
          </cell>
          <cell r="AH411">
            <v>98928.603750000009</v>
          </cell>
          <cell r="AI411">
            <v>126525.65625</v>
          </cell>
          <cell r="AJ411">
            <v>111557.67</v>
          </cell>
        </row>
        <row r="412">
          <cell r="Q412">
            <v>18240</v>
          </cell>
          <cell r="R412">
            <v>22800</v>
          </cell>
          <cell r="S412">
            <v>27878.16</v>
          </cell>
          <cell r="T412">
            <v>32647.25</v>
          </cell>
          <cell r="AH412">
            <v>10450</v>
          </cell>
          <cell r="AI412">
            <v>11801.590000000002</v>
          </cell>
          <cell r="AJ412">
            <v>13373.482083333334</v>
          </cell>
        </row>
        <row r="413"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AH413">
            <v>0</v>
          </cell>
          <cell r="AI413">
            <v>0</v>
          </cell>
          <cell r="AJ413">
            <v>0</v>
          </cell>
        </row>
        <row r="414"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AH414">
            <v>0</v>
          </cell>
          <cell r="AI414">
            <v>0</v>
          </cell>
          <cell r="AJ414">
            <v>0</v>
          </cell>
        </row>
        <row r="415"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AH415">
            <v>0</v>
          </cell>
          <cell r="AI415">
            <v>0</v>
          </cell>
          <cell r="AJ415">
            <v>0</v>
          </cell>
        </row>
        <row r="416"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AH418">
            <v>0</v>
          </cell>
          <cell r="AI418">
            <v>0</v>
          </cell>
          <cell r="AJ418">
            <v>0</v>
          </cell>
        </row>
        <row r="419">
          <cell r="Q419">
            <v>728.34</v>
          </cell>
          <cell r="R419">
            <v>726.62</v>
          </cell>
          <cell r="S419">
            <v>724.88</v>
          </cell>
          <cell r="T419">
            <v>723.13</v>
          </cell>
          <cell r="AH419">
            <v>736.68666666666684</v>
          </cell>
          <cell r="AI419">
            <v>735.02708333333339</v>
          </cell>
          <cell r="AJ419">
            <v>733.35458333333338</v>
          </cell>
        </row>
        <row r="420"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AH420">
            <v>0</v>
          </cell>
          <cell r="AI420">
            <v>0</v>
          </cell>
          <cell r="AJ420">
            <v>0</v>
          </cell>
        </row>
        <row r="421"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AH421">
            <v>0</v>
          </cell>
          <cell r="AI421">
            <v>0</v>
          </cell>
          <cell r="AJ421">
            <v>0</v>
          </cell>
        </row>
        <row r="422"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AH422">
            <v>0</v>
          </cell>
          <cell r="AI422">
            <v>0</v>
          </cell>
          <cell r="AJ422">
            <v>0</v>
          </cell>
        </row>
        <row r="423"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AH423">
            <v>0</v>
          </cell>
          <cell r="AI423">
            <v>0</v>
          </cell>
          <cell r="AJ423">
            <v>0</v>
          </cell>
        </row>
        <row r="424"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AH424">
            <v>-0.97291666666666654</v>
          </cell>
          <cell r="AI424">
            <v>-0.91833333333333333</v>
          </cell>
          <cell r="AJ424">
            <v>-0.91833333333333333</v>
          </cell>
        </row>
        <row r="425"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AH425">
            <v>0</v>
          </cell>
          <cell r="AI425">
            <v>0</v>
          </cell>
          <cell r="AJ425">
            <v>0</v>
          </cell>
        </row>
        <row r="426"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AH426">
            <v>1.2341666666666666</v>
          </cell>
          <cell r="AI426">
            <v>0</v>
          </cell>
          <cell r="AJ426">
            <v>0</v>
          </cell>
        </row>
        <row r="427">
          <cell r="Q427">
            <v>2423.96</v>
          </cell>
          <cell r="R427">
            <v>0</v>
          </cell>
          <cell r="S427">
            <v>197.19</v>
          </cell>
          <cell r="T427">
            <v>394.38</v>
          </cell>
          <cell r="AH427">
            <v>1211.9800000000002</v>
          </cell>
          <cell r="AI427">
            <v>1211.0145833333333</v>
          </cell>
          <cell r="AJ427">
            <v>1208.1183333333333</v>
          </cell>
        </row>
        <row r="428">
          <cell r="AH428">
            <v>0</v>
          </cell>
          <cell r="AI428">
            <v>0</v>
          </cell>
          <cell r="AJ428">
            <v>0</v>
          </cell>
        </row>
        <row r="429">
          <cell r="Q429">
            <v>55401936</v>
          </cell>
          <cell r="R429">
            <v>64177637</v>
          </cell>
          <cell r="S429">
            <v>73606449</v>
          </cell>
          <cell r="T429">
            <v>76285086</v>
          </cell>
          <cell r="AH429">
            <v>58614925.125</v>
          </cell>
          <cell r="AI429">
            <v>58856908.666666664</v>
          </cell>
          <cell r="AJ429">
            <v>59323146</v>
          </cell>
        </row>
        <row r="430">
          <cell r="Q430">
            <v>13122447.779999999</v>
          </cell>
          <cell r="R430">
            <v>27049081.449999999</v>
          </cell>
          <cell r="S430">
            <v>51367848.539999999</v>
          </cell>
          <cell r="T430">
            <v>54822019.439999998</v>
          </cell>
          <cell r="AH430">
            <v>22258855.065833334</v>
          </cell>
          <cell r="AI430">
            <v>22736267.760416668</v>
          </cell>
          <cell r="AJ430">
            <v>24130487.860833332</v>
          </cell>
        </row>
        <row r="431">
          <cell r="Q431">
            <v>934907.55</v>
          </cell>
          <cell r="R431">
            <v>867011.08</v>
          </cell>
          <cell r="S431">
            <v>867011.08</v>
          </cell>
          <cell r="T431">
            <v>691290.36</v>
          </cell>
          <cell r="AH431">
            <v>1063393.2733333334</v>
          </cell>
          <cell r="AI431">
            <v>1049241.9883333335</v>
          </cell>
          <cell r="AJ431">
            <v>1027044.9504166668</v>
          </cell>
        </row>
        <row r="432">
          <cell r="Q432">
            <v>-56336844</v>
          </cell>
          <cell r="R432">
            <v>-65044648</v>
          </cell>
          <cell r="S432">
            <v>-74473460</v>
          </cell>
          <cell r="T432">
            <v>-76976376</v>
          </cell>
          <cell r="AH432">
            <v>-42840720.416666664</v>
          </cell>
          <cell r="AI432">
            <v>-48653974.916666664</v>
          </cell>
          <cell r="AJ432">
            <v>-54964384.75</v>
          </cell>
        </row>
        <row r="433">
          <cell r="Q433">
            <v>-13122448</v>
          </cell>
          <cell r="R433">
            <v>-26602543</v>
          </cell>
          <cell r="S433">
            <v>-51367849</v>
          </cell>
          <cell r="T433">
            <v>-54822020</v>
          </cell>
          <cell r="AH433">
            <v>-18147628.041666668</v>
          </cell>
          <cell r="AI433">
            <v>-21396394.375</v>
          </cell>
          <cell r="AJ433">
            <v>-25820972.25</v>
          </cell>
        </row>
        <row r="434">
          <cell r="Q434">
            <v>10416107.560000001</v>
          </cell>
          <cell r="R434">
            <v>10396908.32</v>
          </cell>
          <cell r="S434">
            <v>6464341.4100000001</v>
          </cell>
          <cell r="T434">
            <v>0</v>
          </cell>
          <cell r="AH434">
            <v>1868508.0899999999</v>
          </cell>
          <cell r="AI434">
            <v>2257462.8604166671</v>
          </cell>
          <cell r="AJ434">
            <v>2404107.2683333335</v>
          </cell>
        </row>
        <row r="435">
          <cell r="Q435">
            <v>-280083</v>
          </cell>
          <cell r="R435">
            <v>-199328</v>
          </cell>
          <cell r="S435">
            <v>-290528</v>
          </cell>
          <cell r="T435">
            <v>0</v>
          </cell>
          <cell r="AH435">
            <v>232812.66666666666</v>
          </cell>
          <cell r="AI435">
            <v>212402</v>
          </cell>
          <cell r="AJ435">
            <v>195989.33333333334</v>
          </cell>
        </row>
        <row r="436">
          <cell r="Q436">
            <v>4297216</v>
          </cell>
          <cell r="R436">
            <v>4297216</v>
          </cell>
          <cell r="S436">
            <v>4297216</v>
          </cell>
          <cell r="T436">
            <v>7592985</v>
          </cell>
          <cell r="AH436">
            <v>3313922.8333333335</v>
          </cell>
          <cell r="AI436">
            <v>3672024.1666666665</v>
          </cell>
          <cell r="AJ436">
            <v>4167449.2083333335</v>
          </cell>
        </row>
        <row r="437">
          <cell r="Q437">
            <v>-59899</v>
          </cell>
          <cell r="R437">
            <v>-59899</v>
          </cell>
          <cell r="S437">
            <v>-59899</v>
          </cell>
          <cell r="T437">
            <v>0</v>
          </cell>
          <cell r="AH437">
            <v>2894355.875</v>
          </cell>
          <cell r="AI437">
            <v>2889364.2916666665</v>
          </cell>
          <cell r="AJ437">
            <v>2735310.375</v>
          </cell>
        </row>
        <row r="438">
          <cell r="Q438">
            <v>8910029</v>
          </cell>
          <cell r="R438">
            <v>8910029</v>
          </cell>
          <cell r="S438">
            <v>8910029</v>
          </cell>
          <cell r="T438">
            <v>8624115</v>
          </cell>
          <cell r="AH438">
            <v>7985790.041666667</v>
          </cell>
          <cell r="AI438">
            <v>8728292.458333334</v>
          </cell>
          <cell r="AJ438">
            <v>9047638.958333334</v>
          </cell>
        </row>
        <row r="439">
          <cell r="AH439">
            <v>0</v>
          </cell>
          <cell r="AI439">
            <v>0</v>
          </cell>
          <cell r="AJ439">
            <v>0</v>
          </cell>
        </row>
        <row r="440">
          <cell r="AH440">
            <v>0</v>
          </cell>
          <cell r="AI440">
            <v>0</v>
          </cell>
          <cell r="AJ440">
            <v>0</v>
          </cell>
        </row>
        <row r="441"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AH441">
            <v>0</v>
          </cell>
          <cell r="AI441">
            <v>0</v>
          </cell>
          <cell r="AJ441">
            <v>0</v>
          </cell>
        </row>
        <row r="442"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AH442">
            <v>0</v>
          </cell>
          <cell r="AI442">
            <v>0</v>
          </cell>
          <cell r="AJ442">
            <v>0</v>
          </cell>
        </row>
        <row r="443">
          <cell r="Q443">
            <v>1484498.2</v>
          </cell>
          <cell r="R443">
            <v>1476087.45</v>
          </cell>
          <cell r="S443">
            <v>1467676.7</v>
          </cell>
          <cell r="T443">
            <v>1459265.95</v>
          </cell>
          <cell r="AH443">
            <v>1526551.9499999995</v>
          </cell>
          <cell r="AI443">
            <v>1518141.1999999995</v>
          </cell>
          <cell r="AJ443">
            <v>1509730.4499999995</v>
          </cell>
        </row>
        <row r="444"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AH444">
            <v>0</v>
          </cell>
          <cell r="AI444">
            <v>0</v>
          </cell>
          <cell r="AJ444">
            <v>0</v>
          </cell>
        </row>
        <row r="445">
          <cell r="Q445">
            <v>84854</v>
          </cell>
          <cell r="R445">
            <v>84436</v>
          </cell>
          <cell r="S445">
            <v>84018</v>
          </cell>
          <cell r="T445">
            <v>83600</v>
          </cell>
          <cell r="AH445">
            <v>86944</v>
          </cell>
          <cell r="AI445">
            <v>86526</v>
          </cell>
          <cell r="AJ445">
            <v>86108</v>
          </cell>
        </row>
        <row r="446"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AH446">
            <v>124156.23708333331</v>
          </cell>
          <cell r="AI446">
            <v>102984.79375</v>
          </cell>
          <cell r="AJ446">
            <v>81903.388749999998</v>
          </cell>
        </row>
        <row r="447">
          <cell r="Q447">
            <v>92251.75</v>
          </cell>
          <cell r="R447">
            <v>91339.22</v>
          </cell>
          <cell r="S447">
            <v>90426.69</v>
          </cell>
          <cell r="T447">
            <v>89514.16</v>
          </cell>
          <cell r="AH447">
            <v>198498.30041666667</v>
          </cell>
          <cell r="AI447">
            <v>185266.15208333335</v>
          </cell>
          <cell r="AJ447">
            <v>172418.85874999998</v>
          </cell>
        </row>
        <row r="448">
          <cell r="Q448">
            <v>405214.23</v>
          </cell>
          <cell r="R448">
            <v>398551.98</v>
          </cell>
          <cell r="S448">
            <v>391889.73</v>
          </cell>
          <cell r="T448">
            <v>385227.48</v>
          </cell>
          <cell r="AH448">
            <v>438525.48</v>
          </cell>
          <cell r="AI448">
            <v>431863.23</v>
          </cell>
          <cell r="AJ448">
            <v>425200.98</v>
          </cell>
        </row>
        <row r="449">
          <cell r="Q449">
            <v>43695.22</v>
          </cell>
          <cell r="R449">
            <v>42545.35</v>
          </cell>
          <cell r="S449">
            <v>41395.480000000003</v>
          </cell>
          <cell r="T449">
            <v>40245.61</v>
          </cell>
          <cell r="AH449">
            <v>49444.57</v>
          </cell>
          <cell r="AI449">
            <v>48294.69999999999</v>
          </cell>
          <cell r="AJ449">
            <v>47144.829999999994</v>
          </cell>
        </row>
        <row r="450">
          <cell r="Q450">
            <v>186410.3</v>
          </cell>
          <cell r="R450">
            <v>181750.04</v>
          </cell>
          <cell r="S450">
            <v>177089.78</v>
          </cell>
          <cell r="T450">
            <v>172429.52</v>
          </cell>
          <cell r="AH450">
            <v>209711.6</v>
          </cell>
          <cell r="AI450">
            <v>205051.34</v>
          </cell>
          <cell r="AJ450">
            <v>200391.08000000005</v>
          </cell>
        </row>
        <row r="451"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AH451">
            <v>11037.510416666666</v>
          </cell>
          <cell r="AI451">
            <v>9297.189166666667</v>
          </cell>
          <cell r="AJ451">
            <v>7572.3370833333329</v>
          </cell>
        </row>
        <row r="452"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AH452">
            <v>9068.2708333333339</v>
          </cell>
          <cell r="AI452">
            <v>6986.0720833333326</v>
          </cell>
          <cell r="AJ452">
            <v>4942.7924999999996</v>
          </cell>
        </row>
        <row r="453"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AH453">
            <v>170331.04333333333</v>
          </cell>
          <cell r="AI453">
            <v>132187.08333333334</v>
          </cell>
          <cell r="AJ453">
            <v>94213.030000000013</v>
          </cell>
        </row>
        <row r="454">
          <cell r="AH454">
            <v>0</v>
          </cell>
          <cell r="AI454">
            <v>0</v>
          </cell>
          <cell r="AJ454">
            <v>0</v>
          </cell>
        </row>
        <row r="455"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AH455">
            <v>145270.86291666667</v>
          </cell>
          <cell r="AI455">
            <v>112738.88458333333</v>
          </cell>
          <cell r="AJ455">
            <v>80351.81458333334</v>
          </cell>
        </row>
        <row r="456"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AH456">
            <v>483231.43333333335</v>
          </cell>
          <cell r="AI456">
            <v>375041.8041666667</v>
          </cell>
          <cell r="AJ456">
            <v>267319.51666666666</v>
          </cell>
        </row>
        <row r="457"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AH457">
            <v>147915.70416666666</v>
          </cell>
          <cell r="AI457">
            <v>114771.77749999998</v>
          </cell>
          <cell r="AJ457">
            <v>81786.814166666663</v>
          </cell>
        </row>
        <row r="458">
          <cell r="Q458">
            <v>93821.56</v>
          </cell>
          <cell r="R458">
            <v>84871.82</v>
          </cell>
          <cell r="S458">
            <v>75922.080000000002</v>
          </cell>
          <cell r="T458">
            <v>66972.34</v>
          </cell>
          <cell r="AH458">
            <v>174839.76416666666</v>
          </cell>
          <cell r="AI458">
            <v>159616.43583333332</v>
          </cell>
          <cell r="AJ458">
            <v>145044.64041666666</v>
          </cell>
        </row>
        <row r="459"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AH459">
            <v>0</v>
          </cell>
          <cell r="AI459">
            <v>0</v>
          </cell>
          <cell r="AJ459">
            <v>0</v>
          </cell>
        </row>
        <row r="460">
          <cell r="Q460">
            <v>67911.08</v>
          </cell>
          <cell r="R460">
            <v>65788.86</v>
          </cell>
          <cell r="S460">
            <v>63666.64</v>
          </cell>
          <cell r="T460">
            <v>61544.42</v>
          </cell>
          <cell r="AH460">
            <v>78496.305000000008</v>
          </cell>
          <cell r="AI460">
            <v>76383.400000000009</v>
          </cell>
          <cell r="AJ460">
            <v>74268.425000000003</v>
          </cell>
        </row>
        <row r="461"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AH461">
            <v>0</v>
          </cell>
          <cell r="AI461">
            <v>0</v>
          </cell>
          <cell r="AJ461">
            <v>0</v>
          </cell>
        </row>
        <row r="462"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AH462">
            <v>0</v>
          </cell>
          <cell r="AI462">
            <v>0</v>
          </cell>
          <cell r="AJ462">
            <v>0</v>
          </cell>
        </row>
        <row r="463"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AH463">
            <v>0</v>
          </cell>
          <cell r="AI463">
            <v>0</v>
          </cell>
          <cell r="AJ463">
            <v>0</v>
          </cell>
        </row>
        <row r="464"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AH464">
            <v>0</v>
          </cell>
          <cell r="AI464">
            <v>0</v>
          </cell>
          <cell r="AJ464">
            <v>0</v>
          </cell>
        </row>
        <row r="465"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AH465">
            <v>0</v>
          </cell>
          <cell r="AI465">
            <v>0</v>
          </cell>
          <cell r="AJ465">
            <v>0</v>
          </cell>
        </row>
        <row r="466"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AH466">
            <v>0</v>
          </cell>
          <cell r="AI466">
            <v>0</v>
          </cell>
          <cell r="AJ466">
            <v>0</v>
          </cell>
        </row>
        <row r="467"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AH467">
            <v>78.670833333333334</v>
          </cell>
          <cell r="AI467">
            <v>-3.3333333333333335E-3</v>
          </cell>
          <cell r="AJ467">
            <v>0</v>
          </cell>
        </row>
        <row r="468">
          <cell r="Q468">
            <v>42998.27</v>
          </cell>
          <cell r="R468">
            <v>39926.959999999999</v>
          </cell>
          <cell r="S468">
            <v>36855.65</v>
          </cell>
          <cell r="T468">
            <v>33784.339999999997</v>
          </cell>
          <cell r="AH468">
            <v>58354.809583333328</v>
          </cell>
          <cell r="AI468">
            <v>55283.503333333334</v>
          </cell>
          <cell r="AJ468">
            <v>52212.196250000001</v>
          </cell>
        </row>
        <row r="469"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AH469">
            <v>78339.716250000012</v>
          </cell>
          <cell r="AI469">
            <v>66009.682083333333</v>
          </cell>
          <cell r="AJ469">
            <v>53781.381249999999</v>
          </cell>
        </row>
        <row r="470"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AH470">
            <v>0</v>
          </cell>
          <cell r="AI470">
            <v>0</v>
          </cell>
          <cell r="AJ470">
            <v>0</v>
          </cell>
        </row>
        <row r="471"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AH471">
            <v>844.79291666666666</v>
          </cell>
          <cell r="AI471">
            <v>375.46125000000001</v>
          </cell>
          <cell r="AJ471">
            <v>93.864583333333329</v>
          </cell>
        </row>
        <row r="472">
          <cell r="Q472">
            <v>438.15</v>
          </cell>
          <cell r="R472">
            <v>219.06</v>
          </cell>
          <cell r="S472">
            <v>0</v>
          </cell>
          <cell r="T472">
            <v>0</v>
          </cell>
          <cell r="AH472">
            <v>1533.6104166666667</v>
          </cell>
          <cell r="AI472">
            <v>1314.5179166666665</v>
          </cell>
          <cell r="AJ472">
            <v>1104.5562499999999</v>
          </cell>
        </row>
        <row r="473">
          <cell r="Q473">
            <v>1606.7</v>
          </cell>
          <cell r="R473">
            <v>803.35</v>
          </cell>
          <cell r="S473">
            <v>0</v>
          </cell>
          <cell r="T473">
            <v>0</v>
          </cell>
          <cell r="AH473">
            <v>5623.4395833333328</v>
          </cell>
          <cell r="AI473">
            <v>4820.0933333333332</v>
          </cell>
          <cell r="AJ473">
            <v>4050.2191666666672</v>
          </cell>
        </row>
        <row r="474">
          <cell r="Q474">
            <v>358391.11</v>
          </cell>
          <cell r="R474">
            <v>356922.29</v>
          </cell>
          <cell r="S474">
            <v>355453.47</v>
          </cell>
          <cell r="T474">
            <v>353984.65</v>
          </cell>
          <cell r="AH474">
            <v>365735.20999999996</v>
          </cell>
          <cell r="AI474">
            <v>364266.38999999996</v>
          </cell>
          <cell r="AJ474">
            <v>362797.57</v>
          </cell>
        </row>
        <row r="475">
          <cell r="Q475">
            <v>17116.77</v>
          </cell>
          <cell r="R475">
            <v>14977.18</v>
          </cell>
          <cell r="S475">
            <v>12837.59</v>
          </cell>
          <cell r="T475">
            <v>10698</v>
          </cell>
          <cell r="AH475">
            <v>27841.626250000001</v>
          </cell>
          <cell r="AI475">
            <v>25692.350000000002</v>
          </cell>
          <cell r="AJ475">
            <v>23545.226249999996</v>
          </cell>
        </row>
        <row r="476">
          <cell r="Q476">
            <v>894932.07</v>
          </cell>
          <cell r="R476">
            <v>891780.9</v>
          </cell>
          <cell r="S476">
            <v>888629.73</v>
          </cell>
          <cell r="T476">
            <v>885478.56</v>
          </cell>
          <cell r="AH476">
            <v>910687.92</v>
          </cell>
          <cell r="AI476">
            <v>907536.75</v>
          </cell>
          <cell r="AJ476">
            <v>904385.58000000007</v>
          </cell>
        </row>
        <row r="477">
          <cell r="Q477">
            <v>2445081.71</v>
          </cell>
          <cell r="R477">
            <v>2436650.39</v>
          </cell>
          <cell r="S477">
            <v>2428219.0699999998</v>
          </cell>
          <cell r="T477">
            <v>2419787.75</v>
          </cell>
          <cell r="AH477">
            <v>2489366.7174999998</v>
          </cell>
          <cell r="AI477">
            <v>2480932.9512500004</v>
          </cell>
          <cell r="AJ477">
            <v>2472499.1925000004</v>
          </cell>
        </row>
        <row r="478">
          <cell r="Q478">
            <v>596695.77</v>
          </cell>
          <cell r="R478">
            <v>587558.01</v>
          </cell>
          <cell r="S478">
            <v>578420.25</v>
          </cell>
          <cell r="T478">
            <v>569282.49</v>
          </cell>
          <cell r="AH478">
            <v>642384.56999999995</v>
          </cell>
          <cell r="AI478">
            <v>633246.81000000006</v>
          </cell>
          <cell r="AJ478">
            <v>624109.05000000005</v>
          </cell>
        </row>
        <row r="479">
          <cell r="Q479">
            <v>809921.63</v>
          </cell>
          <cell r="R479">
            <v>807268.76</v>
          </cell>
          <cell r="S479">
            <v>804615.89</v>
          </cell>
          <cell r="T479">
            <v>801963.02</v>
          </cell>
          <cell r="AH479">
            <v>821058.46</v>
          </cell>
          <cell r="AI479">
            <v>818407.91791666672</v>
          </cell>
          <cell r="AJ479">
            <v>815757.36833333329</v>
          </cell>
        </row>
        <row r="480">
          <cell r="Q480">
            <v>1094184.96</v>
          </cell>
          <cell r="R480">
            <v>1079928.48</v>
          </cell>
          <cell r="S480">
            <v>1065672</v>
          </cell>
          <cell r="T480">
            <v>1051415.52</v>
          </cell>
          <cell r="AH480">
            <v>1165467.3600000001</v>
          </cell>
          <cell r="AI480">
            <v>1151210.8799999999</v>
          </cell>
          <cell r="AJ480">
            <v>1136954.3999999999</v>
          </cell>
        </row>
        <row r="481">
          <cell r="Q481">
            <v>120323.01</v>
          </cell>
          <cell r="R481">
            <v>118293.95</v>
          </cell>
          <cell r="S481">
            <v>116264.89</v>
          </cell>
          <cell r="T481">
            <v>114235.83</v>
          </cell>
          <cell r="AH481">
            <v>130468.31000000001</v>
          </cell>
          <cell r="AI481">
            <v>128439.24999999999</v>
          </cell>
          <cell r="AJ481">
            <v>126410.18999999999</v>
          </cell>
        </row>
        <row r="482">
          <cell r="Q482">
            <v>1340324.07</v>
          </cell>
          <cell r="R482">
            <v>1325093.1100000001</v>
          </cell>
          <cell r="S482">
            <v>1309862.1499999999</v>
          </cell>
          <cell r="T482">
            <v>1294631.19</v>
          </cell>
          <cell r="AH482">
            <v>1416478.87</v>
          </cell>
          <cell r="AI482">
            <v>1401247.91</v>
          </cell>
          <cell r="AJ482">
            <v>1386016.95</v>
          </cell>
        </row>
        <row r="483"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AH483">
            <v>0</v>
          </cell>
          <cell r="AI483">
            <v>0</v>
          </cell>
          <cell r="AJ483">
            <v>0</v>
          </cell>
        </row>
        <row r="484">
          <cell r="Q484">
            <v>6363369.5199999996</v>
          </cell>
          <cell r="R484">
            <v>6349322.3499999996</v>
          </cell>
          <cell r="S484">
            <v>6335275.1799999997</v>
          </cell>
          <cell r="T484">
            <v>6321228.0099999998</v>
          </cell>
          <cell r="AH484">
            <v>6433578.7883333331</v>
          </cell>
          <cell r="AI484">
            <v>6419549.3458333323</v>
          </cell>
          <cell r="AJ484">
            <v>6405511.0300000003</v>
          </cell>
        </row>
        <row r="485">
          <cell r="Q485">
            <v>28665.13</v>
          </cell>
          <cell r="R485">
            <v>19110.09</v>
          </cell>
          <cell r="S485">
            <v>9555.0400000000009</v>
          </cell>
          <cell r="T485">
            <v>0</v>
          </cell>
          <cell r="AH485">
            <v>76440.372500000012</v>
          </cell>
          <cell r="AI485">
            <v>66885.324166666673</v>
          </cell>
          <cell r="AJ485">
            <v>57330.276250000003</v>
          </cell>
        </row>
        <row r="486">
          <cell r="Q486">
            <v>6054166.0800000001</v>
          </cell>
          <cell r="R486">
            <v>6035764.3600000003</v>
          </cell>
          <cell r="S486">
            <v>6017362.6399999997</v>
          </cell>
          <cell r="T486">
            <v>5999531.2300000004</v>
          </cell>
          <cell r="AH486">
            <v>3724691.6749999993</v>
          </cell>
          <cell r="AI486">
            <v>4226905.3</v>
          </cell>
          <cell r="AJ486">
            <v>4727609.2112499997</v>
          </cell>
        </row>
        <row r="487">
          <cell r="Q487">
            <v>1023165.42</v>
          </cell>
          <cell r="R487">
            <v>1020055.49</v>
          </cell>
          <cell r="S487">
            <v>1016945.56</v>
          </cell>
          <cell r="T487">
            <v>1013931.83</v>
          </cell>
          <cell r="AH487">
            <v>629479.88374999992</v>
          </cell>
          <cell r="AI487">
            <v>714354.92749999987</v>
          </cell>
          <cell r="AJ487">
            <v>798974.81874999998</v>
          </cell>
        </row>
        <row r="488"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AH488">
            <v>0</v>
          </cell>
          <cell r="AI488">
            <v>0</v>
          </cell>
          <cell r="AJ488">
            <v>0</v>
          </cell>
        </row>
        <row r="489"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AH489">
            <v>0</v>
          </cell>
          <cell r="AI489">
            <v>0</v>
          </cell>
          <cell r="AJ489">
            <v>0</v>
          </cell>
        </row>
        <row r="490">
          <cell r="AH490">
            <v>0</v>
          </cell>
          <cell r="AI490">
            <v>0</v>
          </cell>
          <cell r="AJ490">
            <v>0</v>
          </cell>
        </row>
        <row r="491">
          <cell r="Q491">
            <v>978266.6</v>
          </cell>
          <cell r="R491">
            <v>870063.64</v>
          </cell>
          <cell r="S491">
            <v>761305.68</v>
          </cell>
          <cell r="T491">
            <v>655218.43000000005</v>
          </cell>
          <cell r="AH491">
            <v>589501.27666666673</v>
          </cell>
          <cell r="AI491">
            <v>657474.99833333329</v>
          </cell>
          <cell r="AJ491">
            <v>716496.83625000005</v>
          </cell>
        </row>
        <row r="492">
          <cell r="Q492">
            <v>584944.06999999995</v>
          </cell>
          <cell r="R492">
            <v>563279.47</v>
          </cell>
          <cell r="S492">
            <v>541614.87</v>
          </cell>
          <cell r="T492">
            <v>528920.28</v>
          </cell>
          <cell r="AH492">
            <v>424063.32458333339</v>
          </cell>
          <cell r="AI492">
            <v>470100.58874999994</v>
          </cell>
          <cell r="AJ492">
            <v>514706.22</v>
          </cell>
        </row>
        <row r="493">
          <cell r="Q493">
            <v>1077415.75</v>
          </cell>
          <cell r="R493">
            <v>1058176.18</v>
          </cell>
          <cell r="S493">
            <v>1031612.57</v>
          </cell>
          <cell r="T493">
            <v>1012674.78</v>
          </cell>
          <cell r="AH493">
            <v>405443.45166666666</v>
          </cell>
          <cell r="AI493">
            <v>492517.98291666666</v>
          </cell>
          <cell r="AJ493">
            <v>577696.62249999994</v>
          </cell>
        </row>
        <row r="494"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AH494">
            <v>0</v>
          </cell>
          <cell r="AI494">
            <v>0</v>
          </cell>
          <cell r="AJ494">
            <v>0</v>
          </cell>
        </row>
        <row r="495"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AH495">
            <v>0</v>
          </cell>
          <cell r="AI495">
            <v>0</v>
          </cell>
          <cell r="AJ495">
            <v>0</v>
          </cell>
        </row>
        <row r="496"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AH496">
            <v>0</v>
          </cell>
          <cell r="AI496">
            <v>0</v>
          </cell>
          <cell r="AJ496">
            <v>0</v>
          </cell>
        </row>
        <row r="497">
          <cell r="Q497">
            <v>9869228.7200000007</v>
          </cell>
          <cell r="R497">
            <v>9369228.7200000007</v>
          </cell>
          <cell r="S497">
            <v>8869228.7200000007</v>
          </cell>
          <cell r="T497">
            <v>8369228.7199999997</v>
          </cell>
          <cell r="AH497">
            <v>12369228.720000001</v>
          </cell>
          <cell r="AI497">
            <v>11869228.720000001</v>
          </cell>
          <cell r="AJ497">
            <v>11369228.720000001</v>
          </cell>
        </row>
        <row r="498">
          <cell r="Q498">
            <v>4776552.71</v>
          </cell>
          <cell r="R498">
            <v>4776552.71</v>
          </cell>
          <cell r="S498">
            <v>4776552.71</v>
          </cell>
          <cell r="T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</row>
        <row r="499">
          <cell r="Q499">
            <v>2705896.42</v>
          </cell>
          <cell r="R499">
            <v>2705896.42</v>
          </cell>
          <cell r="S499">
            <v>2705896.42</v>
          </cell>
          <cell r="T499">
            <v>2705896.42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</row>
        <row r="500">
          <cell r="R500">
            <v>0</v>
          </cell>
          <cell r="S500">
            <v>0</v>
          </cell>
          <cell r="T500">
            <v>10144618.43</v>
          </cell>
          <cell r="AH500">
            <v>0</v>
          </cell>
          <cell r="AI500">
            <v>0</v>
          </cell>
          <cell r="AJ500">
            <v>422692.43458333332</v>
          </cell>
        </row>
        <row r="501">
          <cell r="R501">
            <v>0</v>
          </cell>
          <cell r="S501">
            <v>0</v>
          </cell>
          <cell r="T501">
            <v>212634.15</v>
          </cell>
          <cell r="AH501">
            <v>0</v>
          </cell>
          <cell r="AI501">
            <v>0</v>
          </cell>
          <cell r="AJ501">
            <v>8859.7562500000004</v>
          </cell>
        </row>
        <row r="502">
          <cell r="AH502">
            <v>0</v>
          </cell>
          <cell r="AI502">
            <v>0</v>
          </cell>
          <cell r="AJ502">
            <v>0</v>
          </cell>
        </row>
        <row r="503">
          <cell r="AH503">
            <v>0</v>
          </cell>
          <cell r="AI503">
            <v>0</v>
          </cell>
          <cell r="AJ503">
            <v>0</v>
          </cell>
        </row>
        <row r="504">
          <cell r="AH504">
            <v>0</v>
          </cell>
          <cell r="AI504">
            <v>0</v>
          </cell>
          <cell r="AJ504">
            <v>0</v>
          </cell>
        </row>
        <row r="505">
          <cell r="AH505">
            <v>0</v>
          </cell>
          <cell r="AI505">
            <v>0</v>
          </cell>
          <cell r="AJ505">
            <v>0</v>
          </cell>
        </row>
        <row r="506">
          <cell r="Q506">
            <v>221888009</v>
          </cell>
          <cell r="R506">
            <v>220894342</v>
          </cell>
          <cell r="S506">
            <v>219900675</v>
          </cell>
          <cell r="T506">
            <v>216719758</v>
          </cell>
          <cell r="AH506">
            <v>226718549.02833334</v>
          </cell>
          <cell r="AI506">
            <v>225839848.31958333</v>
          </cell>
          <cell r="AJ506">
            <v>224792366.33333334</v>
          </cell>
        </row>
        <row r="507">
          <cell r="Q507">
            <v>10161321.18</v>
          </cell>
          <cell r="R507">
            <v>10161321.18</v>
          </cell>
          <cell r="S507">
            <v>10161321.18</v>
          </cell>
          <cell r="T507">
            <v>10161321.18</v>
          </cell>
          <cell r="AH507">
            <v>10161321.180000002</v>
          </cell>
          <cell r="AI507">
            <v>10161321.180000002</v>
          </cell>
          <cell r="AJ507">
            <v>10161321.180000002</v>
          </cell>
        </row>
        <row r="508">
          <cell r="Q508">
            <v>101746</v>
          </cell>
          <cell r="R508">
            <v>101746</v>
          </cell>
          <cell r="S508">
            <v>101746</v>
          </cell>
          <cell r="T508">
            <v>0</v>
          </cell>
          <cell r="AH508">
            <v>125679.70833333333</v>
          </cell>
          <cell r="AI508">
            <v>124971.375</v>
          </cell>
          <cell r="AJ508">
            <v>120002.79166666667</v>
          </cell>
        </row>
        <row r="509">
          <cell r="Q509">
            <v>14339661.35</v>
          </cell>
          <cell r="R509">
            <v>15527658.91</v>
          </cell>
          <cell r="S509">
            <v>16604266.26</v>
          </cell>
          <cell r="T509">
            <v>20447448.719999999</v>
          </cell>
          <cell r="AH509">
            <v>10128071.139999999</v>
          </cell>
          <cell r="AI509">
            <v>10800710.552083332</v>
          </cell>
          <cell r="AJ509">
            <v>11571422.156666666</v>
          </cell>
        </row>
        <row r="510"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AH510">
            <v>0</v>
          </cell>
          <cell r="AI510">
            <v>0</v>
          </cell>
          <cell r="AJ510">
            <v>0</v>
          </cell>
        </row>
        <row r="511">
          <cell r="Q511">
            <v>30208871.469999999</v>
          </cell>
          <cell r="R511">
            <v>30210576.920000002</v>
          </cell>
          <cell r="S511">
            <v>30197572.170000002</v>
          </cell>
          <cell r="T511">
            <v>30311431.039999999</v>
          </cell>
          <cell r="AH511">
            <v>30083865.192083333</v>
          </cell>
          <cell r="AI511">
            <v>30107149.715</v>
          </cell>
          <cell r="AJ511">
            <v>30134000.197083339</v>
          </cell>
        </row>
        <row r="512">
          <cell r="Q512">
            <v>2685262.32</v>
          </cell>
          <cell r="R512">
            <v>3491883.83</v>
          </cell>
          <cell r="S512">
            <v>3690473.58</v>
          </cell>
          <cell r="T512">
            <v>3890020.75</v>
          </cell>
          <cell r="AH512">
            <v>1939427.2258333333</v>
          </cell>
          <cell r="AI512">
            <v>2162571.2137500001</v>
          </cell>
          <cell r="AJ512">
            <v>2392770.7266666666</v>
          </cell>
        </row>
        <row r="513">
          <cell r="Q513">
            <v>21589277</v>
          </cell>
          <cell r="R513">
            <v>21589277</v>
          </cell>
          <cell r="S513">
            <v>21589277</v>
          </cell>
          <cell r="T513">
            <v>21589277</v>
          </cell>
          <cell r="AH513">
            <v>21589277</v>
          </cell>
          <cell r="AI513">
            <v>21589277</v>
          </cell>
          <cell r="AJ513">
            <v>21589277</v>
          </cell>
        </row>
        <row r="514">
          <cell r="Q514">
            <v>-277088.76</v>
          </cell>
          <cell r="R514">
            <v>-419474.12</v>
          </cell>
          <cell r="S514">
            <v>-644501.92000000004</v>
          </cell>
          <cell r="T514">
            <v>-831459.12</v>
          </cell>
          <cell r="AH514">
            <v>143466.33833333335</v>
          </cell>
          <cell r="AI514">
            <v>24075.910000000014</v>
          </cell>
          <cell r="AJ514">
            <v>-98430.854166666672</v>
          </cell>
        </row>
        <row r="515">
          <cell r="Q515">
            <v>-9656167.1999999993</v>
          </cell>
          <cell r="R515">
            <v>-9704207.0899999999</v>
          </cell>
          <cell r="S515">
            <v>-9752246.9800000004</v>
          </cell>
          <cell r="T515">
            <v>-9800286.8699999992</v>
          </cell>
          <cell r="AH515">
            <v>-9415967.75</v>
          </cell>
          <cell r="AI515">
            <v>-9464007.6400000006</v>
          </cell>
          <cell r="AJ515">
            <v>-9512047.5300000012</v>
          </cell>
        </row>
        <row r="516">
          <cell r="Q516">
            <v>2877994</v>
          </cell>
          <cell r="R516">
            <v>2866427</v>
          </cell>
          <cell r="S516">
            <v>2854860</v>
          </cell>
          <cell r="T516">
            <v>2843293</v>
          </cell>
          <cell r="AH516">
            <v>2935829</v>
          </cell>
          <cell r="AI516">
            <v>2924262</v>
          </cell>
          <cell r="AJ516">
            <v>2912695</v>
          </cell>
        </row>
        <row r="517"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AH517">
            <v>0</v>
          </cell>
          <cell r="AI517">
            <v>0</v>
          </cell>
          <cell r="AJ517">
            <v>0</v>
          </cell>
        </row>
        <row r="518">
          <cell r="Q518">
            <v>113632921</v>
          </cell>
          <cell r="R518">
            <v>113632921</v>
          </cell>
          <cell r="S518">
            <v>113632921</v>
          </cell>
          <cell r="T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</row>
        <row r="519">
          <cell r="Q519">
            <v>-65141987.990000002</v>
          </cell>
          <cell r="R519">
            <v>-65435872.990000002</v>
          </cell>
          <cell r="S519">
            <v>-65729757.990000002</v>
          </cell>
          <cell r="T519">
            <v>-66023642.990000002</v>
          </cell>
          <cell r="AH519">
            <v>-63672562.990000002</v>
          </cell>
          <cell r="AI519">
            <v>-63966447.990000002</v>
          </cell>
          <cell r="AJ519">
            <v>-64260332.990000002</v>
          </cell>
        </row>
        <row r="520"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AH521">
            <v>0</v>
          </cell>
          <cell r="AI521">
            <v>0</v>
          </cell>
          <cell r="AJ521">
            <v>0</v>
          </cell>
        </row>
        <row r="522"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AH522">
            <v>0</v>
          </cell>
          <cell r="AI522">
            <v>0</v>
          </cell>
          <cell r="AJ522">
            <v>0</v>
          </cell>
        </row>
        <row r="523"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AH523">
            <v>0</v>
          </cell>
          <cell r="AI523">
            <v>0</v>
          </cell>
          <cell r="AJ523">
            <v>0</v>
          </cell>
        </row>
        <row r="524"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AH524">
            <v>0</v>
          </cell>
          <cell r="AI524">
            <v>0</v>
          </cell>
          <cell r="AJ524">
            <v>0</v>
          </cell>
        </row>
        <row r="525">
          <cell r="Q525">
            <v>7811.79</v>
          </cell>
          <cell r="R525">
            <v>5207.62</v>
          </cell>
          <cell r="S525">
            <v>2603.4499999999998</v>
          </cell>
          <cell r="T525">
            <v>0</v>
          </cell>
          <cell r="AH525">
            <v>20832.640000000003</v>
          </cell>
          <cell r="AI525">
            <v>18228.469999999998</v>
          </cell>
          <cell r="AJ525">
            <v>15624.330000000002</v>
          </cell>
        </row>
        <row r="526"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AH526">
            <v>0</v>
          </cell>
          <cell r="AI526">
            <v>0</v>
          </cell>
          <cell r="AJ526">
            <v>0</v>
          </cell>
        </row>
        <row r="527">
          <cell r="Q527">
            <v>2053556</v>
          </cell>
          <cell r="R527">
            <v>2035056</v>
          </cell>
          <cell r="S527">
            <v>2016556</v>
          </cell>
          <cell r="T527">
            <v>1998056</v>
          </cell>
          <cell r="AH527">
            <v>2146056</v>
          </cell>
          <cell r="AI527">
            <v>2127556</v>
          </cell>
          <cell r="AJ527">
            <v>2109056</v>
          </cell>
        </row>
        <row r="528"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AH528">
            <v>0</v>
          </cell>
          <cell r="AI528">
            <v>0</v>
          </cell>
          <cell r="AJ528">
            <v>0</v>
          </cell>
        </row>
        <row r="529">
          <cell r="Q529">
            <v>11568032.869999999</v>
          </cell>
          <cell r="R529">
            <v>11450616.199999999</v>
          </cell>
          <cell r="S529">
            <v>11333199.529999999</v>
          </cell>
          <cell r="T529">
            <v>11033032.9</v>
          </cell>
          <cell r="AH529">
            <v>12140255.101666665</v>
          </cell>
          <cell r="AI529">
            <v>12033984.270416668</v>
          </cell>
          <cell r="AJ529">
            <v>11912668.298333332</v>
          </cell>
        </row>
        <row r="530"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AH530">
            <v>0</v>
          </cell>
          <cell r="AI530">
            <v>0</v>
          </cell>
          <cell r="AJ530">
            <v>0</v>
          </cell>
        </row>
        <row r="531">
          <cell r="Q531">
            <v>4158309.36</v>
          </cell>
          <cell r="R531">
            <v>3392230.25</v>
          </cell>
          <cell r="S531">
            <v>3032419.48</v>
          </cell>
          <cell r="T531">
            <v>2488094.46</v>
          </cell>
          <cell r="AH531">
            <v>1501115.34375</v>
          </cell>
          <cell r="AI531">
            <v>1768809.0824999998</v>
          </cell>
          <cell r="AJ531">
            <v>1998830.4966666668</v>
          </cell>
        </row>
        <row r="532"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AH532">
            <v>0</v>
          </cell>
          <cell r="AI532">
            <v>0</v>
          </cell>
          <cell r="AJ532">
            <v>0</v>
          </cell>
        </row>
        <row r="533"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AH533">
            <v>0</v>
          </cell>
          <cell r="AI533">
            <v>0</v>
          </cell>
          <cell r="AJ533">
            <v>0</v>
          </cell>
        </row>
        <row r="534">
          <cell r="Q534">
            <v>108466.31</v>
          </cell>
          <cell r="R534">
            <v>100965.9</v>
          </cell>
          <cell r="S534">
            <v>93465.49</v>
          </cell>
          <cell r="T534">
            <v>85965</v>
          </cell>
          <cell r="AH534">
            <v>146429.27333333332</v>
          </cell>
          <cell r="AI534">
            <v>138583.17791666667</v>
          </cell>
          <cell r="AJ534">
            <v>130967.53666666668</v>
          </cell>
        </row>
        <row r="535"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AH535">
            <v>0</v>
          </cell>
          <cell r="AI535">
            <v>0</v>
          </cell>
          <cell r="AJ535">
            <v>0</v>
          </cell>
        </row>
        <row r="536"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AH536">
            <v>0</v>
          </cell>
          <cell r="AI536">
            <v>0</v>
          </cell>
          <cell r="AJ536">
            <v>0</v>
          </cell>
        </row>
        <row r="537"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AH537">
            <v>0</v>
          </cell>
          <cell r="AI537">
            <v>0</v>
          </cell>
          <cell r="AJ537">
            <v>0</v>
          </cell>
        </row>
        <row r="538">
          <cell r="Q538">
            <v>28170657</v>
          </cell>
          <cell r="R538">
            <v>28170657</v>
          </cell>
          <cell r="S538">
            <v>28170657</v>
          </cell>
          <cell r="T538">
            <v>25257988</v>
          </cell>
          <cell r="AH538">
            <v>15720658.924999999</v>
          </cell>
          <cell r="AI538">
            <v>18092943.508333333</v>
          </cell>
          <cell r="AJ538">
            <v>20180889.915833335</v>
          </cell>
        </row>
        <row r="539">
          <cell r="Q539">
            <v>-28170657</v>
          </cell>
          <cell r="R539">
            <v>-28170657</v>
          </cell>
          <cell r="S539">
            <v>-28170657</v>
          </cell>
          <cell r="T539">
            <v>-25257988</v>
          </cell>
          <cell r="AH539">
            <v>-15720658.924999999</v>
          </cell>
          <cell r="AI539">
            <v>-18092943.508333333</v>
          </cell>
          <cell r="AJ539">
            <v>-20180889.915833335</v>
          </cell>
        </row>
        <row r="540"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AH540">
            <v>0</v>
          </cell>
          <cell r="AI540">
            <v>0</v>
          </cell>
          <cell r="AJ540">
            <v>0</v>
          </cell>
        </row>
        <row r="541">
          <cell r="Q541">
            <v>34468.85</v>
          </cell>
          <cell r="R541">
            <v>0</v>
          </cell>
          <cell r="S541">
            <v>0</v>
          </cell>
          <cell r="T541">
            <v>0</v>
          </cell>
          <cell r="AH541">
            <v>24937.44083333333</v>
          </cell>
          <cell r="AI541">
            <v>23340.882083333334</v>
          </cell>
          <cell r="AJ541">
            <v>21649.817083333335</v>
          </cell>
        </row>
        <row r="542"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AH542">
            <v>0</v>
          </cell>
          <cell r="AI542">
            <v>0</v>
          </cell>
          <cell r="AJ542">
            <v>0</v>
          </cell>
        </row>
        <row r="543">
          <cell r="Q543">
            <v>202553.27</v>
          </cell>
          <cell r="R543">
            <v>0</v>
          </cell>
          <cell r="S543">
            <v>0</v>
          </cell>
          <cell r="T543">
            <v>0</v>
          </cell>
          <cell r="AH543">
            <v>156130.77249999999</v>
          </cell>
          <cell r="AI543">
            <v>145600.49458333332</v>
          </cell>
          <cell r="AJ543">
            <v>134390.39749999999</v>
          </cell>
        </row>
        <row r="544"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AH544">
            <v>1399.4624999999999</v>
          </cell>
          <cell r="AI544">
            <v>1088.4708333333335</v>
          </cell>
          <cell r="AJ544">
            <v>777.47916666666663</v>
          </cell>
        </row>
        <row r="545"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AH545">
            <v>4570.5187500000002</v>
          </cell>
          <cell r="AI545">
            <v>3554.8479166666662</v>
          </cell>
          <cell r="AJ545">
            <v>2539.1770833333335</v>
          </cell>
        </row>
        <row r="546"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AH546">
            <v>1830.14625</v>
          </cell>
          <cell r="AI546">
            <v>1423.4470833333335</v>
          </cell>
          <cell r="AJ546">
            <v>1016.7479166666667</v>
          </cell>
        </row>
        <row r="547">
          <cell r="Q547">
            <v>1486.1</v>
          </cell>
          <cell r="R547">
            <v>1610.7</v>
          </cell>
          <cell r="S547">
            <v>1953.89</v>
          </cell>
          <cell r="T547">
            <v>2081.66</v>
          </cell>
          <cell r="AH547">
            <v>1290.7416666666668</v>
          </cell>
          <cell r="AI547">
            <v>1362.7083333333337</v>
          </cell>
          <cell r="AJ547">
            <v>1448.2554166666669</v>
          </cell>
        </row>
        <row r="548"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AH548">
            <v>1589.2875000000001</v>
          </cell>
          <cell r="AI548">
            <v>0</v>
          </cell>
          <cell r="AJ548">
            <v>0</v>
          </cell>
        </row>
        <row r="549">
          <cell r="Q549">
            <v>355617.78</v>
          </cell>
          <cell r="R549">
            <v>0</v>
          </cell>
          <cell r="S549">
            <v>0</v>
          </cell>
          <cell r="T549">
            <v>0</v>
          </cell>
          <cell r="AH549">
            <v>244690.07333333333</v>
          </cell>
          <cell r="AI549">
            <v>230094.55333333337</v>
          </cell>
          <cell r="AJ549">
            <v>214717.64291666669</v>
          </cell>
        </row>
        <row r="550">
          <cell r="Q550">
            <v>1290210.98</v>
          </cell>
          <cell r="R550">
            <v>1285802.26</v>
          </cell>
          <cell r="S550">
            <v>1227356.68</v>
          </cell>
          <cell r="T550">
            <v>1168911.1000000001</v>
          </cell>
          <cell r="AH550">
            <v>1584690.4158333335</v>
          </cell>
          <cell r="AI550">
            <v>1530747.9075000004</v>
          </cell>
          <cell r="AJ550">
            <v>1476805.3991666667</v>
          </cell>
        </row>
        <row r="551">
          <cell r="Q551">
            <v>2387937.7400000002</v>
          </cell>
          <cell r="R551">
            <v>2435188.52</v>
          </cell>
          <cell r="S551">
            <v>2463913.42</v>
          </cell>
          <cell r="T551">
            <v>2498915.77</v>
          </cell>
          <cell r="AH551">
            <v>2155943.73</v>
          </cell>
          <cell r="AI551">
            <v>2200883.8712500003</v>
          </cell>
          <cell r="AJ551">
            <v>2243947.219583333</v>
          </cell>
        </row>
        <row r="552">
          <cell r="Q552">
            <v>-452676.51</v>
          </cell>
          <cell r="R552">
            <v>-473998.84</v>
          </cell>
          <cell r="S552">
            <v>-495782.56</v>
          </cell>
          <cell r="T552">
            <v>-518132.61</v>
          </cell>
          <cell r="AH552">
            <v>-356498.06291666668</v>
          </cell>
          <cell r="AI552">
            <v>-375450.32958333328</v>
          </cell>
          <cell r="AJ552">
            <v>-394863.14916666667</v>
          </cell>
        </row>
        <row r="553">
          <cell r="Q553">
            <v>-19724864.66</v>
          </cell>
          <cell r="R553">
            <v>-21793738.66</v>
          </cell>
          <cell r="S553">
            <v>-24603059.66</v>
          </cell>
          <cell r="T553">
            <v>-26900439.66</v>
          </cell>
          <cell r="AH553">
            <v>-11061853.745833332</v>
          </cell>
          <cell r="AI553">
            <v>-12797553.317500001</v>
          </cell>
          <cell r="AJ553">
            <v>-14538758.534583332</v>
          </cell>
        </row>
        <row r="554">
          <cell r="Q554">
            <v>148493689</v>
          </cell>
          <cell r="R554">
            <v>148493689</v>
          </cell>
          <cell r="S554">
            <v>148493689</v>
          </cell>
          <cell r="T554">
            <v>132630689</v>
          </cell>
          <cell r="AH554">
            <v>159102314</v>
          </cell>
          <cell r="AI554">
            <v>157261564</v>
          </cell>
          <cell r="AJ554">
            <v>155009272.33333334</v>
          </cell>
        </row>
        <row r="555">
          <cell r="R555">
            <v>0</v>
          </cell>
          <cell r="S555">
            <v>0</v>
          </cell>
          <cell r="T555">
            <v>20545452.370000001</v>
          </cell>
          <cell r="AH555">
            <v>0</v>
          </cell>
          <cell r="AI555">
            <v>0</v>
          </cell>
          <cell r="AJ555">
            <v>856060.51541666675</v>
          </cell>
        </row>
        <row r="556">
          <cell r="AH556">
            <v>0</v>
          </cell>
          <cell r="AI556">
            <v>0</v>
          </cell>
          <cell r="AJ556">
            <v>0</v>
          </cell>
        </row>
        <row r="557">
          <cell r="Q557">
            <v>5821860</v>
          </cell>
          <cell r="R557">
            <v>11603178</v>
          </cell>
          <cell r="S557">
            <v>14344357</v>
          </cell>
          <cell r="T557">
            <v>18301054</v>
          </cell>
          <cell r="AH557">
            <v>1142346.5833333333</v>
          </cell>
          <cell r="AI557">
            <v>2223493.875</v>
          </cell>
          <cell r="AJ557">
            <v>3583719.3333333335</v>
          </cell>
        </row>
        <row r="558">
          <cell r="Q558">
            <v>-5821860</v>
          </cell>
          <cell r="R558">
            <v>-11603178</v>
          </cell>
          <cell r="S558">
            <v>-14344357</v>
          </cell>
          <cell r="T558">
            <v>-18301054</v>
          </cell>
          <cell r="AH558">
            <v>-1142346.5833333333</v>
          </cell>
          <cell r="AI558">
            <v>-2223493.875</v>
          </cell>
          <cell r="AJ558">
            <v>-3583719.3333333335</v>
          </cell>
        </row>
        <row r="559">
          <cell r="AH559">
            <v>0</v>
          </cell>
          <cell r="AI559">
            <v>0</v>
          </cell>
          <cell r="AJ559">
            <v>0</v>
          </cell>
        </row>
        <row r="560">
          <cell r="AH560">
            <v>0</v>
          </cell>
          <cell r="AI560">
            <v>0</v>
          </cell>
          <cell r="AJ560">
            <v>0</v>
          </cell>
        </row>
        <row r="561">
          <cell r="R561">
            <v>0</v>
          </cell>
          <cell r="S561">
            <v>0</v>
          </cell>
          <cell r="T561">
            <v>40009301</v>
          </cell>
          <cell r="AH561">
            <v>0</v>
          </cell>
          <cell r="AI561">
            <v>0</v>
          </cell>
          <cell r="AJ561">
            <v>1667054.2083333333</v>
          </cell>
        </row>
        <row r="562">
          <cell r="R562">
            <v>0</v>
          </cell>
          <cell r="S562">
            <v>0</v>
          </cell>
          <cell r="T562">
            <v>-40009301</v>
          </cell>
          <cell r="AH562">
            <v>0</v>
          </cell>
          <cell r="AI562">
            <v>0</v>
          </cell>
          <cell r="AJ562">
            <v>-1667054.2083333333</v>
          </cell>
        </row>
        <row r="563">
          <cell r="Q563">
            <v>4129091.39</v>
          </cell>
          <cell r="R563">
            <v>4085328</v>
          </cell>
          <cell r="S563">
            <v>4085328</v>
          </cell>
          <cell r="T563">
            <v>3549741</v>
          </cell>
          <cell r="AH563">
            <v>1539331.5391666666</v>
          </cell>
          <cell r="AI563">
            <v>1879775.5391666666</v>
          </cell>
          <cell r="AJ563">
            <v>2197903.4141666666</v>
          </cell>
        </row>
        <row r="564"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AH564">
            <v>0</v>
          </cell>
          <cell r="AI564">
            <v>0</v>
          </cell>
          <cell r="AJ564">
            <v>0</v>
          </cell>
        </row>
        <row r="565">
          <cell r="AH565">
            <v>0</v>
          </cell>
          <cell r="AI565">
            <v>0</v>
          </cell>
          <cell r="AJ565">
            <v>0</v>
          </cell>
        </row>
        <row r="566">
          <cell r="Q566">
            <v>28199826.379999999</v>
          </cell>
          <cell r="R566">
            <v>28716647.699999999</v>
          </cell>
          <cell r="S566">
            <v>28867264.809999999</v>
          </cell>
          <cell r="T566">
            <v>29048417.75</v>
          </cell>
          <cell r="AH566">
            <v>27212861.618750002</v>
          </cell>
          <cell r="AI566">
            <v>27419755.707916666</v>
          </cell>
          <cell r="AJ566">
            <v>27637878.142500002</v>
          </cell>
        </row>
        <row r="567">
          <cell r="Q567">
            <v>1701628.26</v>
          </cell>
          <cell r="R567">
            <v>1637689.26</v>
          </cell>
          <cell r="S567">
            <v>1573750.26</v>
          </cell>
          <cell r="T567">
            <v>1651423.24</v>
          </cell>
          <cell r="AH567">
            <v>2021323.2600000005</v>
          </cell>
          <cell r="AI567">
            <v>1957384.2600000005</v>
          </cell>
          <cell r="AJ567">
            <v>1899345.759166667</v>
          </cell>
        </row>
        <row r="568">
          <cell r="Q568">
            <v>1744869.26</v>
          </cell>
          <cell r="R568">
            <v>1694791.26</v>
          </cell>
          <cell r="S568">
            <v>1644713.26</v>
          </cell>
          <cell r="T568">
            <v>1736247.24</v>
          </cell>
          <cell r="AH568">
            <v>1996512.9945833336</v>
          </cell>
          <cell r="AI568">
            <v>1945169.801666667</v>
          </cell>
          <cell r="AJ568">
            <v>1901003.759166667</v>
          </cell>
        </row>
        <row r="569">
          <cell r="Q569">
            <v>283223.96000000002</v>
          </cell>
          <cell r="R569">
            <v>283223.96000000002</v>
          </cell>
          <cell r="S569">
            <v>283223.96000000002</v>
          </cell>
          <cell r="T569">
            <v>0</v>
          </cell>
          <cell r="AH569">
            <v>282211.27833333326</v>
          </cell>
          <cell r="AI569">
            <v>282320.40583333332</v>
          </cell>
          <cell r="AJ569">
            <v>270441.0995833333</v>
          </cell>
        </row>
        <row r="570"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AH570">
            <v>0</v>
          </cell>
          <cell r="AI570">
            <v>0</v>
          </cell>
          <cell r="AJ570">
            <v>0</v>
          </cell>
        </row>
        <row r="571"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AH571">
            <v>0</v>
          </cell>
          <cell r="AI571">
            <v>0</v>
          </cell>
          <cell r="AJ571">
            <v>0</v>
          </cell>
        </row>
        <row r="572"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AH572">
            <v>0</v>
          </cell>
          <cell r="AI572">
            <v>0</v>
          </cell>
          <cell r="AJ572">
            <v>0</v>
          </cell>
        </row>
        <row r="573"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AH573">
            <v>0</v>
          </cell>
          <cell r="AI573">
            <v>0</v>
          </cell>
          <cell r="AJ573">
            <v>0</v>
          </cell>
        </row>
        <row r="574"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AH574">
            <v>0</v>
          </cell>
          <cell r="AI574">
            <v>0</v>
          </cell>
          <cell r="AJ574">
            <v>0</v>
          </cell>
        </row>
        <row r="575"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AH575">
            <v>0</v>
          </cell>
          <cell r="AI575">
            <v>0</v>
          </cell>
          <cell r="AJ575">
            <v>0</v>
          </cell>
        </row>
        <row r="576"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AH576">
            <v>0</v>
          </cell>
          <cell r="AI576">
            <v>0</v>
          </cell>
          <cell r="AJ576">
            <v>0</v>
          </cell>
        </row>
        <row r="577">
          <cell r="Q577">
            <v>1471645.26</v>
          </cell>
          <cell r="R577">
            <v>1471645.26</v>
          </cell>
          <cell r="S577">
            <v>1471645.26</v>
          </cell>
          <cell r="T577">
            <v>1499216.5</v>
          </cell>
          <cell r="AH577">
            <v>1525162.5337499997</v>
          </cell>
          <cell r="AI577">
            <v>1511638.824583333</v>
          </cell>
          <cell r="AJ577">
            <v>1502216.3170833329</v>
          </cell>
        </row>
        <row r="578"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AH578">
            <v>0</v>
          </cell>
          <cell r="AI578">
            <v>0</v>
          </cell>
          <cell r="AJ578">
            <v>0</v>
          </cell>
        </row>
        <row r="579">
          <cell r="Q579">
            <v>2297178.35</v>
          </cell>
          <cell r="R579">
            <v>2302815.35</v>
          </cell>
          <cell r="S579">
            <v>2303767.35</v>
          </cell>
          <cell r="T579">
            <v>1163722.56</v>
          </cell>
          <cell r="AH579">
            <v>2242198.3037500004</v>
          </cell>
          <cell r="AI579">
            <v>2255389.7954166667</v>
          </cell>
          <cell r="AJ579">
            <v>2218836.8962500007</v>
          </cell>
        </row>
        <row r="580">
          <cell r="R580">
            <v>0</v>
          </cell>
          <cell r="S580">
            <v>0</v>
          </cell>
          <cell r="T580">
            <v>783.5</v>
          </cell>
          <cell r="AH580">
            <v>0</v>
          </cell>
          <cell r="AI580">
            <v>0</v>
          </cell>
          <cell r="AJ580">
            <v>32.645833333333336</v>
          </cell>
        </row>
        <row r="581">
          <cell r="Q581">
            <v>56842.52</v>
          </cell>
          <cell r="R581">
            <v>58267.68</v>
          </cell>
          <cell r="S581">
            <v>58267.68</v>
          </cell>
          <cell r="T581">
            <v>58267.68</v>
          </cell>
          <cell r="AH581">
            <v>46688.195833333331</v>
          </cell>
          <cell r="AI581">
            <v>51543.835833333338</v>
          </cell>
          <cell r="AJ581">
            <v>54431.205416666671</v>
          </cell>
        </row>
        <row r="582">
          <cell r="Q582">
            <v>96518.45</v>
          </cell>
          <cell r="R582">
            <v>98811.15</v>
          </cell>
          <cell r="S582">
            <v>99600.45</v>
          </cell>
          <cell r="T582">
            <v>99604.77</v>
          </cell>
          <cell r="AH582">
            <v>81711.575416666659</v>
          </cell>
          <cell r="AI582">
            <v>89978.725416666668</v>
          </cell>
          <cell r="AJ582">
            <v>94857.550416666651</v>
          </cell>
        </row>
        <row r="583">
          <cell r="Q583">
            <v>50000</v>
          </cell>
          <cell r="R583">
            <v>50000</v>
          </cell>
          <cell r="S583">
            <v>50000</v>
          </cell>
          <cell r="T583">
            <v>50000</v>
          </cell>
          <cell r="AH583">
            <v>50000</v>
          </cell>
          <cell r="AI583">
            <v>50000</v>
          </cell>
          <cell r="AJ583">
            <v>50000</v>
          </cell>
        </row>
        <row r="584"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AH584">
            <v>7477.98</v>
          </cell>
          <cell r="AI584">
            <v>7477.98</v>
          </cell>
          <cell r="AJ584">
            <v>7062.5366666666669</v>
          </cell>
        </row>
        <row r="585"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AH585">
            <v>0</v>
          </cell>
          <cell r="AI585">
            <v>0</v>
          </cell>
          <cell r="AJ585">
            <v>0</v>
          </cell>
        </row>
        <row r="586">
          <cell r="Q586">
            <v>13442.34</v>
          </cell>
          <cell r="R586">
            <v>13442.34</v>
          </cell>
          <cell r="S586">
            <v>13442.34</v>
          </cell>
          <cell r="T586">
            <v>13442.34</v>
          </cell>
          <cell r="AH586">
            <v>11707.659999999998</v>
          </cell>
          <cell r="AI586">
            <v>12617.902916666666</v>
          </cell>
          <cell r="AJ586">
            <v>13072.069166666666</v>
          </cell>
        </row>
        <row r="587">
          <cell r="Q587">
            <v>20000</v>
          </cell>
          <cell r="R587">
            <v>20000</v>
          </cell>
          <cell r="S587">
            <v>20000</v>
          </cell>
          <cell r="T587">
            <v>20000</v>
          </cell>
          <cell r="AH587">
            <v>18750</v>
          </cell>
          <cell r="AI587">
            <v>19583.333333333332</v>
          </cell>
          <cell r="AJ587">
            <v>20000</v>
          </cell>
        </row>
        <row r="588">
          <cell r="R588">
            <v>0</v>
          </cell>
          <cell r="S588">
            <v>0</v>
          </cell>
          <cell r="T588">
            <v>41054.71</v>
          </cell>
          <cell r="AH588">
            <v>0</v>
          </cell>
          <cell r="AI588">
            <v>0</v>
          </cell>
          <cell r="AJ588">
            <v>1710.6129166666667</v>
          </cell>
        </row>
        <row r="589"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AH589">
            <v>0</v>
          </cell>
          <cell r="AI589">
            <v>0</v>
          </cell>
          <cell r="AJ589">
            <v>0</v>
          </cell>
        </row>
        <row r="590"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AH590">
            <v>0</v>
          </cell>
          <cell r="AI590">
            <v>0</v>
          </cell>
          <cell r="AJ590">
            <v>0</v>
          </cell>
        </row>
        <row r="591"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AH591">
            <v>0</v>
          </cell>
          <cell r="AI591">
            <v>0</v>
          </cell>
          <cell r="AJ591">
            <v>0</v>
          </cell>
        </row>
        <row r="592"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AH592">
            <v>0</v>
          </cell>
          <cell r="AI592">
            <v>0</v>
          </cell>
          <cell r="AJ592">
            <v>0</v>
          </cell>
        </row>
        <row r="593"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AH593">
            <v>0</v>
          </cell>
          <cell r="AI593">
            <v>0</v>
          </cell>
          <cell r="AJ593">
            <v>0</v>
          </cell>
        </row>
        <row r="594"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AH594">
            <v>0</v>
          </cell>
          <cell r="AI594">
            <v>0</v>
          </cell>
          <cell r="AJ594">
            <v>0</v>
          </cell>
        </row>
        <row r="595"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AH595">
            <v>0</v>
          </cell>
          <cell r="AI595">
            <v>0</v>
          </cell>
          <cell r="AJ595">
            <v>0</v>
          </cell>
        </row>
        <row r="596"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AH596">
            <v>0</v>
          </cell>
          <cell r="AI596">
            <v>0</v>
          </cell>
          <cell r="AJ596">
            <v>0</v>
          </cell>
        </row>
        <row r="597"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AH597">
            <v>0</v>
          </cell>
          <cell r="AI597">
            <v>0</v>
          </cell>
          <cell r="AJ597">
            <v>0</v>
          </cell>
        </row>
        <row r="598"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AH598">
            <v>0</v>
          </cell>
          <cell r="AI598">
            <v>0</v>
          </cell>
          <cell r="AJ598">
            <v>0</v>
          </cell>
        </row>
        <row r="599"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AH599">
            <v>0</v>
          </cell>
          <cell r="AI599">
            <v>0</v>
          </cell>
          <cell r="AJ599">
            <v>0</v>
          </cell>
        </row>
        <row r="600"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AH600">
            <v>0</v>
          </cell>
          <cell r="AI600">
            <v>0</v>
          </cell>
          <cell r="AJ600">
            <v>0</v>
          </cell>
        </row>
        <row r="601"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AH601">
            <v>0</v>
          </cell>
          <cell r="AI601">
            <v>0</v>
          </cell>
          <cell r="AJ601">
            <v>0</v>
          </cell>
        </row>
        <row r="602"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AH602">
            <v>0</v>
          </cell>
          <cell r="AI602">
            <v>0</v>
          </cell>
          <cell r="AJ602">
            <v>0</v>
          </cell>
        </row>
        <row r="603"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AH603">
            <v>0</v>
          </cell>
          <cell r="AI603">
            <v>0</v>
          </cell>
          <cell r="AJ603">
            <v>0</v>
          </cell>
        </row>
        <row r="604"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AH604">
            <v>0</v>
          </cell>
          <cell r="AI604">
            <v>0</v>
          </cell>
          <cell r="AJ604">
            <v>0</v>
          </cell>
        </row>
        <row r="605"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AH605">
            <v>0</v>
          </cell>
          <cell r="AI605">
            <v>0</v>
          </cell>
          <cell r="AJ605">
            <v>0</v>
          </cell>
        </row>
        <row r="606"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AH606">
            <v>0</v>
          </cell>
          <cell r="AI606">
            <v>0</v>
          </cell>
          <cell r="AJ606">
            <v>0</v>
          </cell>
        </row>
        <row r="607"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AH607">
            <v>0</v>
          </cell>
          <cell r="AI607">
            <v>0</v>
          </cell>
          <cell r="AJ607">
            <v>0</v>
          </cell>
        </row>
        <row r="608"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AH608">
            <v>0</v>
          </cell>
          <cell r="AI608">
            <v>0</v>
          </cell>
          <cell r="AJ608">
            <v>0</v>
          </cell>
        </row>
        <row r="609"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AH609">
            <v>0</v>
          </cell>
          <cell r="AI609">
            <v>0</v>
          </cell>
          <cell r="AJ609">
            <v>0</v>
          </cell>
        </row>
        <row r="610"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AH610">
            <v>0</v>
          </cell>
          <cell r="AI610">
            <v>0</v>
          </cell>
          <cell r="AJ610">
            <v>0</v>
          </cell>
        </row>
        <row r="611"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AH611">
            <v>0</v>
          </cell>
          <cell r="AI611">
            <v>0</v>
          </cell>
          <cell r="AJ611">
            <v>0</v>
          </cell>
        </row>
        <row r="612"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AH612">
            <v>0</v>
          </cell>
          <cell r="AI612">
            <v>0</v>
          </cell>
          <cell r="AJ612">
            <v>0</v>
          </cell>
        </row>
        <row r="613"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AH613">
            <v>0</v>
          </cell>
          <cell r="AI613">
            <v>0</v>
          </cell>
          <cell r="AJ613">
            <v>0</v>
          </cell>
        </row>
        <row r="614"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AH614">
            <v>0</v>
          </cell>
          <cell r="AI614">
            <v>0</v>
          </cell>
          <cell r="AJ614">
            <v>0</v>
          </cell>
        </row>
        <row r="615">
          <cell r="Q615">
            <v>348448.37</v>
          </cell>
          <cell r="R615">
            <v>348448.37</v>
          </cell>
          <cell r="S615">
            <v>348448.37</v>
          </cell>
          <cell r="T615">
            <v>433950.08</v>
          </cell>
          <cell r="AH615">
            <v>355669.05875000003</v>
          </cell>
          <cell r="AI615">
            <v>351373.08958333335</v>
          </cell>
          <cell r="AJ615">
            <v>352721.54208333342</v>
          </cell>
        </row>
        <row r="616"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AH616">
            <v>0</v>
          </cell>
          <cell r="AI616">
            <v>0</v>
          </cell>
          <cell r="AJ616">
            <v>0</v>
          </cell>
        </row>
        <row r="617"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AH617">
            <v>1730.3970833333333</v>
          </cell>
          <cell r="AI617">
            <v>1359.5904166666667</v>
          </cell>
          <cell r="AJ617">
            <v>1038.2254166666664</v>
          </cell>
        </row>
        <row r="618"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AH618">
            <v>1374.0387499999999</v>
          </cell>
          <cell r="AI618">
            <v>1009.5020833333333</v>
          </cell>
          <cell r="AJ618">
            <v>701.04708333333338</v>
          </cell>
        </row>
        <row r="619"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AH619">
            <v>841.08749999999998</v>
          </cell>
          <cell r="AI619">
            <v>463.80250000000001</v>
          </cell>
          <cell r="AJ619">
            <v>200.46083333333331</v>
          </cell>
        </row>
        <row r="620">
          <cell r="Q620">
            <v>51551.63</v>
          </cell>
          <cell r="R620">
            <v>51551.63</v>
          </cell>
          <cell r="S620">
            <v>66049.919999999998</v>
          </cell>
          <cell r="T620">
            <v>66049.919999999998</v>
          </cell>
          <cell r="AH620">
            <v>50625.055</v>
          </cell>
          <cell r="AI620">
            <v>51374.877083333333</v>
          </cell>
          <cell r="AJ620">
            <v>52717.419583333336</v>
          </cell>
        </row>
        <row r="621">
          <cell r="Q621">
            <v>382.69</v>
          </cell>
          <cell r="R621">
            <v>0</v>
          </cell>
          <cell r="S621">
            <v>0</v>
          </cell>
          <cell r="T621">
            <v>0</v>
          </cell>
          <cell r="AH621">
            <v>2550.1058333333331</v>
          </cell>
          <cell r="AI621">
            <v>2138.9162500000002</v>
          </cell>
          <cell r="AJ621">
            <v>1763.9241666666667</v>
          </cell>
        </row>
        <row r="622">
          <cell r="Q622">
            <v>16434.43</v>
          </cell>
          <cell r="R622">
            <v>15338.8</v>
          </cell>
          <cell r="S622">
            <v>14243.17</v>
          </cell>
          <cell r="T622">
            <v>13147.54</v>
          </cell>
          <cell r="AH622">
            <v>21912.58</v>
          </cell>
          <cell r="AI622">
            <v>20816.95</v>
          </cell>
          <cell r="AJ622">
            <v>19721.32</v>
          </cell>
        </row>
        <row r="623">
          <cell r="Q623">
            <v>87974.39</v>
          </cell>
          <cell r="R623">
            <v>87974.39</v>
          </cell>
          <cell r="S623">
            <v>87974.39</v>
          </cell>
          <cell r="T623">
            <v>0</v>
          </cell>
          <cell r="AH623">
            <v>87974.39</v>
          </cell>
          <cell r="AI623">
            <v>87974.39</v>
          </cell>
          <cell r="AJ623">
            <v>84308.79041666667</v>
          </cell>
        </row>
        <row r="624">
          <cell r="Q624">
            <v>36410.67</v>
          </cell>
          <cell r="R624">
            <v>49489.68</v>
          </cell>
          <cell r="S624">
            <v>63794.23</v>
          </cell>
          <cell r="T624">
            <v>70264.850000000006</v>
          </cell>
          <cell r="AH624">
            <v>12052.725833333332</v>
          </cell>
          <cell r="AI624">
            <v>16772.888749999998</v>
          </cell>
          <cell r="AJ624">
            <v>22358.68375</v>
          </cell>
        </row>
        <row r="625">
          <cell r="R625">
            <v>41011.760000000002</v>
          </cell>
          <cell r="S625">
            <v>43022.26</v>
          </cell>
          <cell r="T625">
            <v>43097.78</v>
          </cell>
          <cell r="AH625">
            <v>1708.8233333333335</v>
          </cell>
          <cell r="AI625">
            <v>5210.2408333333333</v>
          </cell>
          <cell r="AJ625">
            <v>8798.5758333333342</v>
          </cell>
        </row>
        <row r="626">
          <cell r="AH626">
            <v>0</v>
          </cell>
          <cell r="AI626">
            <v>0</v>
          </cell>
          <cell r="AJ626">
            <v>0</v>
          </cell>
        </row>
        <row r="627">
          <cell r="R627">
            <v>0</v>
          </cell>
          <cell r="S627">
            <v>496</v>
          </cell>
          <cell r="T627">
            <v>3305.19</v>
          </cell>
          <cell r="AH627">
            <v>0</v>
          </cell>
          <cell r="AI627">
            <v>20.666666666666668</v>
          </cell>
          <cell r="AJ627">
            <v>179.04958333333335</v>
          </cell>
        </row>
        <row r="628">
          <cell r="AH628">
            <v>0</v>
          </cell>
          <cell r="AI628">
            <v>0</v>
          </cell>
          <cell r="AJ628">
            <v>0</v>
          </cell>
        </row>
        <row r="629">
          <cell r="AH629">
            <v>0</v>
          </cell>
          <cell r="AI629">
            <v>0</v>
          </cell>
          <cell r="AJ629">
            <v>0</v>
          </cell>
        </row>
        <row r="630"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AH630">
            <v>0</v>
          </cell>
          <cell r="AI630">
            <v>0</v>
          </cell>
          <cell r="AJ630">
            <v>0</v>
          </cell>
        </row>
        <row r="631"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AH631">
            <v>0</v>
          </cell>
          <cell r="AI631">
            <v>0</v>
          </cell>
          <cell r="AJ631">
            <v>0</v>
          </cell>
        </row>
        <row r="632">
          <cell r="Q632">
            <v>4111524.21</v>
          </cell>
          <cell r="R632">
            <v>4568893.21</v>
          </cell>
          <cell r="S632">
            <v>4947453.9400000004</v>
          </cell>
          <cell r="T632">
            <v>5087579.26</v>
          </cell>
          <cell r="AH632">
            <v>1640371.9670833333</v>
          </cell>
          <cell r="AI632">
            <v>2036886.4316666666</v>
          </cell>
          <cell r="AJ632">
            <v>2453242.7941666669</v>
          </cell>
        </row>
        <row r="633">
          <cell r="Q633">
            <v>637840.78</v>
          </cell>
          <cell r="R633">
            <v>714843.78</v>
          </cell>
          <cell r="S633">
            <v>752888.05</v>
          </cell>
          <cell r="T633">
            <v>767988.73</v>
          </cell>
          <cell r="AH633">
            <v>200721.52833333332</v>
          </cell>
          <cell r="AI633">
            <v>261877.02124999999</v>
          </cell>
          <cell r="AJ633">
            <v>325007.49125000002</v>
          </cell>
        </row>
        <row r="634">
          <cell r="Q634">
            <v>187663.85</v>
          </cell>
          <cell r="R634">
            <v>200179.29</v>
          </cell>
          <cell r="S634">
            <v>210297.41</v>
          </cell>
          <cell r="T634">
            <v>222175.2</v>
          </cell>
          <cell r="AH634">
            <v>125172.77416666667</v>
          </cell>
          <cell r="AI634">
            <v>142062.79958333334</v>
          </cell>
          <cell r="AJ634">
            <v>156756.64791666667</v>
          </cell>
        </row>
        <row r="635">
          <cell r="Q635">
            <v>90375.05</v>
          </cell>
          <cell r="R635">
            <v>95995.3</v>
          </cell>
          <cell r="S635">
            <v>100538.99</v>
          </cell>
          <cell r="T635">
            <v>105872.89</v>
          </cell>
          <cell r="AH635">
            <v>61621.050833333335</v>
          </cell>
          <cell r="AI635">
            <v>69604.720000000016</v>
          </cell>
          <cell r="AJ635">
            <v>76431.457500000004</v>
          </cell>
        </row>
        <row r="636"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AH636">
            <v>9144.7145833333343</v>
          </cell>
          <cell r="AI636">
            <v>3852.1108333333336</v>
          </cell>
          <cell r="AJ636">
            <v>0</v>
          </cell>
        </row>
        <row r="637">
          <cell r="Q637">
            <v>805238.1</v>
          </cell>
          <cell r="R637">
            <v>805238.1</v>
          </cell>
          <cell r="S637">
            <v>908403.74</v>
          </cell>
          <cell r="T637">
            <v>1089876.8500000001</v>
          </cell>
          <cell r="AH637">
            <v>470200.08666666667</v>
          </cell>
          <cell r="AI637">
            <v>541601.82999999996</v>
          </cell>
          <cell r="AJ637">
            <v>619291.29625000001</v>
          </cell>
        </row>
        <row r="638">
          <cell r="Q638">
            <v>372546.16</v>
          </cell>
          <cell r="R638">
            <v>372546.16</v>
          </cell>
          <cell r="S638">
            <v>418874.27</v>
          </cell>
          <cell r="T638">
            <v>500367.56</v>
          </cell>
          <cell r="AH638">
            <v>220198.45333333334</v>
          </cell>
          <cell r="AI638">
            <v>253174.30458333335</v>
          </cell>
          <cell r="AJ638">
            <v>288780.87625000003</v>
          </cell>
        </row>
        <row r="639">
          <cell r="Q639">
            <v>-5104426.16</v>
          </cell>
          <cell r="R639">
            <v>-5574310.5999999996</v>
          </cell>
          <cell r="S639">
            <v>-5952871.3300000001</v>
          </cell>
          <cell r="T639">
            <v>-6399631.3099999996</v>
          </cell>
          <cell r="AH639">
            <v>-2235390.89</v>
          </cell>
          <cell r="AI639">
            <v>-2715690.137083333</v>
          </cell>
          <cell r="AJ639">
            <v>-3219850.4250000003</v>
          </cell>
        </row>
        <row r="640">
          <cell r="Q640">
            <v>-1100761.99</v>
          </cell>
          <cell r="R640">
            <v>-1183385.24</v>
          </cell>
          <cell r="S640">
            <v>-1221429.51</v>
          </cell>
          <cell r="T640">
            <v>-1374229.18</v>
          </cell>
          <cell r="AH640">
            <v>-482200.97583333333</v>
          </cell>
          <cell r="AI640">
            <v>-582401.5904166667</v>
          </cell>
          <cell r="AJ640">
            <v>-685980.5083333333</v>
          </cell>
        </row>
        <row r="641">
          <cell r="Q641">
            <v>1830715.29</v>
          </cell>
          <cell r="R641">
            <v>2182704.02</v>
          </cell>
          <cell r="S641">
            <v>2346554.8199999998</v>
          </cell>
          <cell r="T641">
            <v>3199913.3</v>
          </cell>
          <cell r="AH641">
            <v>717108.68166666664</v>
          </cell>
          <cell r="AI641">
            <v>905827.79999999993</v>
          </cell>
          <cell r="AJ641">
            <v>1136930.6383333334</v>
          </cell>
        </row>
        <row r="642">
          <cell r="R642">
            <v>0</v>
          </cell>
          <cell r="S642">
            <v>-2346554.8199999998</v>
          </cell>
          <cell r="T642">
            <v>-3199913.3</v>
          </cell>
          <cell r="AH642">
            <v>0</v>
          </cell>
          <cell r="AI642">
            <v>-97773.117499999993</v>
          </cell>
          <cell r="AJ642">
            <v>-328875.95583333331</v>
          </cell>
        </row>
        <row r="643">
          <cell r="R643">
            <v>57885.19</v>
          </cell>
          <cell r="S643">
            <v>71551.45</v>
          </cell>
          <cell r="T643">
            <v>55721</v>
          </cell>
          <cell r="AH643">
            <v>2411.8829166666669</v>
          </cell>
          <cell r="AI643">
            <v>7805.076250000001</v>
          </cell>
          <cell r="AJ643">
            <v>13108.095000000001</v>
          </cell>
        </row>
        <row r="644"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AH644">
            <v>0</v>
          </cell>
          <cell r="AI644">
            <v>0</v>
          </cell>
          <cell r="AJ644">
            <v>0</v>
          </cell>
        </row>
        <row r="645">
          <cell r="Q645">
            <v>187781.41</v>
          </cell>
          <cell r="R645">
            <v>195635.85</v>
          </cell>
          <cell r="S645">
            <v>195578.86</v>
          </cell>
          <cell r="T645">
            <v>0</v>
          </cell>
          <cell r="AH645">
            <v>88165.66541666667</v>
          </cell>
          <cell r="AI645">
            <v>104466.27833333334</v>
          </cell>
          <cell r="AJ645">
            <v>112615.39750000001</v>
          </cell>
        </row>
        <row r="646">
          <cell r="Q646">
            <v>17878.21</v>
          </cell>
          <cell r="R646">
            <v>67693.259999999995</v>
          </cell>
          <cell r="S646">
            <v>193410.29</v>
          </cell>
          <cell r="T646">
            <v>338195.09</v>
          </cell>
          <cell r="AH646">
            <v>10340.379166666666</v>
          </cell>
          <cell r="AI646">
            <v>21219.693750000002</v>
          </cell>
          <cell r="AJ646">
            <v>43369.917916666665</v>
          </cell>
        </row>
        <row r="647"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AH647">
            <v>0</v>
          </cell>
          <cell r="AI647">
            <v>0</v>
          </cell>
          <cell r="AJ647">
            <v>0</v>
          </cell>
        </row>
        <row r="648">
          <cell r="Q648">
            <v>-1053090.1599999999</v>
          </cell>
          <cell r="R648">
            <v>-964692.58</v>
          </cell>
          <cell r="S648">
            <v>-549401.99</v>
          </cell>
          <cell r="T648">
            <v>0</v>
          </cell>
          <cell r="AH648">
            <v>-564312.15041666664</v>
          </cell>
          <cell r="AI648">
            <v>-568464.6283333333</v>
          </cell>
          <cell r="AJ648">
            <v>-571129.13666666672</v>
          </cell>
        </row>
        <row r="649"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AH649">
            <v>0</v>
          </cell>
          <cell r="AI649">
            <v>0</v>
          </cell>
          <cell r="AJ649">
            <v>0</v>
          </cell>
        </row>
        <row r="650">
          <cell r="Q650">
            <v>394566.19</v>
          </cell>
          <cell r="R650">
            <v>285989.7</v>
          </cell>
          <cell r="S650">
            <v>206037.99</v>
          </cell>
          <cell r="T650">
            <v>0</v>
          </cell>
          <cell r="AH650">
            <v>338701.09166666667</v>
          </cell>
          <cell r="AI650">
            <v>337868.02500000002</v>
          </cell>
          <cell r="AJ650">
            <v>337490.34333333332</v>
          </cell>
        </row>
        <row r="651">
          <cell r="Q651">
            <v>-979736.54</v>
          </cell>
          <cell r="R651">
            <v>-1238162.97</v>
          </cell>
          <cell r="S651">
            <v>-1451739.3</v>
          </cell>
          <cell r="T651">
            <v>0</v>
          </cell>
          <cell r="AH651">
            <v>-405190.22208333336</v>
          </cell>
          <cell r="AI651">
            <v>-496581.17458333331</v>
          </cell>
          <cell r="AJ651">
            <v>-545593.38583333336</v>
          </cell>
        </row>
        <row r="652">
          <cell r="Q652">
            <v>-398.85</v>
          </cell>
          <cell r="R652">
            <v>-398.85</v>
          </cell>
          <cell r="S652">
            <v>-398.85</v>
          </cell>
          <cell r="T652">
            <v>0</v>
          </cell>
          <cell r="AH652">
            <v>12358.995416666663</v>
          </cell>
          <cell r="AI652">
            <v>9250.3595833333293</v>
          </cell>
          <cell r="AJ652">
            <v>7696.0416666666615</v>
          </cell>
        </row>
        <row r="653">
          <cell r="Q653">
            <v>4770.29</v>
          </cell>
          <cell r="R653">
            <v>4770.29</v>
          </cell>
          <cell r="S653">
            <v>5018.3900000000003</v>
          </cell>
          <cell r="T653">
            <v>0</v>
          </cell>
          <cell r="AH653">
            <v>13663.852916666669</v>
          </cell>
          <cell r="AI653">
            <v>10988.794583333329</v>
          </cell>
          <cell r="AJ653">
            <v>9656.4341666666623</v>
          </cell>
        </row>
        <row r="654"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AH654">
            <v>0</v>
          </cell>
          <cell r="AI654">
            <v>0</v>
          </cell>
          <cell r="AJ654">
            <v>0</v>
          </cell>
        </row>
        <row r="655"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AH655">
            <v>0</v>
          </cell>
          <cell r="AI655">
            <v>0</v>
          </cell>
          <cell r="AJ655">
            <v>0</v>
          </cell>
        </row>
        <row r="656">
          <cell r="Q656">
            <v>0</v>
          </cell>
          <cell r="R656">
            <v>0</v>
          </cell>
          <cell r="S656">
            <v>-8117</v>
          </cell>
          <cell r="T656">
            <v>0</v>
          </cell>
          <cell r="AH656">
            <v>-37.304583333333333</v>
          </cell>
          <cell r="AI656">
            <v>-341.68708333333331</v>
          </cell>
          <cell r="AJ656">
            <v>-676.41666666666663</v>
          </cell>
        </row>
        <row r="657"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AH657">
            <v>0</v>
          </cell>
          <cell r="AI657">
            <v>0</v>
          </cell>
          <cell r="AJ657">
            <v>0</v>
          </cell>
        </row>
        <row r="658">
          <cell r="Q658">
            <v>-552356.63</v>
          </cell>
          <cell r="R658">
            <v>-552356.63</v>
          </cell>
          <cell r="S658">
            <v>-552356.63</v>
          </cell>
          <cell r="T658">
            <v>0</v>
          </cell>
          <cell r="AH658">
            <v>156512.95416666666</v>
          </cell>
          <cell r="AI658">
            <v>3245.6770833333285</v>
          </cell>
          <cell r="AJ658">
            <v>-80959.555000000008</v>
          </cell>
        </row>
        <row r="659"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AH659">
            <v>0</v>
          </cell>
          <cell r="AI659">
            <v>0</v>
          </cell>
          <cell r="AJ659">
            <v>0</v>
          </cell>
        </row>
        <row r="660"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AH660">
            <v>-57.083333333333336</v>
          </cell>
          <cell r="AI660">
            <v>-19.583333333333332</v>
          </cell>
          <cell r="AJ660">
            <v>0</v>
          </cell>
        </row>
        <row r="661"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AH661">
            <v>0</v>
          </cell>
          <cell r="AI661">
            <v>0</v>
          </cell>
          <cell r="AJ661">
            <v>0</v>
          </cell>
        </row>
        <row r="662"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AH662">
            <v>0</v>
          </cell>
          <cell r="AI662">
            <v>0</v>
          </cell>
          <cell r="AJ662">
            <v>0</v>
          </cell>
        </row>
        <row r="663"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AH663">
            <v>0</v>
          </cell>
          <cell r="AI663">
            <v>0</v>
          </cell>
          <cell r="AJ663">
            <v>0</v>
          </cell>
        </row>
        <row r="664"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AH664">
            <v>549.10874999999999</v>
          </cell>
          <cell r="AI664">
            <v>478.37124999999997</v>
          </cell>
          <cell r="AJ664">
            <v>443.0025</v>
          </cell>
        </row>
        <row r="665"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AH665">
            <v>1436.1091666666669</v>
          </cell>
          <cell r="AI665">
            <v>1436.1091666666669</v>
          </cell>
          <cell r="AJ665">
            <v>1436.1091666666669</v>
          </cell>
        </row>
        <row r="666"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AH666">
            <v>12878.130833333335</v>
          </cell>
          <cell r="AI666">
            <v>12878.130833333335</v>
          </cell>
          <cell r="AJ666">
            <v>12878.130833333335</v>
          </cell>
        </row>
        <row r="667"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AH667">
            <v>912.48083333333341</v>
          </cell>
          <cell r="AI667">
            <v>456.2404166666667</v>
          </cell>
          <cell r="AJ667">
            <v>0</v>
          </cell>
        </row>
        <row r="668"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AH668">
            <v>101.26041666666667</v>
          </cell>
          <cell r="AI668">
            <v>0</v>
          </cell>
          <cell r="AJ668">
            <v>0</v>
          </cell>
        </row>
        <row r="669"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AH669">
            <v>299.6825</v>
          </cell>
          <cell r="AI669">
            <v>99.894166666666663</v>
          </cell>
          <cell r="AJ669">
            <v>0</v>
          </cell>
        </row>
        <row r="670"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AH670">
            <v>-410.06124999999997</v>
          </cell>
          <cell r="AI670">
            <v>-384.91041666666666</v>
          </cell>
          <cell r="AJ670">
            <v>-274.87166666666667</v>
          </cell>
        </row>
        <row r="671"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AH671">
            <v>60.588333333333331</v>
          </cell>
          <cell r="AI671">
            <v>60.588333333333331</v>
          </cell>
          <cell r="AJ671">
            <v>60.588333333333331</v>
          </cell>
        </row>
        <row r="672">
          <cell r="Q672">
            <v>0</v>
          </cell>
          <cell r="R672">
            <v>1200</v>
          </cell>
          <cell r="S672">
            <v>17.649999999999999</v>
          </cell>
          <cell r="T672">
            <v>0</v>
          </cell>
          <cell r="AH672">
            <v>332.75166666666667</v>
          </cell>
          <cell r="AI672">
            <v>322.69958333333335</v>
          </cell>
          <cell r="AJ672">
            <v>262.64749999999998</v>
          </cell>
        </row>
        <row r="673"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AH673">
            <v>0</v>
          </cell>
          <cell r="AI673">
            <v>0</v>
          </cell>
          <cell r="AJ673">
            <v>0</v>
          </cell>
        </row>
        <row r="674"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AH674">
            <v>0</v>
          </cell>
          <cell r="AI674">
            <v>0</v>
          </cell>
          <cell r="AJ674">
            <v>0</v>
          </cell>
        </row>
        <row r="675"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Q676">
            <v>0</v>
          </cell>
          <cell r="R676">
            <v>79.78</v>
          </cell>
          <cell r="S676">
            <v>79.78</v>
          </cell>
          <cell r="T676">
            <v>0</v>
          </cell>
          <cell r="AH676">
            <v>3.3241666666666667</v>
          </cell>
          <cell r="AI676">
            <v>9.9725000000000001</v>
          </cell>
          <cell r="AJ676">
            <v>13.296666666666667</v>
          </cell>
        </row>
        <row r="677"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AH677">
            <v>0</v>
          </cell>
          <cell r="AI677">
            <v>0</v>
          </cell>
          <cell r="AJ677">
            <v>0</v>
          </cell>
        </row>
        <row r="678"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AH678">
            <v>0</v>
          </cell>
          <cell r="AI678">
            <v>0</v>
          </cell>
          <cell r="AJ678">
            <v>0</v>
          </cell>
        </row>
        <row r="679"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AH679">
            <v>-511.16833333333335</v>
          </cell>
          <cell r="AI679">
            <v>-242.73625000000001</v>
          </cell>
          <cell r="AJ679">
            <v>13.416666666666666</v>
          </cell>
        </row>
        <row r="680"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AH680">
            <v>-16.465</v>
          </cell>
          <cell r="AI680">
            <v>-16.465</v>
          </cell>
          <cell r="AJ680">
            <v>-16.465</v>
          </cell>
        </row>
        <row r="681">
          <cell r="AH681">
            <v>0</v>
          </cell>
          <cell r="AI681">
            <v>0</v>
          </cell>
          <cell r="AJ681">
            <v>0</v>
          </cell>
        </row>
        <row r="682">
          <cell r="AH682">
            <v>0</v>
          </cell>
          <cell r="AI682">
            <v>0</v>
          </cell>
          <cell r="AJ682">
            <v>0</v>
          </cell>
        </row>
        <row r="683">
          <cell r="Q683">
            <v>-163837.85999999999</v>
          </cell>
          <cell r="R683">
            <v>-199824.73</v>
          </cell>
          <cell r="S683">
            <v>-213291.08</v>
          </cell>
          <cell r="T683">
            <v>-193297.78</v>
          </cell>
          <cell r="AH683">
            <v>-95333.839166666672</v>
          </cell>
          <cell r="AI683">
            <v>-110969.92166666668</v>
          </cell>
          <cell r="AJ683">
            <v>-124873.89166666666</v>
          </cell>
        </row>
        <row r="684">
          <cell r="AH684">
            <v>0</v>
          </cell>
          <cell r="AI684">
            <v>0</v>
          </cell>
          <cell r="AJ684">
            <v>0</v>
          </cell>
        </row>
        <row r="685">
          <cell r="Q685">
            <v>6468.93</v>
          </cell>
          <cell r="R685">
            <v>-13119.73</v>
          </cell>
          <cell r="S685">
            <v>-32445.45</v>
          </cell>
          <cell r="T685">
            <v>-7370.22</v>
          </cell>
          <cell r="AH685">
            <v>20242.148333333334</v>
          </cell>
          <cell r="AI685">
            <v>16570.947499999995</v>
          </cell>
          <cell r="AJ685">
            <v>14033.795416666662</v>
          </cell>
        </row>
        <row r="686">
          <cell r="AH686">
            <v>0</v>
          </cell>
          <cell r="AI686">
            <v>0</v>
          </cell>
          <cell r="AJ686">
            <v>0</v>
          </cell>
        </row>
        <row r="687">
          <cell r="Q687">
            <v>1009412.27</v>
          </cell>
          <cell r="R687">
            <v>773385.84</v>
          </cell>
          <cell r="S687">
            <v>1106887.33</v>
          </cell>
          <cell r="T687">
            <v>820807.41</v>
          </cell>
          <cell r="AH687">
            <v>669031.13458333327</v>
          </cell>
          <cell r="AI687">
            <v>715453.82250000013</v>
          </cell>
          <cell r="AJ687">
            <v>765218.0229166667</v>
          </cell>
        </row>
        <row r="688"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AH688">
            <v>0</v>
          </cell>
          <cell r="AI688">
            <v>0</v>
          </cell>
          <cell r="AJ688">
            <v>0</v>
          </cell>
        </row>
        <row r="689">
          <cell r="Q689">
            <v>1743402.81</v>
          </cell>
          <cell r="R689">
            <v>1578388.36</v>
          </cell>
          <cell r="S689">
            <v>1790010.87</v>
          </cell>
          <cell r="T689">
            <v>1339177.93</v>
          </cell>
          <cell r="AH689">
            <v>1246900.53</v>
          </cell>
          <cell r="AI689">
            <v>1258855.925</v>
          </cell>
          <cell r="AJ689">
            <v>1286810.9337500001</v>
          </cell>
        </row>
        <row r="690">
          <cell r="Q690">
            <v>1438.7</v>
          </cell>
          <cell r="R690">
            <v>1544.57</v>
          </cell>
          <cell r="S690">
            <v>1544.57</v>
          </cell>
          <cell r="T690">
            <v>0</v>
          </cell>
          <cell r="AH690">
            <v>421.52125000000001</v>
          </cell>
          <cell r="AI690">
            <v>550.23541666666665</v>
          </cell>
          <cell r="AJ690">
            <v>614.59249999999997</v>
          </cell>
        </row>
        <row r="691"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AH691">
            <v>40.083333333333336</v>
          </cell>
          <cell r="AI691">
            <v>20.041666666666668</v>
          </cell>
          <cell r="AJ691">
            <v>0</v>
          </cell>
        </row>
        <row r="692">
          <cell r="Q692">
            <v>10555000</v>
          </cell>
          <cell r="R692">
            <v>10555000</v>
          </cell>
          <cell r="S692">
            <v>10555000</v>
          </cell>
          <cell r="T692">
            <v>9043000</v>
          </cell>
          <cell r="AH692">
            <v>10474535.5</v>
          </cell>
          <cell r="AI692">
            <v>10528178.5</v>
          </cell>
          <cell r="AJ692">
            <v>10492000</v>
          </cell>
        </row>
        <row r="693">
          <cell r="Q693">
            <v>4472.4399999999996</v>
          </cell>
          <cell r="R693">
            <v>35696.1</v>
          </cell>
          <cell r="S693">
            <v>86697.55</v>
          </cell>
          <cell r="T693">
            <v>113504.05</v>
          </cell>
          <cell r="AH693">
            <v>1860.0408333333332</v>
          </cell>
          <cell r="AI693">
            <v>6959.7762499999999</v>
          </cell>
          <cell r="AJ693">
            <v>15301.509583333333</v>
          </cell>
        </row>
        <row r="694">
          <cell r="Q694">
            <v>109523230.25</v>
          </cell>
          <cell r="R694">
            <v>110594484.5</v>
          </cell>
          <cell r="S694">
            <v>111665738.75</v>
          </cell>
          <cell r="T694">
            <v>112736993</v>
          </cell>
          <cell r="AH694">
            <v>86641836.104166672</v>
          </cell>
          <cell r="AI694">
            <v>89973362.979166672</v>
          </cell>
          <cell r="AJ694">
            <v>93271439.104166672</v>
          </cell>
        </row>
        <row r="695">
          <cell r="Q695">
            <v>8239.25</v>
          </cell>
          <cell r="R695">
            <v>9366.6</v>
          </cell>
          <cell r="S695">
            <v>9464.24</v>
          </cell>
          <cell r="T695">
            <v>0</v>
          </cell>
          <cell r="AH695">
            <v>4104.4741666666669</v>
          </cell>
          <cell r="AI695">
            <v>4889.0924999999997</v>
          </cell>
          <cell r="AJ695">
            <v>5283.435833333333</v>
          </cell>
        </row>
        <row r="696">
          <cell r="Q696">
            <v>62194.09</v>
          </cell>
          <cell r="R696">
            <v>57042.85</v>
          </cell>
          <cell r="S696">
            <v>51891.61</v>
          </cell>
          <cell r="T696">
            <v>46740.37</v>
          </cell>
          <cell r="AH696">
            <v>120038.91791666666</v>
          </cell>
          <cell r="AI696">
            <v>109323.50833333332</v>
          </cell>
          <cell r="AJ696">
            <v>99135.321249999979</v>
          </cell>
        </row>
        <row r="697"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AH697">
            <v>0</v>
          </cell>
          <cell r="AI697">
            <v>0</v>
          </cell>
          <cell r="AJ697">
            <v>0</v>
          </cell>
        </row>
        <row r="698">
          <cell r="AH698">
            <v>0</v>
          </cell>
          <cell r="AI698">
            <v>0</v>
          </cell>
          <cell r="AJ698">
            <v>0</v>
          </cell>
        </row>
        <row r="699">
          <cell r="Q699">
            <v>-502.28</v>
          </cell>
          <cell r="R699">
            <v>-502.28</v>
          </cell>
          <cell r="S699">
            <v>-502.28</v>
          </cell>
          <cell r="T699">
            <v>0</v>
          </cell>
          <cell r="AH699">
            <v>-37.099999999999994</v>
          </cell>
          <cell r="AI699">
            <v>-78.956666666666663</v>
          </cell>
          <cell r="AJ699">
            <v>-99.884999999999991</v>
          </cell>
        </row>
        <row r="700">
          <cell r="Q700">
            <v>1536.17</v>
          </cell>
          <cell r="R700">
            <v>1759.77</v>
          </cell>
          <cell r="S700">
            <v>1802.35</v>
          </cell>
          <cell r="T700">
            <v>0</v>
          </cell>
          <cell r="AH700">
            <v>795.67124999999999</v>
          </cell>
          <cell r="AI700">
            <v>853.31374999999991</v>
          </cell>
          <cell r="AJ700">
            <v>880.34833333333336</v>
          </cell>
        </row>
        <row r="701"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AH701">
            <v>0</v>
          </cell>
          <cell r="AI701">
            <v>0</v>
          </cell>
          <cell r="AJ701">
            <v>0</v>
          </cell>
        </row>
        <row r="702">
          <cell r="Q702">
            <v>682204.74</v>
          </cell>
          <cell r="R702">
            <v>570276.84</v>
          </cell>
          <cell r="S702">
            <v>713531.46</v>
          </cell>
          <cell r="T702">
            <v>766124.94</v>
          </cell>
          <cell r="AH702">
            <v>789053.48583333334</v>
          </cell>
          <cell r="AI702">
            <v>719985.9520833334</v>
          </cell>
          <cell r="AJ702">
            <v>679845.10458333336</v>
          </cell>
        </row>
        <row r="703">
          <cell r="Q703">
            <v>369910.57</v>
          </cell>
          <cell r="R703">
            <v>365658.73</v>
          </cell>
          <cell r="S703">
            <v>361406.89</v>
          </cell>
          <cell r="T703">
            <v>357155.05</v>
          </cell>
          <cell r="AH703">
            <v>391169.77</v>
          </cell>
          <cell r="AI703">
            <v>386917.93</v>
          </cell>
          <cell r="AJ703">
            <v>382666.09</v>
          </cell>
        </row>
        <row r="704">
          <cell r="Q704">
            <v>815</v>
          </cell>
          <cell r="R704">
            <v>815</v>
          </cell>
          <cell r="S704">
            <v>0</v>
          </cell>
          <cell r="T704">
            <v>0</v>
          </cell>
          <cell r="AH704">
            <v>237.70833333333334</v>
          </cell>
          <cell r="AI704">
            <v>271.66666666666669</v>
          </cell>
          <cell r="AJ704">
            <v>271.66666666666669</v>
          </cell>
        </row>
        <row r="705"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AH705">
            <v>577902.5</v>
          </cell>
          <cell r="AI705">
            <v>522864.16666666669</v>
          </cell>
          <cell r="AJ705">
            <v>467825.83333333331</v>
          </cell>
        </row>
        <row r="706"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AH706">
            <v>0</v>
          </cell>
          <cell r="AI706">
            <v>0</v>
          </cell>
          <cell r="AJ706">
            <v>0</v>
          </cell>
        </row>
        <row r="707">
          <cell r="Q707">
            <v>0</v>
          </cell>
          <cell r="R707">
            <v>0</v>
          </cell>
          <cell r="S707">
            <v>0</v>
          </cell>
          <cell r="T707">
            <v>-64880.76</v>
          </cell>
          <cell r="AH707">
            <v>26536.914999999997</v>
          </cell>
          <cell r="AI707">
            <v>26536.914999999997</v>
          </cell>
          <cell r="AJ707">
            <v>10565.092499999999</v>
          </cell>
        </row>
        <row r="708"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AH708">
            <v>404.625</v>
          </cell>
          <cell r="AI708">
            <v>404.625</v>
          </cell>
          <cell r="AJ708">
            <v>404.625</v>
          </cell>
        </row>
        <row r="709"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AH709">
            <v>0</v>
          </cell>
          <cell r="AI709">
            <v>0</v>
          </cell>
          <cell r="AJ709">
            <v>0</v>
          </cell>
        </row>
        <row r="710"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AH710">
            <v>0</v>
          </cell>
          <cell r="AI710">
            <v>0</v>
          </cell>
          <cell r="AJ710">
            <v>0</v>
          </cell>
        </row>
        <row r="711"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AH711">
            <v>0</v>
          </cell>
          <cell r="AI711">
            <v>0</v>
          </cell>
          <cell r="AJ711">
            <v>0</v>
          </cell>
        </row>
        <row r="712">
          <cell r="Q712">
            <v>26387</v>
          </cell>
          <cell r="R712">
            <v>0</v>
          </cell>
          <cell r="S712">
            <v>0</v>
          </cell>
          <cell r="T712">
            <v>0</v>
          </cell>
          <cell r="AH712">
            <v>4528.875</v>
          </cell>
          <cell r="AI712">
            <v>4528.875</v>
          </cell>
          <cell r="AJ712">
            <v>4528.875</v>
          </cell>
        </row>
        <row r="713">
          <cell r="Q713">
            <v>42523.5</v>
          </cell>
          <cell r="R713">
            <v>42523.5</v>
          </cell>
          <cell r="S713">
            <v>0</v>
          </cell>
          <cell r="T713">
            <v>0</v>
          </cell>
          <cell r="AH713">
            <v>10056.979166666666</v>
          </cell>
          <cell r="AI713">
            <v>11828.791666666666</v>
          </cell>
          <cell r="AJ713">
            <v>11828.791666666666</v>
          </cell>
        </row>
        <row r="714"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AH714">
            <v>17.708333333333332</v>
          </cell>
          <cell r="AI714">
            <v>8.8541666666666661</v>
          </cell>
          <cell r="AJ714">
            <v>0</v>
          </cell>
        </row>
        <row r="715"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AH715">
            <v>0</v>
          </cell>
          <cell r="AI715">
            <v>0</v>
          </cell>
          <cell r="AJ715">
            <v>0</v>
          </cell>
        </row>
        <row r="716"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AH716">
            <v>172.70749999999998</v>
          </cell>
          <cell r="AI716">
            <v>172.70749999999998</v>
          </cell>
          <cell r="AJ716">
            <v>172.70749999999998</v>
          </cell>
        </row>
        <row r="717"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AH717">
            <v>26.048749999999998</v>
          </cell>
          <cell r="AI717">
            <v>8.6829166666666655</v>
          </cell>
          <cell r="AJ717">
            <v>0</v>
          </cell>
        </row>
        <row r="718">
          <cell r="Q718">
            <v>103528.11</v>
          </cell>
          <cell r="R718">
            <v>104051.11</v>
          </cell>
          <cell r="S718">
            <v>59331.76</v>
          </cell>
          <cell r="T718">
            <v>65851.399999999994</v>
          </cell>
          <cell r="AH718">
            <v>147676.47041666665</v>
          </cell>
          <cell r="AI718">
            <v>137855.10083333336</v>
          </cell>
          <cell r="AJ718">
            <v>128688.75250000005</v>
          </cell>
        </row>
        <row r="719"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AH719">
            <v>10339.358333333334</v>
          </cell>
          <cell r="AI719">
            <v>10339.358333333334</v>
          </cell>
          <cell r="AJ719">
            <v>10339.358333333334</v>
          </cell>
        </row>
        <row r="720"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AH720">
            <v>0</v>
          </cell>
          <cell r="AI720">
            <v>0</v>
          </cell>
          <cell r="AJ720">
            <v>0</v>
          </cell>
        </row>
        <row r="721">
          <cell r="Q721">
            <v>6182.31</v>
          </cell>
          <cell r="R721">
            <v>7105.99</v>
          </cell>
          <cell r="S721">
            <v>8247.9</v>
          </cell>
          <cell r="T721">
            <v>8717.44</v>
          </cell>
          <cell r="AH721">
            <v>5042.6895833333328</v>
          </cell>
          <cell r="AI721">
            <v>5416.7904166666658</v>
          </cell>
          <cell r="AJ721">
            <v>5831.9712499999996</v>
          </cell>
        </row>
        <row r="722"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AH722">
            <v>0</v>
          </cell>
          <cell r="AI722">
            <v>0</v>
          </cell>
          <cell r="AJ722">
            <v>0</v>
          </cell>
        </row>
        <row r="723"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AH723">
            <v>0</v>
          </cell>
          <cell r="AI723">
            <v>0</v>
          </cell>
          <cell r="AJ723">
            <v>0</v>
          </cell>
        </row>
        <row r="724">
          <cell r="AH724">
            <v>0</v>
          </cell>
          <cell r="AI724">
            <v>0</v>
          </cell>
          <cell r="AJ724">
            <v>0</v>
          </cell>
        </row>
        <row r="725"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AH725">
            <v>0</v>
          </cell>
          <cell r="AI725">
            <v>0</v>
          </cell>
          <cell r="AJ725">
            <v>0</v>
          </cell>
        </row>
        <row r="726"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AH726">
            <v>0</v>
          </cell>
          <cell r="AI726">
            <v>0</v>
          </cell>
          <cell r="AJ726">
            <v>0</v>
          </cell>
        </row>
        <row r="727"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AH727">
            <v>1508408.875</v>
          </cell>
          <cell r="AI727">
            <v>502802.95833333331</v>
          </cell>
          <cell r="AJ727">
            <v>0</v>
          </cell>
        </row>
        <row r="728"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AH728">
            <v>-527943.125</v>
          </cell>
          <cell r="AI728">
            <v>-175981.04166666666</v>
          </cell>
          <cell r="AJ728">
            <v>0</v>
          </cell>
        </row>
        <row r="729"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AH729">
            <v>0</v>
          </cell>
          <cell r="AI729">
            <v>0</v>
          </cell>
          <cell r="AJ729">
            <v>0</v>
          </cell>
        </row>
        <row r="730"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AH730">
            <v>0</v>
          </cell>
          <cell r="AI730">
            <v>0</v>
          </cell>
          <cell r="AJ730">
            <v>0</v>
          </cell>
        </row>
        <row r="731">
          <cell r="R731">
            <v>0</v>
          </cell>
          <cell r="S731">
            <v>0</v>
          </cell>
          <cell r="T731">
            <v>-24317089</v>
          </cell>
          <cell r="AH731">
            <v>0</v>
          </cell>
          <cell r="AI731">
            <v>0</v>
          </cell>
          <cell r="AJ731">
            <v>-1013212.0416666666</v>
          </cell>
        </row>
        <row r="732">
          <cell r="Q732">
            <v>59899</v>
          </cell>
          <cell r="R732">
            <v>59899</v>
          </cell>
          <cell r="S732">
            <v>59899</v>
          </cell>
          <cell r="T732">
            <v>3250409</v>
          </cell>
          <cell r="AH732">
            <v>-2855589.5</v>
          </cell>
          <cell r="AI732">
            <v>-2876442.1666666665</v>
          </cell>
          <cell r="AJ732">
            <v>-2599876.6666666665</v>
          </cell>
        </row>
        <row r="733"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AH733">
            <v>0</v>
          </cell>
          <cell r="AI733">
            <v>0</v>
          </cell>
          <cell r="AJ733">
            <v>0</v>
          </cell>
        </row>
        <row r="734">
          <cell r="AH734">
            <v>0</v>
          </cell>
          <cell r="AI734">
            <v>0</v>
          </cell>
          <cell r="AJ734">
            <v>0</v>
          </cell>
        </row>
        <row r="735">
          <cell r="Q735">
            <v>524.9</v>
          </cell>
          <cell r="R735">
            <v>524.9</v>
          </cell>
          <cell r="S735">
            <v>524.9</v>
          </cell>
          <cell r="T735">
            <v>258.83999999999997</v>
          </cell>
          <cell r="AH735">
            <v>4867.4083333333347</v>
          </cell>
          <cell r="AI735">
            <v>1944.5500000000002</v>
          </cell>
          <cell r="AJ735">
            <v>491.94333333333321</v>
          </cell>
        </row>
        <row r="736">
          <cell r="AH736">
            <v>0</v>
          </cell>
          <cell r="AI736">
            <v>0</v>
          </cell>
          <cell r="AJ736">
            <v>0</v>
          </cell>
        </row>
        <row r="737">
          <cell r="Q737">
            <v>62572.92</v>
          </cell>
          <cell r="R737">
            <v>41715.32</v>
          </cell>
          <cell r="S737">
            <v>20857.72</v>
          </cell>
          <cell r="T737">
            <v>230188.62</v>
          </cell>
          <cell r="AH737">
            <v>222380.49333333332</v>
          </cell>
          <cell r="AI737">
            <v>188510.49333333332</v>
          </cell>
          <cell r="AJ737">
            <v>165966.66750000001</v>
          </cell>
        </row>
        <row r="738"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AH738">
            <v>16279.333333333334</v>
          </cell>
          <cell r="AI738">
            <v>16279.333333333334</v>
          </cell>
          <cell r="AJ738">
            <v>16279.333333333334</v>
          </cell>
        </row>
        <row r="739"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AH739">
            <v>396079.33416666667</v>
          </cell>
          <cell r="AI739">
            <v>395902.55874999991</v>
          </cell>
          <cell r="AJ739">
            <v>330020.42958333337</v>
          </cell>
        </row>
        <row r="740">
          <cell r="Q740">
            <v>0</v>
          </cell>
          <cell r="R740">
            <v>0</v>
          </cell>
          <cell r="S740">
            <v>8970</v>
          </cell>
          <cell r="T740">
            <v>0</v>
          </cell>
          <cell r="AH740">
            <v>60431.485000000008</v>
          </cell>
          <cell r="AI740">
            <v>60805.235000000008</v>
          </cell>
          <cell r="AJ740">
            <v>61178.985000000008</v>
          </cell>
        </row>
        <row r="741"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H742">
            <v>0</v>
          </cell>
          <cell r="AI742">
            <v>0</v>
          </cell>
          <cell r="AJ742">
            <v>0</v>
          </cell>
        </row>
        <row r="743">
          <cell r="AH743">
            <v>0</v>
          </cell>
          <cell r="AI743">
            <v>0</v>
          </cell>
          <cell r="AJ743">
            <v>0</v>
          </cell>
        </row>
        <row r="744"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AH744">
            <v>0</v>
          </cell>
          <cell r="AI744">
            <v>0</v>
          </cell>
          <cell r="AJ744">
            <v>0</v>
          </cell>
        </row>
        <row r="745">
          <cell r="Q745">
            <v>31524576.989999998</v>
          </cell>
          <cell r="R745">
            <v>31524576.989999998</v>
          </cell>
          <cell r="S745">
            <v>31524576.989999998</v>
          </cell>
          <cell r="T745">
            <v>31881857.5</v>
          </cell>
          <cell r="AH745">
            <v>33626831.399999999</v>
          </cell>
          <cell r="AI745">
            <v>32866804.239999998</v>
          </cell>
          <cell r="AJ745">
            <v>32427435.762083333</v>
          </cell>
        </row>
        <row r="746">
          <cell r="Q746">
            <v>-58100975.340000004</v>
          </cell>
          <cell r="R746">
            <v>-58100975.340000004</v>
          </cell>
          <cell r="S746">
            <v>-58100975.340000004</v>
          </cell>
          <cell r="T746">
            <v>-58177768.280000001</v>
          </cell>
          <cell r="AH746">
            <v>-58306886.913749993</v>
          </cell>
          <cell r="AI746">
            <v>-58275958.685000002</v>
          </cell>
          <cell r="AJ746">
            <v>-58234411.916249998</v>
          </cell>
        </row>
        <row r="747">
          <cell r="Q747">
            <v>36510290.5</v>
          </cell>
          <cell r="R747">
            <v>36532764.609999999</v>
          </cell>
          <cell r="S747">
            <v>36555252.950000003</v>
          </cell>
          <cell r="T747">
            <v>36565939.079999998</v>
          </cell>
          <cell r="AH747">
            <v>36376926.462083332</v>
          </cell>
          <cell r="AI747">
            <v>36406188.699999996</v>
          </cell>
          <cell r="AJ747">
            <v>36434992.295833334</v>
          </cell>
        </row>
        <row r="748">
          <cell r="Q748">
            <v>9350129.5299999993</v>
          </cell>
          <cell r="R748">
            <v>9350129.5299999993</v>
          </cell>
          <cell r="S748">
            <v>9350129.5299999993</v>
          </cell>
          <cell r="T748">
            <v>9350129.5299999993</v>
          </cell>
          <cell r="AH748">
            <v>9350082.1362500004</v>
          </cell>
          <cell r="AI748">
            <v>9350113.7320833337</v>
          </cell>
          <cell r="AJ748">
            <v>9350129.5299999993</v>
          </cell>
        </row>
        <row r="749">
          <cell r="Q749">
            <v>209796.52</v>
          </cell>
          <cell r="R749">
            <v>209796.52</v>
          </cell>
          <cell r="S749">
            <v>209796.52</v>
          </cell>
          <cell r="T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</row>
        <row r="750">
          <cell r="Q750">
            <v>1240172.07</v>
          </cell>
          <cell r="R750">
            <v>1240172.07</v>
          </cell>
          <cell r="S750">
            <v>1240172.07</v>
          </cell>
          <cell r="T750">
            <v>1240172.07</v>
          </cell>
          <cell r="AH750">
            <v>1239338.2275</v>
          </cell>
          <cell r="AI750">
            <v>1239523.5258333334</v>
          </cell>
          <cell r="AJ750">
            <v>1239708.8241666667</v>
          </cell>
        </row>
        <row r="751">
          <cell r="Q751">
            <v>7601.05</v>
          </cell>
          <cell r="R751">
            <v>7601.05</v>
          </cell>
          <cell r="S751">
            <v>7601.05</v>
          </cell>
          <cell r="T751">
            <v>7601.05</v>
          </cell>
          <cell r="AH751">
            <v>7601.050000000002</v>
          </cell>
          <cell r="AI751">
            <v>7601.050000000002</v>
          </cell>
          <cell r="AJ751">
            <v>7601.050000000002</v>
          </cell>
        </row>
        <row r="752">
          <cell r="Q752">
            <v>1907673.02</v>
          </cell>
          <cell r="R752">
            <v>1908879.27</v>
          </cell>
          <cell r="S752">
            <v>1918361.81</v>
          </cell>
          <cell r="T752">
            <v>1926661.23</v>
          </cell>
          <cell r="AH752">
            <v>1852593.749583333</v>
          </cell>
          <cell r="AI752">
            <v>1862067.86625</v>
          </cell>
          <cell r="AJ752">
            <v>1870802.4862499998</v>
          </cell>
        </row>
        <row r="753">
          <cell r="Q753">
            <v>2576768.5099999998</v>
          </cell>
          <cell r="R753">
            <v>2576768.5099999998</v>
          </cell>
          <cell r="S753">
            <v>2576768.5099999998</v>
          </cell>
          <cell r="T753">
            <v>2576812.0299999998</v>
          </cell>
          <cell r="AH753">
            <v>2577816.6999999993</v>
          </cell>
          <cell r="AI753">
            <v>2577655.4399999995</v>
          </cell>
          <cell r="AJ753">
            <v>2577495.9933333322</v>
          </cell>
        </row>
        <row r="754">
          <cell r="Q754">
            <v>619435.48</v>
          </cell>
          <cell r="R754">
            <v>630551.18000000005</v>
          </cell>
          <cell r="S754">
            <v>656333.43999999994</v>
          </cell>
          <cell r="T754">
            <v>709003.06</v>
          </cell>
          <cell r="AH754">
            <v>547569.58416666661</v>
          </cell>
          <cell r="AI754">
            <v>560990.92999999993</v>
          </cell>
          <cell r="AJ754">
            <v>577039.5808333332</v>
          </cell>
        </row>
        <row r="755">
          <cell r="Q755">
            <v>366.95</v>
          </cell>
          <cell r="R755">
            <v>366.95</v>
          </cell>
          <cell r="S755">
            <v>366.95</v>
          </cell>
          <cell r="T755">
            <v>366.95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</row>
        <row r="756">
          <cell r="Q756">
            <v>-25835.27</v>
          </cell>
          <cell r="R756">
            <v>-25835.27</v>
          </cell>
          <cell r="S756">
            <v>-25835.27</v>
          </cell>
          <cell r="T756">
            <v>-25835.27</v>
          </cell>
          <cell r="AH756">
            <v>-25835.27</v>
          </cell>
          <cell r="AI756">
            <v>-25835.27</v>
          </cell>
          <cell r="AJ756">
            <v>-25835.27</v>
          </cell>
        </row>
        <row r="757">
          <cell r="Q757">
            <v>405426.67</v>
          </cell>
          <cell r="R757">
            <v>405426.67</v>
          </cell>
          <cell r="S757">
            <v>405426.67</v>
          </cell>
          <cell r="T757">
            <v>405426.67</v>
          </cell>
          <cell r="AH757">
            <v>405426.67</v>
          </cell>
          <cell r="AI757">
            <v>405426.67</v>
          </cell>
          <cell r="AJ757">
            <v>405426.67</v>
          </cell>
        </row>
        <row r="758">
          <cell r="Q758">
            <v>686461.83</v>
          </cell>
          <cell r="R758">
            <v>684684.45</v>
          </cell>
          <cell r="S758">
            <v>687068.33</v>
          </cell>
          <cell r="T758">
            <v>691752.17</v>
          </cell>
          <cell r="AH758">
            <v>676050.58041666669</v>
          </cell>
          <cell r="AI758">
            <v>678374.37666666682</v>
          </cell>
          <cell r="AJ758">
            <v>680556.07958333346</v>
          </cell>
        </row>
        <row r="759">
          <cell r="Q759">
            <v>9152.75</v>
          </cell>
          <cell r="R759">
            <v>9152.75</v>
          </cell>
          <cell r="S759">
            <v>9152.75</v>
          </cell>
          <cell r="T759">
            <v>9152.75</v>
          </cell>
          <cell r="AH759">
            <v>9152.75</v>
          </cell>
          <cell r="AI759">
            <v>9152.75</v>
          </cell>
          <cell r="AJ759">
            <v>9152.75</v>
          </cell>
        </row>
        <row r="760">
          <cell r="Q760">
            <v>1451535.06</v>
          </cell>
          <cell r="R760">
            <v>1450161.06</v>
          </cell>
          <cell r="S760">
            <v>1732369.79</v>
          </cell>
          <cell r="T760">
            <v>2235915.48</v>
          </cell>
          <cell r="AH760">
            <v>1324155.8500000001</v>
          </cell>
          <cell r="AI760">
            <v>1363479.4258333333</v>
          </cell>
          <cell r="AJ760">
            <v>1430739.7891666666</v>
          </cell>
        </row>
        <row r="761">
          <cell r="Q761">
            <v>2275131.77</v>
          </cell>
          <cell r="R761">
            <v>2298942.5499999998</v>
          </cell>
          <cell r="S761">
            <v>2316818.34</v>
          </cell>
          <cell r="T761">
            <v>2354799.7999999998</v>
          </cell>
          <cell r="AH761">
            <v>2122633.4049999998</v>
          </cell>
          <cell r="AI761">
            <v>2148781.1879166667</v>
          </cell>
          <cell r="AJ761">
            <v>2175935.23</v>
          </cell>
        </row>
        <row r="762">
          <cell r="Q762">
            <v>995</v>
          </cell>
          <cell r="R762">
            <v>995</v>
          </cell>
          <cell r="S762">
            <v>995</v>
          </cell>
          <cell r="T762">
            <v>995</v>
          </cell>
          <cell r="AH762">
            <v>995</v>
          </cell>
          <cell r="AI762">
            <v>995</v>
          </cell>
          <cell r="AJ762">
            <v>995</v>
          </cell>
        </row>
        <row r="763">
          <cell r="Q763">
            <v>1519</v>
          </cell>
          <cell r="R763">
            <v>1519</v>
          </cell>
          <cell r="S763">
            <v>1519</v>
          </cell>
          <cell r="T763">
            <v>1519</v>
          </cell>
          <cell r="AH763">
            <v>1519</v>
          </cell>
          <cell r="AI763">
            <v>1519</v>
          </cell>
          <cell r="AJ763">
            <v>1519</v>
          </cell>
        </row>
        <row r="764">
          <cell r="Q764">
            <v>83002.97</v>
          </cell>
          <cell r="R764">
            <v>84742.97</v>
          </cell>
          <cell r="S764">
            <v>86552.97</v>
          </cell>
          <cell r="T764">
            <v>86734.47</v>
          </cell>
          <cell r="AH764">
            <v>32784.621249999997</v>
          </cell>
          <cell r="AI764">
            <v>39921.95208333333</v>
          </cell>
          <cell r="AJ764">
            <v>47142.262083333328</v>
          </cell>
        </row>
        <row r="765">
          <cell r="Q765">
            <v>1815753.94</v>
          </cell>
          <cell r="R765">
            <v>1871269.69</v>
          </cell>
          <cell r="S765">
            <v>1912387.22</v>
          </cell>
          <cell r="T765">
            <v>1939555.01</v>
          </cell>
          <cell r="AH765">
            <v>1693742.7970833334</v>
          </cell>
          <cell r="AI765">
            <v>1720215.37625</v>
          </cell>
          <cell r="AJ765">
            <v>1747582.0537499997</v>
          </cell>
        </row>
        <row r="766">
          <cell r="Q766">
            <v>3578471.46</v>
          </cell>
          <cell r="R766">
            <v>3578486.52</v>
          </cell>
          <cell r="S766">
            <v>3578583.34</v>
          </cell>
          <cell r="T766">
            <v>3580719.34</v>
          </cell>
          <cell r="AH766">
            <v>3259231.7283333335</v>
          </cell>
          <cell r="AI766">
            <v>3462288.6216666666</v>
          </cell>
          <cell r="AJ766">
            <v>3565889.8137500002</v>
          </cell>
        </row>
        <row r="767">
          <cell r="Q767">
            <v>-1154425.72</v>
          </cell>
          <cell r="R767">
            <v>-1280567.81</v>
          </cell>
          <cell r="S767">
            <v>-1280567.81</v>
          </cell>
          <cell r="T767">
            <v>-1415286.74</v>
          </cell>
          <cell r="AH767">
            <v>-700293.83875</v>
          </cell>
          <cell r="AI767">
            <v>-807007.82291666663</v>
          </cell>
          <cell r="AJ767">
            <v>-919335.09583333333</v>
          </cell>
        </row>
        <row r="768"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AH768">
            <v>0</v>
          </cell>
          <cell r="AI768">
            <v>0</v>
          </cell>
          <cell r="AJ768">
            <v>0</v>
          </cell>
        </row>
        <row r="769"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AH769">
            <v>0</v>
          </cell>
          <cell r="AI769">
            <v>0</v>
          </cell>
          <cell r="AJ769">
            <v>0</v>
          </cell>
        </row>
        <row r="770">
          <cell r="Q770">
            <v>66942.149999999994</v>
          </cell>
          <cell r="R770">
            <v>66942.149999999994</v>
          </cell>
          <cell r="S770">
            <v>66942.149999999994</v>
          </cell>
          <cell r="T770">
            <v>66942.149999999994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</row>
        <row r="771">
          <cell r="Q771">
            <v>1729467.71</v>
          </cell>
          <cell r="R771">
            <v>1731110.58</v>
          </cell>
          <cell r="S771">
            <v>1731207.39</v>
          </cell>
          <cell r="T771">
            <v>1757836.13</v>
          </cell>
          <cell r="AH771">
            <v>1349716.7</v>
          </cell>
          <cell r="AI771">
            <v>1436269.8883333334</v>
          </cell>
          <cell r="AJ771">
            <v>1506976.64375</v>
          </cell>
        </row>
        <row r="772">
          <cell r="Q772">
            <v>2694999.3</v>
          </cell>
          <cell r="R772">
            <v>2602926.63</v>
          </cell>
          <cell r="S772">
            <v>2510853.96</v>
          </cell>
          <cell r="T772">
            <v>2421929.33</v>
          </cell>
          <cell r="AH772">
            <v>3155204.3424999998</v>
          </cell>
          <cell r="AI772">
            <v>3063156.0274999999</v>
          </cell>
          <cell r="AJ772">
            <v>2971238.8808333334</v>
          </cell>
        </row>
        <row r="773"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AH773">
            <v>0</v>
          </cell>
          <cell r="AI773">
            <v>0</v>
          </cell>
          <cell r="AJ773">
            <v>0</v>
          </cell>
        </row>
        <row r="774">
          <cell r="Q774">
            <v>240686</v>
          </cell>
          <cell r="R774">
            <v>239158</v>
          </cell>
          <cell r="S774">
            <v>237630</v>
          </cell>
          <cell r="T774">
            <v>236102</v>
          </cell>
          <cell r="AH774">
            <v>248326</v>
          </cell>
          <cell r="AI774">
            <v>246798</v>
          </cell>
          <cell r="AJ774">
            <v>245270</v>
          </cell>
        </row>
        <row r="775"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AH775">
            <v>0</v>
          </cell>
          <cell r="AI775">
            <v>0</v>
          </cell>
          <cell r="AJ775">
            <v>0</v>
          </cell>
        </row>
        <row r="776"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AH776">
            <v>0</v>
          </cell>
          <cell r="AI776">
            <v>0</v>
          </cell>
          <cell r="AJ776">
            <v>0</v>
          </cell>
        </row>
        <row r="777"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AH777">
            <v>0</v>
          </cell>
          <cell r="AI777">
            <v>0</v>
          </cell>
          <cell r="AJ777">
            <v>0</v>
          </cell>
        </row>
        <row r="778"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AH778">
            <v>481.40875</v>
          </cell>
          <cell r="AI778">
            <v>213.95749999999998</v>
          </cell>
          <cell r="AJ778">
            <v>53.488750000000003</v>
          </cell>
        </row>
        <row r="779"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AH779">
            <v>0</v>
          </cell>
          <cell r="AI779">
            <v>0</v>
          </cell>
          <cell r="AJ779">
            <v>0</v>
          </cell>
        </row>
        <row r="780">
          <cell r="Q780">
            <v>81126.63</v>
          </cell>
          <cell r="R780">
            <v>78591.42</v>
          </cell>
          <cell r="S780">
            <v>76056.210000000006</v>
          </cell>
          <cell r="T780">
            <v>73521</v>
          </cell>
          <cell r="AH780">
            <v>93773.127916666679</v>
          </cell>
          <cell r="AI780">
            <v>91248.556666666685</v>
          </cell>
          <cell r="AJ780">
            <v>88721.621250000011</v>
          </cell>
        </row>
        <row r="781"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AH781">
            <v>0</v>
          </cell>
          <cell r="AI781">
            <v>0</v>
          </cell>
          <cell r="AJ781">
            <v>0</v>
          </cell>
        </row>
        <row r="782"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AH782">
            <v>0</v>
          </cell>
          <cell r="AI782">
            <v>0</v>
          </cell>
          <cell r="AJ782">
            <v>0</v>
          </cell>
        </row>
        <row r="783">
          <cell r="Q783">
            <v>363928.58</v>
          </cell>
          <cell r="R783">
            <v>354830.36</v>
          </cell>
          <cell r="S783">
            <v>345732.15</v>
          </cell>
          <cell r="T783">
            <v>336633.93</v>
          </cell>
          <cell r="AH783">
            <v>409419.66416666663</v>
          </cell>
          <cell r="AI783">
            <v>400321.44916666672</v>
          </cell>
          <cell r="AJ783">
            <v>391223.23374999996</v>
          </cell>
        </row>
        <row r="784"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AH784">
            <v>0</v>
          </cell>
          <cell r="AI784">
            <v>0</v>
          </cell>
          <cell r="AJ784">
            <v>0</v>
          </cell>
        </row>
        <row r="785">
          <cell r="Q785">
            <v>3433896.22</v>
          </cell>
          <cell r="R785">
            <v>3419822.87</v>
          </cell>
          <cell r="S785">
            <v>3405749.52</v>
          </cell>
          <cell r="T785">
            <v>3391676.17</v>
          </cell>
          <cell r="AH785">
            <v>3504262.9595833332</v>
          </cell>
          <cell r="AI785">
            <v>3490189.6133333333</v>
          </cell>
          <cell r="AJ785">
            <v>3476116.2662499999</v>
          </cell>
        </row>
        <row r="786"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AH786">
            <v>31824.977083333335</v>
          </cell>
          <cell r="AI786">
            <v>24693.857083333336</v>
          </cell>
          <cell r="AJ786">
            <v>17596.938749999998</v>
          </cell>
        </row>
        <row r="787"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AH787">
            <v>305695.08083333337</v>
          </cell>
          <cell r="AI787">
            <v>236885.61958333335</v>
          </cell>
          <cell r="AJ787">
            <v>168585.51250000001</v>
          </cell>
        </row>
        <row r="788"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AH788">
            <v>206415.21083333335</v>
          </cell>
          <cell r="AI788">
            <v>160135.51333333334</v>
          </cell>
          <cell r="AJ788">
            <v>114093.67750000001</v>
          </cell>
        </row>
        <row r="789"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AH789">
            <v>131415.95666666667</v>
          </cell>
          <cell r="AI789">
            <v>101986.64750000001</v>
          </cell>
          <cell r="AJ789">
            <v>72688.426666666681</v>
          </cell>
        </row>
        <row r="790">
          <cell r="Q790">
            <v>204998.61</v>
          </cell>
          <cell r="R790">
            <v>163998.88</v>
          </cell>
          <cell r="S790">
            <v>122999.15</v>
          </cell>
          <cell r="T790">
            <v>81999.429999999993</v>
          </cell>
          <cell r="AH790">
            <v>410008.8954166667</v>
          </cell>
          <cell r="AI790">
            <v>369004.97666666663</v>
          </cell>
          <cell r="AJ790">
            <v>328001.98916666658</v>
          </cell>
        </row>
        <row r="791">
          <cell r="Q791">
            <v>51607.44</v>
          </cell>
          <cell r="R791">
            <v>51315.87</v>
          </cell>
          <cell r="S791">
            <v>51024.3</v>
          </cell>
          <cell r="T791">
            <v>50732.73</v>
          </cell>
          <cell r="AH791">
            <v>53065.727499999986</v>
          </cell>
          <cell r="AI791">
            <v>52774</v>
          </cell>
          <cell r="AJ791">
            <v>52482.307500000017</v>
          </cell>
        </row>
        <row r="792">
          <cell r="Q792">
            <v>1246922.58</v>
          </cell>
          <cell r="R792">
            <v>1243132.54</v>
          </cell>
          <cell r="S792">
            <v>1239342.5</v>
          </cell>
          <cell r="T792">
            <v>1235552.46</v>
          </cell>
          <cell r="AH792">
            <v>785801.26416666666</v>
          </cell>
          <cell r="AI792">
            <v>889237.72416666674</v>
          </cell>
          <cell r="AJ792">
            <v>992358.34750000015</v>
          </cell>
        </row>
        <row r="793">
          <cell r="Q793">
            <v>947558.57</v>
          </cell>
          <cell r="R793">
            <v>944678.45</v>
          </cell>
          <cell r="S793">
            <v>941798.33</v>
          </cell>
          <cell r="T793">
            <v>938918.21</v>
          </cell>
          <cell r="AH793">
            <v>597144.31124999991</v>
          </cell>
          <cell r="AI793">
            <v>675747.51041666663</v>
          </cell>
          <cell r="AJ793">
            <v>754110.69958333333</v>
          </cell>
        </row>
        <row r="794">
          <cell r="Q794">
            <v>2901380.85</v>
          </cell>
          <cell r="R794">
            <v>2892562.06</v>
          </cell>
          <cell r="S794">
            <v>2883743.27</v>
          </cell>
          <cell r="T794">
            <v>2874924.48</v>
          </cell>
          <cell r="AH794">
            <v>1828428.4641666666</v>
          </cell>
          <cell r="AI794">
            <v>2069107.8529166665</v>
          </cell>
          <cell r="AJ794">
            <v>2309052.3424999998</v>
          </cell>
        </row>
        <row r="795">
          <cell r="Q795">
            <v>885498.17</v>
          </cell>
          <cell r="R795">
            <v>882806.69</v>
          </cell>
          <cell r="S795">
            <v>880115.21</v>
          </cell>
          <cell r="T795">
            <v>877423.73</v>
          </cell>
          <cell r="AH795">
            <v>518934.30124999996</v>
          </cell>
          <cell r="AI795">
            <v>592389.38041666662</v>
          </cell>
          <cell r="AJ795">
            <v>665620.16958333331</v>
          </cell>
        </row>
        <row r="796">
          <cell r="Q796">
            <v>20824.89</v>
          </cell>
          <cell r="R796">
            <v>20729.8</v>
          </cell>
          <cell r="S796">
            <v>20634.71</v>
          </cell>
          <cell r="T796">
            <v>20539.62</v>
          </cell>
          <cell r="AH796">
            <v>13178.037499999999</v>
          </cell>
          <cell r="AI796">
            <v>14901.558749999998</v>
          </cell>
          <cell r="AJ796">
            <v>16617.155833333331</v>
          </cell>
        </row>
        <row r="797">
          <cell r="Q797">
            <v>48590.85</v>
          </cell>
          <cell r="R797">
            <v>48368.97</v>
          </cell>
          <cell r="S797">
            <v>48147.09</v>
          </cell>
          <cell r="T797">
            <v>47925.21</v>
          </cell>
          <cell r="AH797">
            <v>30748.408749999991</v>
          </cell>
          <cell r="AI797">
            <v>34769.91124999999</v>
          </cell>
          <cell r="AJ797">
            <v>38772.923749999987</v>
          </cell>
        </row>
        <row r="798">
          <cell r="Q798">
            <v>21683.19</v>
          </cell>
          <cell r="R798">
            <v>21178.93</v>
          </cell>
          <cell r="S798">
            <v>20674.669999999998</v>
          </cell>
          <cell r="T798">
            <v>20170.41</v>
          </cell>
          <cell r="AH798">
            <v>14413.437916666668</v>
          </cell>
          <cell r="AI798">
            <v>16157.337916666665</v>
          </cell>
          <cell r="AJ798">
            <v>17859.216250000001</v>
          </cell>
        </row>
        <row r="799">
          <cell r="Q799">
            <v>1182021.1399999999</v>
          </cell>
          <cell r="R799">
            <v>1176814</v>
          </cell>
          <cell r="S799">
            <v>1171606.8600000001</v>
          </cell>
          <cell r="T799">
            <v>1166399.72</v>
          </cell>
          <cell r="AH799">
            <v>545882.0083333333</v>
          </cell>
          <cell r="AI799">
            <v>643732.87749999994</v>
          </cell>
          <cell r="AJ799">
            <v>741149.81833333336</v>
          </cell>
        </row>
        <row r="800">
          <cell r="Q800">
            <v>914262.01</v>
          </cell>
          <cell r="R800">
            <v>906025.42</v>
          </cell>
          <cell r="S800">
            <v>897788.83</v>
          </cell>
          <cell r="T800">
            <v>889552.24</v>
          </cell>
          <cell r="AH800">
            <v>425210.7508333333</v>
          </cell>
          <cell r="AI800">
            <v>500369.67791666667</v>
          </cell>
          <cell r="AJ800">
            <v>574842.22250000003</v>
          </cell>
        </row>
        <row r="801">
          <cell r="Q801">
            <v>131262.21</v>
          </cell>
          <cell r="R801">
            <v>129975.33</v>
          </cell>
          <cell r="S801">
            <v>128688.45</v>
          </cell>
          <cell r="T801">
            <v>127401.57</v>
          </cell>
          <cell r="AH801">
            <v>61029.243749999994</v>
          </cell>
          <cell r="AI801">
            <v>71806.901249999981</v>
          </cell>
          <cell r="AJ801">
            <v>82477.318749999991</v>
          </cell>
        </row>
        <row r="802">
          <cell r="Q802">
            <v>211343.67</v>
          </cell>
          <cell r="R802">
            <v>210455.67999999999</v>
          </cell>
          <cell r="S802">
            <v>209567.69</v>
          </cell>
          <cell r="T802">
            <v>208679.7</v>
          </cell>
          <cell r="AH802">
            <v>44066.930833333339</v>
          </cell>
          <cell r="AI802">
            <v>61567.904583333329</v>
          </cell>
          <cell r="AJ802">
            <v>78994.879166666666</v>
          </cell>
        </row>
        <row r="803">
          <cell r="AH803">
            <v>0</v>
          </cell>
          <cell r="AI803">
            <v>0</v>
          </cell>
          <cell r="AJ803">
            <v>0</v>
          </cell>
        </row>
        <row r="804">
          <cell r="Q804">
            <v>16933402.649999999</v>
          </cell>
          <cell r="R804">
            <v>13097949.35</v>
          </cell>
          <cell r="S804">
            <v>8583069.6799999997</v>
          </cell>
          <cell r="T804">
            <v>4214314.88</v>
          </cell>
          <cell r="AH804">
            <v>3342005.2016666667</v>
          </cell>
          <cell r="AI804">
            <v>3933484.6733333333</v>
          </cell>
          <cell r="AJ804">
            <v>4367690.2812499991</v>
          </cell>
        </row>
        <row r="805">
          <cell r="Q805">
            <v>-7524234.4400000004</v>
          </cell>
          <cell r="R805">
            <v>-11000918.65</v>
          </cell>
          <cell r="S805">
            <v>-10455352.130000001</v>
          </cell>
          <cell r="T805">
            <v>-9729307.6699999999</v>
          </cell>
          <cell r="AH805">
            <v>-16632148.704583332</v>
          </cell>
          <cell r="AI805">
            <v>-9079055.2608333323</v>
          </cell>
          <cell r="AJ805">
            <v>-1771294.1674999997</v>
          </cell>
        </row>
        <row r="806"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AH806">
            <v>0</v>
          </cell>
          <cell r="AI806">
            <v>0</v>
          </cell>
          <cell r="AJ806">
            <v>0</v>
          </cell>
        </row>
        <row r="807">
          <cell r="Q807">
            <v>-16440523.59</v>
          </cell>
          <cell r="R807">
            <v>0</v>
          </cell>
          <cell r="S807">
            <v>0</v>
          </cell>
          <cell r="T807">
            <v>0</v>
          </cell>
          <cell r="AH807">
            <v>-26645863.135000002</v>
          </cell>
          <cell r="AI807">
            <v>-26942375.769999996</v>
          </cell>
          <cell r="AJ807">
            <v>-27931581.42625</v>
          </cell>
        </row>
        <row r="808">
          <cell r="Q808">
            <v>135186.18</v>
          </cell>
          <cell r="R808">
            <v>47941.31</v>
          </cell>
          <cell r="S808">
            <v>11201.81</v>
          </cell>
          <cell r="T808">
            <v>-25020.29</v>
          </cell>
          <cell r="AH808">
            <v>-716499.91333333345</v>
          </cell>
          <cell r="AI808">
            <v>-455400.94208333333</v>
          </cell>
          <cell r="AJ808">
            <v>-163836.63291666665</v>
          </cell>
        </row>
        <row r="809">
          <cell r="Q809">
            <v>119544.02</v>
          </cell>
          <cell r="R809">
            <v>102009.45</v>
          </cell>
          <cell r="S809">
            <v>130721.58</v>
          </cell>
          <cell r="T809">
            <v>145289.25</v>
          </cell>
          <cell r="AH809">
            <v>-5789.701666666665</v>
          </cell>
          <cell r="AI809">
            <v>17428.978333333336</v>
          </cell>
          <cell r="AJ809">
            <v>42067.6325</v>
          </cell>
        </row>
        <row r="810">
          <cell r="R810">
            <v>4449982.3899999997</v>
          </cell>
          <cell r="S810">
            <v>3802815.65</v>
          </cell>
          <cell r="T810">
            <v>3111565.34</v>
          </cell>
          <cell r="AH810">
            <v>185415.93291666664</v>
          </cell>
          <cell r="AI810">
            <v>529282.51791666669</v>
          </cell>
          <cell r="AJ810">
            <v>817381.72583333321</v>
          </cell>
        </row>
        <row r="811">
          <cell r="R811">
            <v>-13917373.390000001</v>
          </cell>
          <cell r="S811">
            <v>-11900349.74</v>
          </cell>
          <cell r="T811">
            <v>-9701246.2400000002</v>
          </cell>
          <cell r="AH811">
            <v>-579890.55791666673</v>
          </cell>
          <cell r="AI811">
            <v>-1655629.0216666667</v>
          </cell>
          <cell r="AJ811">
            <v>-2555695.5208333335</v>
          </cell>
        </row>
        <row r="812"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AH812">
            <v>0</v>
          </cell>
          <cell r="AI812">
            <v>0</v>
          </cell>
          <cell r="AJ812">
            <v>0</v>
          </cell>
        </row>
        <row r="813">
          <cell r="Q813">
            <v>5176339752.470005</v>
          </cell>
          <cell r="R813">
            <v>5103066150.0200052</v>
          </cell>
          <cell r="S813">
            <v>5248037725.6400003</v>
          </cell>
          <cell r="T813">
            <v>5202564468.2200031</v>
          </cell>
          <cell r="AH813">
            <v>5236581341.7174969</v>
          </cell>
          <cell r="AI813">
            <v>5237726315.5391684</v>
          </cell>
          <cell r="AJ813">
            <v>5235690841.9208317</v>
          </cell>
        </row>
        <row r="815">
          <cell r="Q815">
            <v>-77201680.299999997</v>
          </cell>
          <cell r="R815">
            <v>-80982448.989999995</v>
          </cell>
          <cell r="S815">
            <v>-103711150.29000001</v>
          </cell>
          <cell r="T815">
            <v>-123845658.05</v>
          </cell>
          <cell r="AH815">
            <v>-64862614.49083332</v>
          </cell>
          <cell r="AI815">
            <v>-66192832.274999999</v>
          </cell>
          <cell r="AJ815">
            <v>-67627889.390000001</v>
          </cell>
        </row>
        <row r="816">
          <cell r="AH816">
            <v>0</v>
          </cell>
          <cell r="AI816">
            <v>0</v>
          </cell>
          <cell r="AJ816">
            <v>0</v>
          </cell>
        </row>
        <row r="817"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AH817">
            <v>0</v>
          </cell>
          <cell r="AI817">
            <v>0</v>
          </cell>
          <cell r="AJ817">
            <v>0</v>
          </cell>
        </row>
        <row r="818">
          <cell r="Q818">
            <v>48572715</v>
          </cell>
          <cell r="R818">
            <v>48807715</v>
          </cell>
          <cell r="S818">
            <v>49283715</v>
          </cell>
          <cell r="T818">
            <v>50532715</v>
          </cell>
          <cell r="AH818">
            <v>47132131.666666664</v>
          </cell>
          <cell r="AI818">
            <v>47487381.666666664</v>
          </cell>
          <cell r="AJ818">
            <v>47871006.666666664</v>
          </cell>
        </row>
        <row r="819">
          <cell r="AH819">
            <v>0</v>
          </cell>
          <cell r="AI819">
            <v>0</v>
          </cell>
          <cell r="AJ819">
            <v>0</v>
          </cell>
        </row>
        <row r="820"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AH820">
            <v>0</v>
          </cell>
          <cell r="AI820">
            <v>0</v>
          </cell>
          <cell r="AJ820">
            <v>0</v>
          </cell>
        </row>
        <row r="821">
          <cell r="Q821">
            <v>-1024751.45</v>
          </cell>
          <cell r="R821">
            <v>-1024751.45</v>
          </cell>
          <cell r="S821">
            <v>-1024751.45</v>
          </cell>
          <cell r="T821">
            <v>-1024751.45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</row>
        <row r="822">
          <cell r="Q822">
            <v>-459000</v>
          </cell>
          <cell r="R822">
            <v>-510000</v>
          </cell>
          <cell r="S822">
            <v>-561000</v>
          </cell>
          <cell r="T822">
            <v>-612000</v>
          </cell>
          <cell r="AH822">
            <v>-199750</v>
          </cell>
          <cell r="AI822">
            <v>-244375</v>
          </cell>
          <cell r="AJ822">
            <v>-293250</v>
          </cell>
        </row>
        <row r="823">
          <cell r="Q823">
            <v>33917.58</v>
          </cell>
          <cell r="R823">
            <v>32917.58</v>
          </cell>
          <cell r="S823">
            <v>31917.58</v>
          </cell>
          <cell r="T823">
            <v>29917.58</v>
          </cell>
          <cell r="AH823">
            <v>39459.246666666681</v>
          </cell>
          <cell r="AI823">
            <v>38417.580000000009</v>
          </cell>
          <cell r="AJ823">
            <v>37334.246666666681</v>
          </cell>
        </row>
        <row r="824">
          <cell r="Q824">
            <v>91427</v>
          </cell>
          <cell r="R824">
            <v>88427</v>
          </cell>
          <cell r="S824">
            <v>85427</v>
          </cell>
          <cell r="T824">
            <v>83427</v>
          </cell>
          <cell r="AH824">
            <v>106177</v>
          </cell>
          <cell r="AI824">
            <v>103343.66666666667</v>
          </cell>
          <cell r="AJ824">
            <v>100468.66666666667</v>
          </cell>
        </row>
        <row r="825">
          <cell r="Q825">
            <v>39518432</v>
          </cell>
          <cell r="R825">
            <v>39874432</v>
          </cell>
          <cell r="S825">
            <v>40168432</v>
          </cell>
          <cell r="T825">
            <v>39337432</v>
          </cell>
          <cell r="AH825">
            <v>38672390.333333336</v>
          </cell>
          <cell r="AI825">
            <v>38713723.666666664</v>
          </cell>
          <cell r="AJ825">
            <v>38791140.333333336</v>
          </cell>
        </row>
        <row r="826"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AH826">
            <v>0</v>
          </cell>
          <cell r="AI826">
            <v>0</v>
          </cell>
          <cell r="AJ826">
            <v>0</v>
          </cell>
        </row>
        <row r="827">
          <cell r="Q827">
            <v>-29322000</v>
          </cell>
          <cell r="R827">
            <v>-29580000</v>
          </cell>
          <cell r="S827">
            <v>-29838000</v>
          </cell>
          <cell r="T827">
            <v>-29452000</v>
          </cell>
          <cell r="AH827">
            <v>-23938125</v>
          </cell>
          <cell r="AI827">
            <v>-24728000</v>
          </cell>
          <cell r="AJ827">
            <v>-25482958.333333332</v>
          </cell>
        </row>
        <row r="828">
          <cell r="Q828">
            <v>2889000</v>
          </cell>
          <cell r="R828">
            <v>2889000</v>
          </cell>
          <cell r="S828">
            <v>2889000</v>
          </cell>
          <cell r="T828">
            <v>2457000</v>
          </cell>
          <cell r="AH828">
            <v>2497250</v>
          </cell>
          <cell r="AI828">
            <v>2530750</v>
          </cell>
          <cell r="AJ828">
            <v>2544791.6666666665</v>
          </cell>
        </row>
        <row r="829">
          <cell r="Q829">
            <v>1998018</v>
          </cell>
          <cell r="R829">
            <v>1864018</v>
          </cell>
          <cell r="S829">
            <v>1749018</v>
          </cell>
          <cell r="T829">
            <v>2089018</v>
          </cell>
          <cell r="AH829">
            <v>2657934.6666666665</v>
          </cell>
          <cell r="AI829">
            <v>2532643</v>
          </cell>
          <cell r="AJ829">
            <v>2421018</v>
          </cell>
        </row>
        <row r="830">
          <cell r="Q830">
            <v>2718000</v>
          </cell>
          <cell r="R830">
            <v>2718000</v>
          </cell>
          <cell r="S830">
            <v>2718000</v>
          </cell>
          <cell r="T830">
            <v>2224000</v>
          </cell>
          <cell r="AH830">
            <v>2378250</v>
          </cell>
          <cell r="AI830">
            <v>2604750</v>
          </cell>
          <cell r="AJ830">
            <v>2697416.6666666665</v>
          </cell>
        </row>
        <row r="831">
          <cell r="Q831">
            <v>205589</v>
          </cell>
          <cell r="R831">
            <v>205589</v>
          </cell>
          <cell r="S831">
            <v>205589</v>
          </cell>
          <cell r="T831">
            <v>699108</v>
          </cell>
          <cell r="AH831">
            <v>633047.75</v>
          </cell>
          <cell r="AI831">
            <v>553596.08333333337</v>
          </cell>
          <cell r="AJ831">
            <v>519876.25</v>
          </cell>
        </row>
        <row r="832">
          <cell r="Q832">
            <v>4822933</v>
          </cell>
          <cell r="R832">
            <v>4822933</v>
          </cell>
          <cell r="S832">
            <v>4822933</v>
          </cell>
          <cell r="T832">
            <v>4618558</v>
          </cell>
          <cell r="AH832">
            <v>3756276.25</v>
          </cell>
          <cell r="AI832">
            <v>3937714.0833333335</v>
          </cell>
          <cell r="AJ832">
            <v>4072167.375</v>
          </cell>
        </row>
        <row r="833">
          <cell r="Q833">
            <v>10483</v>
          </cell>
          <cell r="R833">
            <v>10483</v>
          </cell>
          <cell r="S833">
            <v>10483</v>
          </cell>
          <cell r="T833">
            <v>2537</v>
          </cell>
          <cell r="AH833">
            <v>53274.25</v>
          </cell>
          <cell r="AI833">
            <v>22394.75</v>
          </cell>
          <cell r="AJ833">
            <v>6878.708333333333</v>
          </cell>
        </row>
        <row r="834">
          <cell r="Q834">
            <v>49000</v>
          </cell>
          <cell r="R834">
            <v>49000</v>
          </cell>
          <cell r="S834">
            <v>49000</v>
          </cell>
          <cell r="T834">
            <v>49000</v>
          </cell>
          <cell r="AH834">
            <v>49000</v>
          </cell>
          <cell r="AI834">
            <v>49000</v>
          </cell>
          <cell r="AJ834">
            <v>49000</v>
          </cell>
        </row>
        <row r="835">
          <cell r="Q835">
            <v>-236000</v>
          </cell>
          <cell r="R835">
            <v>-236000</v>
          </cell>
          <cell r="S835">
            <v>-236000</v>
          </cell>
          <cell r="T835">
            <v>530000</v>
          </cell>
          <cell r="AH835">
            <v>-235000</v>
          </cell>
          <cell r="AI835">
            <v>-249166.66666666666</v>
          </cell>
          <cell r="AJ835">
            <v>-222500</v>
          </cell>
        </row>
        <row r="836"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AH836">
            <v>0</v>
          </cell>
          <cell r="AI836">
            <v>0</v>
          </cell>
          <cell r="AJ836">
            <v>0</v>
          </cell>
        </row>
        <row r="837">
          <cell r="Q837">
            <v>2070000</v>
          </cell>
          <cell r="R837">
            <v>2070000</v>
          </cell>
          <cell r="S837">
            <v>2070000</v>
          </cell>
          <cell r="T837">
            <v>2167000</v>
          </cell>
          <cell r="AH837">
            <v>2112250</v>
          </cell>
          <cell r="AI837">
            <v>2108083.3333333335</v>
          </cell>
          <cell r="AJ837">
            <v>2107500</v>
          </cell>
        </row>
        <row r="838">
          <cell r="Q838">
            <v>365575</v>
          </cell>
          <cell r="R838">
            <v>365575</v>
          </cell>
          <cell r="S838">
            <v>365575</v>
          </cell>
          <cell r="T838">
            <v>365575</v>
          </cell>
          <cell r="AH838">
            <v>343809.375</v>
          </cell>
          <cell r="AI838">
            <v>346711.45833333331</v>
          </cell>
          <cell r="AJ838">
            <v>349613.54166666669</v>
          </cell>
        </row>
        <row r="839">
          <cell r="Q839">
            <v>455000</v>
          </cell>
          <cell r="R839">
            <v>455000</v>
          </cell>
          <cell r="S839">
            <v>455000</v>
          </cell>
          <cell r="T839">
            <v>455000</v>
          </cell>
          <cell r="AH839">
            <v>455000</v>
          </cell>
          <cell r="AI839">
            <v>455000</v>
          </cell>
          <cell r="AJ839">
            <v>455000</v>
          </cell>
        </row>
        <row r="840">
          <cell r="Q840">
            <v>960000</v>
          </cell>
          <cell r="R840">
            <v>960000</v>
          </cell>
          <cell r="S840">
            <v>960000</v>
          </cell>
          <cell r="T840">
            <v>926000</v>
          </cell>
          <cell r="AH840">
            <v>1019000</v>
          </cell>
          <cell r="AI840">
            <v>1010500</v>
          </cell>
          <cell r="AJ840">
            <v>1000958.3333333334</v>
          </cell>
        </row>
        <row r="841">
          <cell r="Q841">
            <v>1259000</v>
          </cell>
          <cell r="R841">
            <v>1259000</v>
          </cell>
          <cell r="S841">
            <v>1259000</v>
          </cell>
          <cell r="T841">
            <v>1259000</v>
          </cell>
          <cell r="AH841">
            <v>1259000</v>
          </cell>
          <cell r="AI841">
            <v>1259000</v>
          </cell>
          <cell r="AJ841">
            <v>1259000</v>
          </cell>
        </row>
        <row r="842"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AH842">
            <v>0</v>
          </cell>
          <cell r="AI842">
            <v>0</v>
          </cell>
          <cell r="AJ842">
            <v>0</v>
          </cell>
        </row>
        <row r="843">
          <cell r="Q843">
            <v>6917206</v>
          </cell>
          <cell r="R843">
            <v>6917206</v>
          </cell>
          <cell r="S843">
            <v>6917206</v>
          </cell>
          <cell r="T843">
            <v>7044734.3300000001</v>
          </cell>
          <cell r="AH843">
            <v>6166547.75</v>
          </cell>
          <cell r="AI843">
            <v>6395731.583333333</v>
          </cell>
          <cell r="AJ843">
            <v>6564036.7637500009</v>
          </cell>
        </row>
        <row r="844"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AH844">
            <v>0</v>
          </cell>
          <cell r="AI844">
            <v>0</v>
          </cell>
          <cell r="AJ844">
            <v>0</v>
          </cell>
        </row>
        <row r="845">
          <cell r="AH845">
            <v>0</v>
          </cell>
          <cell r="AI845">
            <v>0</v>
          </cell>
          <cell r="AJ845">
            <v>0</v>
          </cell>
        </row>
        <row r="846">
          <cell r="Q846">
            <v>2854228</v>
          </cell>
          <cell r="R846">
            <v>2854228</v>
          </cell>
          <cell r="S846">
            <v>2854228</v>
          </cell>
          <cell r="T846">
            <v>3020901</v>
          </cell>
          <cell r="AH846">
            <v>2372903.625</v>
          </cell>
          <cell r="AI846">
            <v>2413922.875</v>
          </cell>
          <cell r="AJ846">
            <v>2464275</v>
          </cell>
        </row>
        <row r="847">
          <cell r="Q847">
            <v>2458000</v>
          </cell>
          <cell r="R847">
            <v>2458000</v>
          </cell>
          <cell r="S847">
            <v>2458000</v>
          </cell>
          <cell r="T847">
            <v>2458000</v>
          </cell>
          <cell r="AH847">
            <v>2458000</v>
          </cell>
          <cell r="AI847">
            <v>2458000</v>
          </cell>
          <cell r="AJ847">
            <v>2458000</v>
          </cell>
        </row>
        <row r="848">
          <cell r="Q848">
            <v>1553352</v>
          </cell>
          <cell r="R848">
            <v>1553352</v>
          </cell>
          <cell r="S848">
            <v>1553352</v>
          </cell>
          <cell r="T848">
            <v>1553352</v>
          </cell>
          <cell r="AH848">
            <v>1510352</v>
          </cell>
          <cell r="AI848">
            <v>1658018.6666666667</v>
          </cell>
          <cell r="AJ848">
            <v>1721935.3333333333</v>
          </cell>
        </row>
        <row r="849">
          <cell r="R849">
            <v>0</v>
          </cell>
          <cell r="S849">
            <v>0</v>
          </cell>
          <cell r="T849">
            <v>340757</v>
          </cell>
          <cell r="AH849">
            <v>0</v>
          </cell>
          <cell r="AI849">
            <v>0</v>
          </cell>
          <cell r="AJ849">
            <v>14198.208333333334</v>
          </cell>
        </row>
        <row r="850">
          <cell r="R850">
            <v>0</v>
          </cell>
          <cell r="S850">
            <v>0</v>
          </cell>
          <cell r="T850">
            <v>16000</v>
          </cell>
          <cell r="AH850">
            <v>0</v>
          </cell>
          <cell r="AI850">
            <v>0</v>
          </cell>
          <cell r="AJ850">
            <v>666.66666666666663</v>
          </cell>
        </row>
        <row r="851">
          <cell r="Q851">
            <v>863861</v>
          </cell>
          <cell r="R851">
            <v>863861</v>
          </cell>
          <cell r="S851">
            <v>863861</v>
          </cell>
          <cell r="T851">
            <v>863861</v>
          </cell>
          <cell r="AH851">
            <v>1406378.375</v>
          </cell>
          <cell r="AI851">
            <v>1044700.125</v>
          </cell>
          <cell r="AJ851">
            <v>863861</v>
          </cell>
        </row>
        <row r="852"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AH852">
            <v>0</v>
          </cell>
          <cell r="AI852">
            <v>0</v>
          </cell>
          <cell r="AJ852">
            <v>0</v>
          </cell>
        </row>
        <row r="853">
          <cell r="Q853">
            <v>21000</v>
          </cell>
          <cell r="R853">
            <v>21000</v>
          </cell>
          <cell r="S853">
            <v>21000</v>
          </cell>
          <cell r="T853">
            <v>14000</v>
          </cell>
          <cell r="AH853">
            <v>20250</v>
          </cell>
          <cell r="AI853">
            <v>20916.666666666668</v>
          </cell>
          <cell r="AJ853">
            <v>21041.666666666668</v>
          </cell>
        </row>
        <row r="854"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AH854">
            <v>0</v>
          </cell>
          <cell r="AI854">
            <v>0</v>
          </cell>
          <cell r="AJ854">
            <v>0</v>
          </cell>
        </row>
        <row r="855">
          <cell r="Q855">
            <v>159437</v>
          </cell>
          <cell r="R855">
            <v>159437</v>
          </cell>
          <cell r="S855">
            <v>159437</v>
          </cell>
          <cell r="T855">
            <v>159437</v>
          </cell>
          <cell r="AH855">
            <v>159437</v>
          </cell>
          <cell r="AI855">
            <v>159437</v>
          </cell>
          <cell r="AJ855">
            <v>159437</v>
          </cell>
        </row>
        <row r="856">
          <cell r="Q856">
            <v>1080000</v>
          </cell>
          <cell r="R856">
            <v>1080000</v>
          </cell>
          <cell r="S856">
            <v>1080000</v>
          </cell>
          <cell r="T856">
            <v>156000</v>
          </cell>
          <cell r="AH856">
            <v>900333.33333333337</v>
          </cell>
          <cell r="AI856">
            <v>944458.33333333337</v>
          </cell>
          <cell r="AJ856">
            <v>937791.66666666663</v>
          </cell>
        </row>
        <row r="857">
          <cell r="Q857">
            <v>-7000</v>
          </cell>
          <cell r="R857">
            <v>-7000</v>
          </cell>
          <cell r="S857">
            <v>-7000</v>
          </cell>
          <cell r="T857">
            <v>-7000</v>
          </cell>
          <cell r="AH857">
            <v>-7000</v>
          </cell>
          <cell r="AI857">
            <v>-7000</v>
          </cell>
          <cell r="AJ857">
            <v>-7000</v>
          </cell>
        </row>
        <row r="858"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AH858">
            <v>0</v>
          </cell>
          <cell r="AI858">
            <v>0</v>
          </cell>
          <cell r="AJ858">
            <v>0</v>
          </cell>
        </row>
        <row r="859">
          <cell r="Q859">
            <v>12777000</v>
          </cell>
          <cell r="R859">
            <v>12777000</v>
          </cell>
          <cell r="S859">
            <v>12777000</v>
          </cell>
          <cell r="T859">
            <v>12777000</v>
          </cell>
          <cell r="AH859">
            <v>12777000</v>
          </cell>
          <cell r="AI859">
            <v>12777000</v>
          </cell>
          <cell r="AJ859">
            <v>12777000</v>
          </cell>
        </row>
        <row r="860">
          <cell r="Q860">
            <v>1044000</v>
          </cell>
          <cell r="R860">
            <v>1044000</v>
          </cell>
          <cell r="S860">
            <v>1044000</v>
          </cell>
          <cell r="T860">
            <v>1044000</v>
          </cell>
          <cell r="AH860">
            <v>1044000</v>
          </cell>
          <cell r="AI860">
            <v>1044000</v>
          </cell>
          <cell r="AJ860">
            <v>1044000</v>
          </cell>
        </row>
        <row r="861">
          <cell r="Q861">
            <v>5292000</v>
          </cell>
          <cell r="R861">
            <v>5292000</v>
          </cell>
          <cell r="S861">
            <v>5292000</v>
          </cell>
          <cell r="T861">
            <v>5292000</v>
          </cell>
          <cell r="AH861">
            <v>5287750</v>
          </cell>
          <cell r="AI861">
            <v>5281375</v>
          </cell>
          <cell r="AJ861">
            <v>5279250</v>
          </cell>
        </row>
        <row r="862">
          <cell r="Q862">
            <v>1074914</v>
          </cell>
          <cell r="R862">
            <v>1074914</v>
          </cell>
          <cell r="S862">
            <v>1074914</v>
          </cell>
          <cell r="T862">
            <v>863211</v>
          </cell>
          <cell r="AH862">
            <v>2472440.875</v>
          </cell>
          <cell r="AI862">
            <v>1540756.2916666667</v>
          </cell>
          <cell r="AJ862">
            <v>1066093.0416666667</v>
          </cell>
        </row>
        <row r="863">
          <cell r="Q863">
            <v>138097</v>
          </cell>
          <cell r="R863">
            <v>138097</v>
          </cell>
          <cell r="S863">
            <v>138097</v>
          </cell>
          <cell r="T863">
            <v>30097</v>
          </cell>
          <cell r="AH863">
            <v>70810.625</v>
          </cell>
          <cell r="AI863">
            <v>82318.708333333328</v>
          </cell>
          <cell r="AJ863">
            <v>89326.791666666672</v>
          </cell>
        </row>
        <row r="864">
          <cell r="AH864">
            <v>0</v>
          </cell>
          <cell r="AI864">
            <v>0</v>
          </cell>
          <cell r="AJ864">
            <v>0</v>
          </cell>
        </row>
        <row r="865">
          <cell r="Q865">
            <v>448000</v>
          </cell>
          <cell r="R865">
            <v>448000</v>
          </cell>
          <cell r="S865">
            <v>448000</v>
          </cell>
          <cell r="T865">
            <v>448000</v>
          </cell>
          <cell r="AH865">
            <v>702625</v>
          </cell>
          <cell r="AI865">
            <v>678375</v>
          </cell>
          <cell r="AJ865">
            <v>654125</v>
          </cell>
        </row>
        <row r="866">
          <cell r="Q866">
            <v>550000</v>
          </cell>
          <cell r="R866">
            <v>550000</v>
          </cell>
          <cell r="S866">
            <v>550000</v>
          </cell>
          <cell r="T866">
            <v>560000</v>
          </cell>
          <cell r="AH866">
            <v>68750</v>
          </cell>
          <cell r="AI866">
            <v>114583.33333333333</v>
          </cell>
          <cell r="AJ866">
            <v>160833.33333333334</v>
          </cell>
        </row>
        <row r="867">
          <cell r="Q867">
            <v>700000</v>
          </cell>
          <cell r="R867">
            <v>700000</v>
          </cell>
          <cell r="S867">
            <v>700000</v>
          </cell>
          <cell r="T867">
            <v>0</v>
          </cell>
          <cell r="AH867">
            <v>87500</v>
          </cell>
          <cell r="AI867">
            <v>145833.33333333334</v>
          </cell>
          <cell r="AJ867">
            <v>175000</v>
          </cell>
        </row>
        <row r="868">
          <cell r="AH868">
            <v>0</v>
          </cell>
          <cell r="AI868">
            <v>0</v>
          </cell>
          <cell r="AJ868">
            <v>0</v>
          </cell>
        </row>
        <row r="869">
          <cell r="AH869">
            <v>0</v>
          </cell>
          <cell r="AI869">
            <v>0</v>
          </cell>
          <cell r="AJ869">
            <v>0</v>
          </cell>
        </row>
        <row r="870">
          <cell r="AH870">
            <v>0</v>
          </cell>
          <cell r="AI870">
            <v>0</v>
          </cell>
          <cell r="AJ870">
            <v>0</v>
          </cell>
        </row>
        <row r="871">
          <cell r="AH871">
            <v>0</v>
          </cell>
          <cell r="AI871">
            <v>0</v>
          </cell>
          <cell r="AJ871">
            <v>0</v>
          </cell>
        </row>
        <row r="872">
          <cell r="AH872">
            <v>0</v>
          </cell>
          <cell r="AI872">
            <v>0</v>
          </cell>
          <cell r="AJ872">
            <v>0</v>
          </cell>
        </row>
        <row r="873">
          <cell r="AH873">
            <v>0</v>
          </cell>
          <cell r="AI873">
            <v>0</v>
          </cell>
          <cell r="AJ873">
            <v>0</v>
          </cell>
        </row>
        <row r="874">
          <cell r="AH874">
            <v>0</v>
          </cell>
          <cell r="AI874">
            <v>0</v>
          </cell>
          <cell r="AJ874">
            <v>0</v>
          </cell>
        </row>
        <row r="875">
          <cell r="AH875">
            <v>0</v>
          </cell>
          <cell r="AI875">
            <v>0</v>
          </cell>
          <cell r="AJ875">
            <v>0</v>
          </cell>
        </row>
        <row r="876">
          <cell r="AH876">
            <v>0</v>
          </cell>
          <cell r="AI876">
            <v>0</v>
          </cell>
          <cell r="AJ876">
            <v>0</v>
          </cell>
        </row>
        <row r="877">
          <cell r="AH877">
            <v>0</v>
          </cell>
          <cell r="AI877">
            <v>0</v>
          </cell>
          <cell r="AJ877">
            <v>0</v>
          </cell>
        </row>
        <row r="878">
          <cell r="AH878">
            <v>0</v>
          </cell>
          <cell r="AI878">
            <v>0</v>
          </cell>
          <cell r="AJ878">
            <v>0</v>
          </cell>
        </row>
        <row r="879">
          <cell r="AH879">
            <v>0</v>
          </cell>
          <cell r="AI879">
            <v>0</v>
          </cell>
          <cell r="AJ879">
            <v>0</v>
          </cell>
        </row>
        <row r="880">
          <cell r="AH880">
            <v>0</v>
          </cell>
          <cell r="AI880">
            <v>0</v>
          </cell>
          <cell r="AJ880">
            <v>0</v>
          </cell>
        </row>
        <row r="881">
          <cell r="AH881">
            <v>0</v>
          </cell>
          <cell r="AI881">
            <v>0</v>
          </cell>
          <cell r="AJ881">
            <v>0</v>
          </cell>
        </row>
        <row r="882">
          <cell r="Q882">
            <v>-859037900</v>
          </cell>
          <cell r="R882">
            <v>-859037900</v>
          </cell>
          <cell r="S882">
            <v>-859037900</v>
          </cell>
          <cell r="T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</row>
        <row r="883">
          <cell r="Q883">
            <v>-60000000</v>
          </cell>
          <cell r="R883">
            <v>0</v>
          </cell>
          <cell r="S883">
            <v>0</v>
          </cell>
          <cell r="T883">
            <v>0</v>
          </cell>
          <cell r="AH883">
            <v>-57500000</v>
          </cell>
          <cell r="AI883">
            <v>-52500000</v>
          </cell>
          <cell r="AJ883">
            <v>-47500000</v>
          </cell>
        </row>
        <row r="884"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AH884">
            <v>0</v>
          </cell>
          <cell r="AI884">
            <v>0</v>
          </cell>
          <cell r="AJ884">
            <v>0</v>
          </cell>
        </row>
        <row r="885">
          <cell r="Q885">
            <v>-431100</v>
          </cell>
          <cell r="R885">
            <v>-431100</v>
          </cell>
          <cell r="S885">
            <v>-431100</v>
          </cell>
          <cell r="T885">
            <v>0</v>
          </cell>
          <cell r="AH885">
            <v>-431100</v>
          </cell>
          <cell r="AI885">
            <v>-431100</v>
          </cell>
          <cell r="AJ885">
            <v>-413137.5</v>
          </cell>
        </row>
        <row r="886">
          <cell r="Q886">
            <v>-1458300</v>
          </cell>
          <cell r="R886">
            <v>-1458300</v>
          </cell>
          <cell r="S886">
            <v>-1458300</v>
          </cell>
          <cell r="T886">
            <v>0</v>
          </cell>
          <cell r="AH886">
            <v>-1468612.5</v>
          </cell>
          <cell r="AI886">
            <v>-1466737.5</v>
          </cell>
          <cell r="AJ886">
            <v>-1404100</v>
          </cell>
        </row>
        <row r="887"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AH887">
            <v>-28906250</v>
          </cell>
          <cell r="AI887">
            <v>-25468750</v>
          </cell>
          <cell r="AJ887">
            <v>-22031250</v>
          </cell>
        </row>
        <row r="888">
          <cell r="Q888">
            <v>-80250000</v>
          </cell>
          <cell r="R888">
            <v>-80250000</v>
          </cell>
          <cell r="S888">
            <v>-80250000</v>
          </cell>
          <cell r="T888">
            <v>0</v>
          </cell>
          <cell r="AH888">
            <v>-86010416.666666672</v>
          </cell>
          <cell r="AI888">
            <v>-84364583.333333328</v>
          </cell>
          <cell r="AJ888">
            <v>-79375000</v>
          </cell>
        </row>
        <row r="889">
          <cell r="Q889">
            <v>-200000000</v>
          </cell>
          <cell r="R889">
            <v>-200000000</v>
          </cell>
          <cell r="S889">
            <v>-200000000</v>
          </cell>
          <cell r="T889">
            <v>0</v>
          </cell>
          <cell r="AH889">
            <v>-200000000</v>
          </cell>
          <cell r="AI889">
            <v>-200000000</v>
          </cell>
          <cell r="AJ889">
            <v>-191666666.66666666</v>
          </cell>
        </row>
        <row r="890">
          <cell r="Q890">
            <v>-122847945.22</v>
          </cell>
          <cell r="R890">
            <v>-122847945.22</v>
          </cell>
          <cell r="S890">
            <v>-122847945.22</v>
          </cell>
          <cell r="T890">
            <v>-122847945.22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</row>
        <row r="891">
          <cell r="Q891">
            <v>-338395484.31</v>
          </cell>
          <cell r="R891">
            <v>-338395484.31</v>
          </cell>
          <cell r="S891">
            <v>-338395484.31</v>
          </cell>
          <cell r="T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</row>
        <row r="892">
          <cell r="Q892">
            <v>-16901820.34</v>
          </cell>
          <cell r="R892">
            <v>-16901820.34</v>
          </cell>
          <cell r="S892">
            <v>-16901820.34</v>
          </cell>
          <cell r="T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</row>
        <row r="893">
          <cell r="Q893">
            <v>-337.5</v>
          </cell>
          <cell r="R893">
            <v>-337.5</v>
          </cell>
          <cell r="S893">
            <v>-337.5</v>
          </cell>
          <cell r="T893">
            <v>-337.5</v>
          </cell>
          <cell r="AH893">
            <v>-182.8125</v>
          </cell>
          <cell r="AI893">
            <v>-210.9375</v>
          </cell>
          <cell r="AJ893">
            <v>-239.0625</v>
          </cell>
        </row>
        <row r="894">
          <cell r="Q894">
            <v>-32191469.550000001</v>
          </cell>
          <cell r="R894">
            <v>-34883290.670000002</v>
          </cell>
          <cell r="S894">
            <v>-135169757.03</v>
          </cell>
          <cell r="T894">
            <v>-135885329.44</v>
          </cell>
          <cell r="AH894">
            <v>-25999487.185833335</v>
          </cell>
          <cell r="AI894">
            <v>-35437013.589583337</v>
          </cell>
          <cell r="AJ894">
            <v>-44270768.066250004</v>
          </cell>
        </row>
        <row r="895"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AH895">
            <v>-153956.5</v>
          </cell>
          <cell r="AI895">
            <v>-51318.833333333336</v>
          </cell>
          <cell r="AJ895">
            <v>0</v>
          </cell>
        </row>
        <row r="896"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AH896">
            <v>-2597819.375</v>
          </cell>
          <cell r="AI896">
            <v>-865939.79166666663</v>
          </cell>
          <cell r="AJ896">
            <v>0</v>
          </cell>
        </row>
        <row r="897"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AH897">
            <v>3418719.25</v>
          </cell>
          <cell r="AI897">
            <v>1139573.0833333333</v>
          </cell>
          <cell r="AJ897">
            <v>0</v>
          </cell>
        </row>
        <row r="898"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AH898">
            <v>6287438.875</v>
          </cell>
          <cell r="AI898">
            <v>2095812.9583333333</v>
          </cell>
          <cell r="AJ898">
            <v>0</v>
          </cell>
        </row>
        <row r="899"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AH899">
            <v>643522.125</v>
          </cell>
          <cell r="AI899">
            <v>214507.375</v>
          </cell>
          <cell r="AJ899">
            <v>0</v>
          </cell>
        </row>
        <row r="900"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AH900">
            <v>-8088804.5</v>
          </cell>
          <cell r="AI900">
            <v>-2696268.1666666665</v>
          </cell>
          <cell r="AJ900">
            <v>0</v>
          </cell>
        </row>
        <row r="901">
          <cell r="Q901">
            <v>2148854.7200000002</v>
          </cell>
          <cell r="R901">
            <v>2148854.7200000002</v>
          </cell>
          <cell r="S901">
            <v>2148854.7200000002</v>
          </cell>
          <cell r="T901">
            <v>2148854.7200000002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</row>
        <row r="902">
          <cell r="Q902">
            <v>1650848.74</v>
          </cell>
          <cell r="R902">
            <v>1650848.74</v>
          </cell>
          <cell r="S902">
            <v>1650848.74</v>
          </cell>
          <cell r="T902">
            <v>1658853.74</v>
          </cell>
          <cell r="AH902">
            <v>1650848.74</v>
          </cell>
          <cell r="AI902">
            <v>1650848.74</v>
          </cell>
          <cell r="AJ902">
            <v>1651182.2816666665</v>
          </cell>
        </row>
        <row r="903">
          <cell r="Q903">
            <v>4985024.68</v>
          </cell>
          <cell r="R903">
            <v>4985024.68</v>
          </cell>
          <cell r="S903">
            <v>4985024.68</v>
          </cell>
          <cell r="T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</row>
        <row r="904">
          <cell r="Q904">
            <v>786587.56</v>
          </cell>
          <cell r="R904">
            <v>786587.56</v>
          </cell>
          <cell r="S904">
            <v>786587.56</v>
          </cell>
          <cell r="T904">
            <v>786587.56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</row>
        <row r="905">
          <cell r="Q905">
            <v>-5370574</v>
          </cell>
          <cell r="R905">
            <v>-5370574</v>
          </cell>
          <cell r="S905">
            <v>-5370574</v>
          </cell>
          <cell r="T905">
            <v>-5700440</v>
          </cell>
          <cell r="AH905">
            <v>-5335912.875</v>
          </cell>
          <cell r="AI905">
            <v>-5359020.291666667</v>
          </cell>
          <cell r="AJ905">
            <v>-5384318.416666667</v>
          </cell>
        </row>
        <row r="906">
          <cell r="Q906">
            <v>-790188</v>
          </cell>
          <cell r="R906">
            <v>-790188</v>
          </cell>
          <cell r="S906">
            <v>-790188</v>
          </cell>
          <cell r="T906">
            <v>-849343</v>
          </cell>
          <cell r="AH906">
            <v>-784140.5</v>
          </cell>
          <cell r="AI906">
            <v>-788172.16666666663</v>
          </cell>
          <cell r="AJ906">
            <v>-792652.79166666663</v>
          </cell>
        </row>
        <row r="907"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AH907">
            <v>0</v>
          </cell>
          <cell r="AI907">
            <v>0</v>
          </cell>
          <cell r="AJ907">
            <v>0</v>
          </cell>
        </row>
        <row r="908"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AH908">
            <v>0</v>
          </cell>
          <cell r="AI908">
            <v>0</v>
          </cell>
          <cell r="AJ908">
            <v>0</v>
          </cell>
        </row>
        <row r="909">
          <cell r="Q909">
            <v>-103974220.56</v>
          </cell>
          <cell r="R909">
            <v>-103974220.56</v>
          </cell>
          <cell r="S909">
            <v>-103974220.56</v>
          </cell>
          <cell r="T909">
            <v>-103585199.56</v>
          </cell>
          <cell r="AH909">
            <v>-108047952.71625</v>
          </cell>
          <cell r="AI909">
            <v>-108032055.26041669</v>
          </cell>
          <cell r="AJ909">
            <v>-108013518.13791667</v>
          </cell>
        </row>
        <row r="910">
          <cell r="Q910">
            <v>77562549.519999996</v>
          </cell>
          <cell r="R910">
            <v>77562549.519999996</v>
          </cell>
          <cell r="S910">
            <v>77562549.519999996</v>
          </cell>
          <cell r="T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</row>
        <row r="911">
          <cell r="Q911">
            <v>1755001.25</v>
          </cell>
          <cell r="R911">
            <v>1755001.25</v>
          </cell>
          <cell r="S911">
            <v>1755001.25</v>
          </cell>
          <cell r="T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</row>
        <row r="912">
          <cell r="Q912">
            <v>1471103.62</v>
          </cell>
          <cell r="R912">
            <v>1471103.62</v>
          </cell>
          <cell r="S912">
            <v>1471103.62</v>
          </cell>
          <cell r="T912">
            <v>1471103.62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</row>
        <row r="913">
          <cell r="Q913">
            <v>16359946.109999999</v>
          </cell>
          <cell r="R913">
            <v>16359946.109999999</v>
          </cell>
          <cell r="S913">
            <v>16359946.109999999</v>
          </cell>
          <cell r="T913">
            <v>16359946.109999999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</row>
        <row r="914">
          <cell r="Q914">
            <v>-1676293.6</v>
          </cell>
          <cell r="R914">
            <v>-1676293.6</v>
          </cell>
          <cell r="S914">
            <v>-1676293.6</v>
          </cell>
          <cell r="T914">
            <v>-1676293.6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</row>
        <row r="915">
          <cell r="Q915">
            <v>-79330806.810000002</v>
          </cell>
          <cell r="R915">
            <v>-79330806.810000002</v>
          </cell>
          <cell r="S915">
            <v>-79330806.810000002</v>
          </cell>
          <cell r="T915">
            <v>-79330806.810000002</v>
          </cell>
          <cell r="AH915">
            <v>-76083319.018333316</v>
          </cell>
          <cell r="AI915">
            <v>-76723872.268333316</v>
          </cell>
          <cell r="AJ915">
            <v>-77364425.518333316</v>
          </cell>
        </row>
        <row r="916">
          <cell r="Q916">
            <v>27022509.050000001</v>
          </cell>
          <cell r="R916">
            <v>27022509.050000001</v>
          </cell>
          <cell r="S916">
            <v>27022509.050000001</v>
          </cell>
          <cell r="T916">
            <v>27022509.050000001</v>
          </cell>
          <cell r="AH916">
            <v>26707385.476250008</v>
          </cell>
          <cell r="AI916">
            <v>26753442.540416673</v>
          </cell>
          <cell r="AJ916">
            <v>26799499.604583338</v>
          </cell>
        </row>
        <row r="917"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AH917">
            <v>0</v>
          </cell>
          <cell r="AI917">
            <v>0</v>
          </cell>
          <cell r="AJ917">
            <v>0</v>
          </cell>
        </row>
        <row r="918"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AH918">
            <v>0</v>
          </cell>
          <cell r="AI918">
            <v>0</v>
          </cell>
          <cell r="AJ918">
            <v>0</v>
          </cell>
        </row>
        <row r="919"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AH919">
            <v>1130385.3333333333</v>
          </cell>
          <cell r="AI919">
            <v>1031720</v>
          </cell>
          <cell r="AJ919">
            <v>933054.66666666663</v>
          </cell>
        </row>
        <row r="920"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AH920">
            <v>288236.625</v>
          </cell>
          <cell r="AI920">
            <v>224184.04166666666</v>
          </cell>
          <cell r="AJ920">
            <v>160131.45833333334</v>
          </cell>
        </row>
        <row r="921"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AH921">
            <v>2104169.3925000001</v>
          </cell>
          <cell r="AI921">
            <v>1903772.3075000001</v>
          </cell>
          <cell r="AJ921">
            <v>1703375.2225000001</v>
          </cell>
        </row>
        <row r="922">
          <cell r="Q922">
            <v>-20782555</v>
          </cell>
          <cell r="R922">
            <v>-20782555</v>
          </cell>
          <cell r="S922">
            <v>-20782555</v>
          </cell>
          <cell r="T922">
            <v>-20782555</v>
          </cell>
          <cell r="AH922">
            <v>-18184735.625</v>
          </cell>
          <cell r="AI922">
            <v>-19916615.208333332</v>
          </cell>
          <cell r="AJ922">
            <v>-20782555</v>
          </cell>
        </row>
        <row r="923">
          <cell r="Q923">
            <v>20564836</v>
          </cell>
          <cell r="R923">
            <v>20564836</v>
          </cell>
          <cell r="S923">
            <v>20564836</v>
          </cell>
          <cell r="T923">
            <v>20782555</v>
          </cell>
          <cell r="AH923">
            <v>20569057.25</v>
          </cell>
          <cell r="AI923">
            <v>22282793.583333332</v>
          </cell>
          <cell r="AJ923">
            <v>22867406.541666668</v>
          </cell>
        </row>
        <row r="924">
          <cell r="Q924">
            <v>46647134</v>
          </cell>
          <cell r="R924">
            <v>46647134</v>
          </cell>
          <cell r="S924">
            <v>46647134</v>
          </cell>
          <cell r="T924">
            <v>58338233</v>
          </cell>
          <cell r="AH924">
            <v>42703436.25</v>
          </cell>
          <cell r="AI924">
            <v>46590697.416666664</v>
          </cell>
          <cell r="AJ924">
            <v>48845943.541666664</v>
          </cell>
        </row>
        <row r="925">
          <cell r="Q925">
            <v>-59636660</v>
          </cell>
          <cell r="R925">
            <v>-59636660</v>
          </cell>
          <cell r="S925">
            <v>-59636660</v>
          </cell>
          <cell r="T925">
            <v>-58500404</v>
          </cell>
          <cell r="AH925">
            <v>-55264615.75</v>
          </cell>
          <cell r="AI925">
            <v>-60234337.416666664</v>
          </cell>
          <cell r="AJ925">
            <v>-62454490.791666664</v>
          </cell>
        </row>
        <row r="926"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AH926">
            <v>-770363.5</v>
          </cell>
          <cell r="AI926">
            <v>-770363.5</v>
          </cell>
          <cell r="AJ926">
            <v>-705222.04166666663</v>
          </cell>
        </row>
        <row r="927">
          <cell r="Q927">
            <v>7246000</v>
          </cell>
          <cell r="R927">
            <v>7246000</v>
          </cell>
          <cell r="S927">
            <v>7246000</v>
          </cell>
          <cell r="T927">
            <v>8368000</v>
          </cell>
          <cell r="AH927">
            <v>6340250</v>
          </cell>
          <cell r="AI927">
            <v>6944083.333333333</v>
          </cell>
          <cell r="AJ927">
            <v>7292750</v>
          </cell>
        </row>
        <row r="928">
          <cell r="AH928">
            <v>0</v>
          </cell>
          <cell r="AI928">
            <v>0</v>
          </cell>
          <cell r="AJ928">
            <v>0</v>
          </cell>
        </row>
        <row r="929">
          <cell r="AH929">
            <v>0</v>
          </cell>
          <cell r="AI929">
            <v>0</v>
          </cell>
          <cell r="AJ929">
            <v>0</v>
          </cell>
        </row>
        <row r="930">
          <cell r="AH930">
            <v>0</v>
          </cell>
          <cell r="AI930">
            <v>0</v>
          </cell>
          <cell r="AJ930">
            <v>0</v>
          </cell>
        </row>
        <row r="931">
          <cell r="Q931">
            <v>0</v>
          </cell>
          <cell r="R931">
            <v>0</v>
          </cell>
          <cell r="S931">
            <v>0</v>
          </cell>
          <cell r="T931">
            <v>0</v>
          </cell>
          <cell r="AH931">
            <v>0</v>
          </cell>
          <cell r="AI931">
            <v>0</v>
          </cell>
          <cell r="AJ931">
            <v>0</v>
          </cell>
        </row>
        <row r="932">
          <cell r="Q932">
            <v>-25000000</v>
          </cell>
          <cell r="R932">
            <v>-25000000</v>
          </cell>
          <cell r="S932">
            <v>-25000000</v>
          </cell>
          <cell r="T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</row>
        <row r="933"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AH933">
            <v>0</v>
          </cell>
          <cell r="AI933">
            <v>0</v>
          </cell>
          <cell r="AJ933">
            <v>0</v>
          </cell>
        </row>
        <row r="934"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AH934">
            <v>0</v>
          </cell>
          <cell r="AI934">
            <v>0</v>
          </cell>
          <cell r="AJ934">
            <v>0</v>
          </cell>
        </row>
        <row r="935"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AH935">
            <v>-10312500</v>
          </cell>
          <cell r="AI935">
            <v>-8020833.333333333</v>
          </cell>
          <cell r="AJ935">
            <v>-5729166.666666667</v>
          </cell>
        </row>
        <row r="936">
          <cell r="Q936">
            <v>0</v>
          </cell>
          <cell r="R936">
            <v>0</v>
          </cell>
          <cell r="S936">
            <v>0</v>
          </cell>
          <cell r="T936">
            <v>0</v>
          </cell>
          <cell r="AH936">
            <v>0</v>
          </cell>
          <cell r="AI936">
            <v>0</v>
          </cell>
          <cell r="AJ936">
            <v>0</v>
          </cell>
        </row>
        <row r="937"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AH937">
            <v>-8775000</v>
          </cell>
          <cell r="AI937">
            <v>-6825000</v>
          </cell>
          <cell r="AJ937">
            <v>-4875000</v>
          </cell>
        </row>
        <row r="938"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AH938">
            <v>0</v>
          </cell>
          <cell r="AI938">
            <v>0</v>
          </cell>
          <cell r="AJ938">
            <v>0</v>
          </cell>
        </row>
        <row r="939"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AH939">
            <v>-32812500</v>
          </cell>
          <cell r="AI939">
            <v>-25520833.333333332</v>
          </cell>
          <cell r="AJ939">
            <v>-18229166.666666668</v>
          </cell>
        </row>
        <row r="940"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AH940">
            <v>0</v>
          </cell>
          <cell r="AI940">
            <v>0</v>
          </cell>
          <cell r="AJ940">
            <v>0</v>
          </cell>
        </row>
        <row r="941"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AH941">
            <v>-10752500</v>
          </cell>
          <cell r="AI941">
            <v>-8797500</v>
          </cell>
          <cell r="AJ941">
            <v>-6842500</v>
          </cell>
        </row>
        <row r="942"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AH942">
            <v>-1125000</v>
          </cell>
          <cell r="AI942">
            <v>-875000</v>
          </cell>
          <cell r="AJ942">
            <v>-625000</v>
          </cell>
        </row>
        <row r="943">
          <cell r="Q943">
            <v>0</v>
          </cell>
          <cell r="R943">
            <v>0</v>
          </cell>
          <cell r="S943">
            <v>0</v>
          </cell>
          <cell r="T943">
            <v>0</v>
          </cell>
          <cell r="AH943">
            <v>-2625000</v>
          </cell>
          <cell r="AI943">
            <v>-2041666.6666666667</v>
          </cell>
          <cell r="AJ943">
            <v>-1458333.3333333333</v>
          </cell>
        </row>
        <row r="944"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AH944">
            <v>0</v>
          </cell>
          <cell r="AI944">
            <v>0</v>
          </cell>
          <cell r="AJ944">
            <v>0</v>
          </cell>
        </row>
        <row r="945"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AH945">
            <v>-13541666.666666666</v>
          </cell>
          <cell r="AI945">
            <v>-11458333.333333334</v>
          </cell>
          <cell r="AJ945">
            <v>-9375000</v>
          </cell>
        </row>
        <row r="946">
          <cell r="Q946">
            <v>0</v>
          </cell>
          <cell r="R946">
            <v>0</v>
          </cell>
          <cell r="S946">
            <v>0</v>
          </cell>
          <cell r="T946">
            <v>0</v>
          </cell>
          <cell r="AH946">
            <v>-1187500</v>
          </cell>
          <cell r="AI946">
            <v>-1062500</v>
          </cell>
          <cell r="AJ946">
            <v>-937500</v>
          </cell>
        </row>
        <row r="947">
          <cell r="Q947">
            <v>-3500000</v>
          </cell>
          <cell r="R947">
            <v>-3500000</v>
          </cell>
          <cell r="S947">
            <v>-3500000</v>
          </cell>
          <cell r="T947">
            <v>-3500000</v>
          </cell>
          <cell r="AH947">
            <v>-3500000</v>
          </cell>
          <cell r="AI947">
            <v>-3500000</v>
          </cell>
          <cell r="AJ947">
            <v>-3500000</v>
          </cell>
        </row>
        <row r="948">
          <cell r="Q948">
            <v>0</v>
          </cell>
          <cell r="R948">
            <v>0</v>
          </cell>
          <cell r="S948">
            <v>0</v>
          </cell>
          <cell r="T948">
            <v>0</v>
          </cell>
          <cell r="AH948">
            <v>-3958333.3333333335</v>
          </cell>
          <cell r="AI948">
            <v>-3541666.6666666665</v>
          </cell>
          <cell r="AJ948">
            <v>-3125000</v>
          </cell>
        </row>
        <row r="949">
          <cell r="Q949">
            <v>0</v>
          </cell>
          <cell r="R949">
            <v>0</v>
          </cell>
          <cell r="S949">
            <v>0</v>
          </cell>
          <cell r="T949">
            <v>0</v>
          </cell>
          <cell r="AH949">
            <v>-1187500</v>
          </cell>
          <cell r="AI949">
            <v>-1062500</v>
          </cell>
          <cell r="AJ949">
            <v>-937500</v>
          </cell>
        </row>
        <row r="950">
          <cell r="Q950">
            <v>-3000000</v>
          </cell>
          <cell r="R950">
            <v>-3000000</v>
          </cell>
          <cell r="S950">
            <v>-3000000</v>
          </cell>
          <cell r="T950">
            <v>-3000000</v>
          </cell>
          <cell r="AH950">
            <v>-3000000</v>
          </cell>
          <cell r="AI950">
            <v>-3000000</v>
          </cell>
          <cell r="AJ950">
            <v>-3000000</v>
          </cell>
        </row>
        <row r="951">
          <cell r="Q951">
            <v>0</v>
          </cell>
          <cell r="R951">
            <v>0</v>
          </cell>
          <cell r="S951">
            <v>0</v>
          </cell>
          <cell r="T951">
            <v>0</v>
          </cell>
          <cell r="AH951">
            <v>-15833333.333333334</v>
          </cell>
          <cell r="AI951">
            <v>-14166666.666666666</v>
          </cell>
          <cell r="AJ951">
            <v>-12500000</v>
          </cell>
        </row>
        <row r="952">
          <cell r="Q952">
            <v>-1000000</v>
          </cell>
          <cell r="R952">
            <v>-1000000</v>
          </cell>
          <cell r="S952">
            <v>-1000000</v>
          </cell>
          <cell r="T952">
            <v>-1000000</v>
          </cell>
          <cell r="AH952">
            <v>-1000000</v>
          </cell>
          <cell r="AI952">
            <v>-1000000</v>
          </cell>
          <cell r="AJ952">
            <v>-1000000</v>
          </cell>
        </row>
        <row r="953"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AH953">
            <v>-2375000</v>
          </cell>
          <cell r="AI953">
            <v>-2125000</v>
          </cell>
          <cell r="AJ953">
            <v>-1875000</v>
          </cell>
        </row>
        <row r="954">
          <cell r="Q954">
            <v>-8500000</v>
          </cell>
          <cell r="R954">
            <v>-8500000</v>
          </cell>
          <cell r="S954">
            <v>-8500000</v>
          </cell>
          <cell r="T954">
            <v>-8500000</v>
          </cell>
          <cell r="AH954">
            <v>-8500000</v>
          </cell>
          <cell r="AI954">
            <v>-8500000</v>
          </cell>
          <cell r="AJ954">
            <v>-8500000</v>
          </cell>
        </row>
        <row r="955">
          <cell r="Q955">
            <v>-10000000</v>
          </cell>
          <cell r="R955">
            <v>-10000000</v>
          </cell>
          <cell r="S955">
            <v>-10000000</v>
          </cell>
          <cell r="T955">
            <v>-10000000</v>
          </cell>
          <cell r="AH955">
            <v>-10000000</v>
          </cell>
          <cell r="AI955">
            <v>-10000000</v>
          </cell>
          <cell r="AJ955">
            <v>-10000000</v>
          </cell>
        </row>
        <row r="956">
          <cell r="Q956">
            <v>-10000000</v>
          </cell>
          <cell r="R956">
            <v>-10000000</v>
          </cell>
          <cell r="S956">
            <v>-10000000</v>
          </cell>
          <cell r="T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</row>
        <row r="957">
          <cell r="Q957">
            <v>-8000000</v>
          </cell>
          <cell r="R957">
            <v>-8000000</v>
          </cell>
          <cell r="S957">
            <v>-8000000</v>
          </cell>
          <cell r="T957">
            <v>-8000000</v>
          </cell>
          <cell r="AH957">
            <v>-8000000</v>
          </cell>
          <cell r="AI957">
            <v>-8000000</v>
          </cell>
          <cell r="AJ957">
            <v>-8000000</v>
          </cell>
        </row>
        <row r="958">
          <cell r="Q958">
            <v>-3000000</v>
          </cell>
          <cell r="R958">
            <v>-3000000</v>
          </cell>
          <cell r="S958">
            <v>-3000000</v>
          </cell>
          <cell r="T958">
            <v>-3000000</v>
          </cell>
          <cell r="AH958">
            <v>-3000000</v>
          </cell>
          <cell r="AI958">
            <v>-3000000</v>
          </cell>
          <cell r="AJ958">
            <v>-3000000</v>
          </cell>
        </row>
        <row r="959">
          <cell r="Q959">
            <v>-20000000</v>
          </cell>
          <cell r="R959">
            <v>-20000000</v>
          </cell>
          <cell r="S959">
            <v>-20000000</v>
          </cell>
          <cell r="T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</row>
        <row r="960">
          <cell r="Q960">
            <v>-20000000</v>
          </cell>
          <cell r="R960">
            <v>-20000000</v>
          </cell>
          <cell r="S960">
            <v>-20000000</v>
          </cell>
          <cell r="T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</row>
        <row r="961">
          <cell r="Q961">
            <v>-5000000</v>
          </cell>
          <cell r="R961">
            <v>-5000000</v>
          </cell>
          <cell r="S961">
            <v>-5000000</v>
          </cell>
          <cell r="T961">
            <v>-5000000</v>
          </cell>
          <cell r="AH961">
            <v>-5000000</v>
          </cell>
          <cell r="AI961">
            <v>-5000000</v>
          </cell>
          <cell r="AJ961">
            <v>-5000000</v>
          </cell>
        </row>
        <row r="962">
          <cell r="Q962">
            <v>-7000000</v>
          </cell>
          <cell r="R962">
            <v>-7000000</v>
          </cell>
          <cell r="S962">
            <v>-7000000</v>
          </cell>
          <cell r="T962">
            <v>-7000000</v>
          </cell>
          <cell r="AH962">
            <v>-7000000</v>
          </cell>
          <cell r="AI962">
            <v>-7000000</v>
          </cell>
          <cell r="AJ962">
            <v>-7000000</v>
          </cell>
        </row>
        <row r="963">
          <cell r="Q963">
            <v>-10000000</v>
          </cell>
          <cell r="R963">
            <v>-10000000</v>
          </cell>
          <cell r="S963">
            <v>-10000000</v>
          </cell>
          <cell r="T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</row>
        <row r="964">
          <cell r="Q964">
            <v>-2000000</v>
          </cell>
          <cell r="R964">
            <v>-2000000</v>
          </cell>
          <cell r="S964">
            <v>-2000000</v>
          </cell>
          <cell r="T964">
            <v>-2000000</v>
          </cell>
          <cell r="AH964">
            <v>-2000000</v>
          </cell>
          <cell r="AI964">
            <v>-2000000</v>
          </cell>
          <cell r="AJ964">
            <v>-2000000</v>
          </cell>
        </row>
        <row r="965">
          <cell r="Q965">
            <v>-3000000</v>
          </cell>
          <cell r="R965">
            <v>-3000000</v>
          </cell>
          <cell r="S965">
            <v>-3000000</v>
          </cell>
          <cell r="T965">
            <v>-3000000</v>
          </cell>
          <cell r="AH965">
            <v>-3000000</v>
          </cell>
          <cell r="AI965">
            <v>-3000000</v>
          </cell>
          <cell r="AJ965">
            <v>-3000000</v>
          </cell>
        </row>
        <row r="966">
          <cell r="Q966">
            <v>-5000000</v>
          </cell>
          <cell r="R966">
            <v>-5000000</v>
          </cell>
          <cell r="S966">
            <v>-5000000</v>
          </cell>
          <cell r="T966">
            <v>-5000000</v>
          </cell>
          <cell r="AH966">
            <v>-5000000</v>
          </cell>
          <cell r="AI966">
            <v>-5000000</v>
          </cell>
          <cell r="AJ966">
            <v>-5000000</v>
          </cell>
        </row>
        <row r="967">
          <cell r="Q967">
            <v>-15000000</v>
          </cell>
          <cell r="R967">
            <v>-15000000</v>
          </cell>
          <cell r="S967">
            <v>-15000000</v>
          </cell>
          <cell r="T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</row>
        <row r="968">
          <cell r="Q968">
            <v>-10000000</v>
          </cell>
          <cell r="R968">
            <v>-10000000</v>
          </cell>
          <cell r="S968">
            <v>-10000000</v>
          </cell>
          <cell r="T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</row>
        <row r="969">
          <cell r="Q969">
            <v>-2000000</v>
          </cell>
          <cell r="R969">
            <v>-2000000</v>
          </cell>
          <cell r="S969">
            <v>-2000000</v>
          </cell>
          <cell r="T969">
            <v>-2000000</v>
          </cell>
          <cell r="AH969">
            <v>-2000000</v>
          </cell>
          <cell r="AI969">
            <v>-2000000</v>
          </cell>
          <cell r="AJ969">
            <v>-2000000</v>
          </cell>
        </row>
        <row r="970">
          <cell r="Q970">
            <v>-25000000</v>
          </cell>
          <cell r="R970">
            <v>-25000000</v>
          </cell>
          <cell r="S970">
            <v>-25000000</v>
          </cell>
          <cell r="T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</row>
        <row r="971">
          <cell r="Q971">
            <v>-100000000</v>
          </cell>
          <cell r="R971">
            <v>-100000000</v>
          </cell>
          <cell r="S971">
            <v>-100000000</v>
          </cell>
          <cell r="T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</row>
        <row r="972">
          <cell r="Q972">
            <v>0</v>
          </cell>
          <cell r="R972">
            <v>0</v>
          </cell>
          <cell r="S972">
            <v>0</v>
          </cell>
          <cell r="T972">
            <v>0</v>
          </cell>
          <cell r="AH972">
            <v>-2708333.3333333335</v>
          </cell>
          <cell r="AI972">
            <v>-2291666.6666666665</v>
          </cell>
          <cell r="AJ972">
            <v>-1875000</v>
          </cell>
        </row>
        <row r="973">
          <cell r="Q973">
            <v>0</v>
          </cell>
          <cell r="R973">
            <v>0</v>
          </cell>
          <cell r="S973">
            <v>0</v>
          </cell>
          <cell r="T973">
            <v>0</v>
          </cell>
          <cell r="AH973">
            <v>-3750000</v>
          </cell>
          <cell r="AI973">
            <v>-2916666.6666666665</v>
          </cell>
          <cell r="AJ973">
            <v>-2083333.3333333333</v>
          </cell>
        </row>
        <row r="974"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AH974">
            <v>0</v>
          </cell>
          <cell r="AI974">
            <v>0</v>
          </cell>
          <cell r="AJ974">
            <v>0</v>
          </cell>
        </row>
        <row r="975">
          <cell r="Q975">
            <v>-46000000</v>
          </cell>
          <cell r="R975">
            <v>-46000000</v>
          </cell>
          <cell r="S975">
            <v>-46000000</v>
          </cell>
          <cell r="T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</row>
        <row r="976"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AH976">
            <v>0</v>
          </cell>
          <cell r="AI976">
            <v>0</v>
          </cell>
          <cell r="AJ976">
            <v>0</v>
          </cell>
        </row>
        <row r="977">
          <cell r="Q977">
            <v>0</v>
          </cell>
          <cell r="R977">
            <v>0</v>
          </cell>
          <cell r="S977">
            <v>0</v>
          </cell>
          <cell r="T977">
            <v>0</v>
          </cell>
          <cell r="AH977">
            <v>0</v>
          </cell>
          <cell r="AI977">
            <v>0</v>
          </cell>
          <cell r="AJ977">
            <v>0</v>
          </cell>
        </row>
        <row r="978">
          <cell r="Q978">
            <v>0</v>
          </cell>
          <cell r="R978">
            <v>0</v>
          </cell>
          <cell r="S978">
            <v>0</v>
          </cell>
          <cell r="T978">
            <v>0</v>
          </cell>
          <cell r="AH978">
            <v>0</v>
          </cell>
          <cell r="AI978">
            <v>0</v>
          </cell>
          <cell r="AJ978">
            <v>0</v>
          </cell>
        </row>
        <row r="979">
          <cell r="Q979">
            <v>0</v>
          </cell>
          <cell r="R979">
            <v>0</v>
          </cell>
          <cell r="S979">
            <v>0</v>
          </cell>
          <cell r="T979">
            <v>0</v>
          </cell>
          <cell r="AH979">
            <v>0</v>
          </cell>
          <cell r="AI979">
            <v>0</v>
          </cell>
          <cell r="AJ979">
            <v>0</v>
          </cell>
        </row>
        <row r="980">
          <cell r="Q980">
            <v>0</v>
          </cell>
          <cell r="R980">
            <v>0</v>
          </cell>
          <cell r="S980">
            <v>0</v>
          </cell>
          <cell r="T980">
            <v>0</v>
          </cell>
          <cell r="AH980">
            <v>0</v>
          </cell>
          <cell r="AI980">
            <v>0</v>
          </cell>
          <cell r="AJ980">
            <v>0</v>
          </cell>
        </row>
        <row r="981">
          <cell r="Q981">
            <v>0</v>
          </cell>
          <cell r="R981">
            <v>0</v>
          </cell>
          <cell r="S981">
            <v>0</v>
          </cell>
          <cell r="T981">
            <v>0</v>
          </cell>
          <cell r="AH981">
            <v>0</v>
          </cell>
          <cell r="AI981">
            <v>0</v>
          </cell>
          <cell r="AJ981">
            <v>0</v>
          </cell>
        </row>
        <row r="982"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AH982">
            <v>-3125000</v>
          </cell>
          <cell r="AI982">
            <v>-1041666.6666666666</v>
          </cell>
          <cell r="AJ982">
            <v>0</v>
          </cell>
        </row>
        <row r="983">
          <cell r="Q983">
            <v>-50000000</v>
          </cell>
          <cell r="R983">
            <v>-50000000</v>
          </cell>
          <cell r="S983">
            <v>-50000000</v>
          </cell>
          <cell r="T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</row>
        <row r="984"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AH984">
            <v>-16250000</v>
          </cell>
          <cell r="AI984">
            <v>-13750000</v>
          </cell>
          <cell r="AJ984">
            <v>-11250000</v>
          </cell>
        </row>
        <row r="985"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AH985">
            <v>0</v>
          </cell>
          <cell r="AI985">
            <v>0</v>
          </cell>
          <cell r="AJ985">
            <v>0</v>
          </cell>
        </row>
        <row r="986">
          <cell r="Q986">
            <v>0</v>
          </cell>
          <cell r="R986">
            <v>0</v>
          </cell>
          <cell r="S986">
            <v>0</v>
          </cell>
          <cell r="T986">
            <v>0</v>
          </cell>
          <cell r="AH986">
            <v>-8750000</v>
          </cell>
          <cell r="AI986">
            <v>-6250000</v>
          </cell>
          <cell r="AJ986">
            <v>-3750000</v>
          </cell>
        </row>
        <row r="987">
          <cell r="Q987">
            <v>-3000000</v>
          </cell>
          <cell r="R987">
            <v>-3000000</v>
          </cell>
          <cell r="S987">
            <v>-3000000</v>
          </cell>
          <cell r="T987">
            <v>0</v>
          </cell>
          <cell r="AH987">
            <v>-3000000</v>
          </cell>
          <cell r="AI987">
            <v>-3000000</v>
          </cell>
          <cell r="AJ987">
            <v>-2875000</v>
          </cell>
        </row>
        <row r="988">
          <cell r="Q988">
            <v>-11000000</v>
          </cell>
          <cell r="R988">
            <v>-11000000</v>
          </cell>
          <cell r="S988">
            <v>-11000000</v>
          </cell>
          <cell r="T988">
            <v>0</v>
          </cell>
          <cell r="AH988">
            <v>-11000000</v>
          </cell>
          <cell r="AI988">
            <v>-11000000</v>
          </cell>
          <cell r="AJ988">
            <v>-10541666.666666666</v>
          </cell>
        </row>
        <row r="989">
          <cell r="Q989">
            <v>-7967792.54</v>
          </cell>
          <cell r="R989">
            <v>-4158309.36</v>
          </cell>
          <cell r="S989">
            <v>-4158309.36</v>
          </cell>
          <cell r="T989">
            <v>-4158309.36</v>
          </cell>
          <cell r="AH989">
            <v>-2165211.0249999999</v>
          </cell>
          <cell r="AI989">
            <v>-2511736.8050000002</v>
          </cell>
          <cell r="AJ989">
            <v>-2858262.5850000004</v>
          </cell>
        </row>
        <row r="990">
          <cell r="Q990">
            <v>-55000000</v>
          </cell>
          <cell r="R990">
            <v>-55000000</v>
          </cell>
          <cell r="S990">
            <v>-55000000</v>
          </cell>
          <cell r="T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</row>
        <row r="991">
          <cell r="Q991">
            <v>-30000000</v>
          </cell>
          <cell r="R991">
            <v>-30000000</v>
          </cell>
          <cell r="S991">
            <v>-30000000</v>
          </cell>
          <cell r="T991">
            <v>-30000000</v>
          </cell>
          <cell r="AH991">
            <v>-30000000</v>
          </cell>
          <cell r="AI991">
            <v>-30000000</v>
          </cell>
          <cell r="AJ991">
            <v>-30000000</v>
          </cell>
        </row>
        <row r="992">
          <cell r="Q992">
            <v>-300000000</v>
          </cell>
          <cell r="R992">
            <v>-300000000</v>
          </cell>
          <cell r="S992">
            <v>-300000000</v>
          </cell>
          <cell r="T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</row>
        <row r="993">
          <cell r="Q993">
            <v>-200000000</v>
          </cell>
          <cell r="R993">
            <v>-200000000</v>
          </cell>
          <cell r="S993">
            <v>-200000000</v>
          </cell>
          <cell r="T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</row>
        <row r="994">
          <cell r="Q994">
            <v>-150000000</v>
          </cell>
          <cell r="R994">
            <v>-150000000</v>
          </cell>
          <cell r="S994">
            <v>-150000000</v>
          </cell>
          <cell r="T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</row>
        <row r="995">
          <cell r="Q995">
            <v>-100000000</v>
          </cell>
          <cell r="R995">
            <v>-100000000</v>
          </cell>
          <cell r="S995">
            <v>-100000000</v>
          </cell>
          <cell r="T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</row>
        <row r="996">
          <cell r="Q996">
            <v>-225000000</v>
          </cell>
          <cell r="R996">
            <v>-225000000</v>
          </cell>
          <cell r="S996">
            <v>-225000000</v>
          </cell>
          <cell r="T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</row>
        <row r="997">
          <cell r="Q997">
            <v>-25000000</v>
          </cell>
          <cell r="R997">
            <v>-25000000</v>
          </cell>
          <cell r="S997">
            <v>-25000000</v>
          </cell>
          <cell r="T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</row>
        <row r="998">
          <cell r="Q998">
            <v>-260000000</v>
          </cell>
          <cell r="R998">
            <v>-260000000</v>
          </cell>
          <cell r="S998">
            <v>-260000000</v>
          </cell>
          <cell r="T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</row>
        <row r="999">
          <cell r="Q999">
            <v>-40000000</v>
          </cell>
          <cell r="R999">
            <v>-40000000</v>
          </cell>
          <cell r="S999">
            <v>-40000000</v>
          </cell>
          <cell r="T999">
            <v>0</v>
          </cell>
          <cell r="AH999">
            <v>-40000000</v>
          </cell>
          <cell r="AI999">
            <v>-40000000</v>
          </cell>
          <cell r="AJ999">
            <v>-38333333.333333336</v>
          </cell>
        </row>
        <row r="1000">
          <cell r="Q1000">
            <v>-138460000</v>
          </cell>
          <cell r="R1000">
            <v>-138460000</v>
          </cell>
          <cell r="S1000">
            <v>-138460000</v>
          </cell>
          <cell r="T1000">
            <v>-138460000</v>
          </cell>
          <cell r="AH1000">
            <v>-86537500</v>
          </cell>
          <cell r="AI1000">
            <v>-98075833.333333328</v>
          </cell>
          <cell r="AJ1000">
            <v>-109614166.66666667</v>
          </cell>
        </row>
        <row r="1001">
          <cell r="Q1001">
            <v>-23400000</v>
          </cell>
          <cell r="R1001">
            <v>-23400000</v>
          </cell>
          <cell r="S1001">
            <v>-23400000</v>
          </cell>
          <cell r="T1001">
            <v>-23400000</v>
          </cell>
          <cell r="AH1001">
            <v>-14625000</v>
          </cell>
          <cell r="AI1001">
            <v>-16575000</v>
          </cell>
          <cell r="AJ1001">
            <v>-18525000</v>
          </cell>
        </row>
        <row r="1002">
          <cell r="Q1002">
            <v>-150000000</v>
          </cell>
          <cell r="R1002">
            <v>-150000000</v>
          </cell>
          <cell r="S1002">
            <v>-150000000</v>
          </cell>
          <cell r="T1002">
            <v>-150000000</v>
          </cell>
          <cell r="AH1002">
            <v>-56250000</v>
          </cell>
          <cell r="AI1002">
            <v>-68750000</v>
          </cell>
          <cell r="AJ1002">
            <v>-81250000</v>
          </cell>
        </row>
        <row r="1003">
          <cell r="Q1003">
            <v>0</v>
          </cell>
          <cell r="R1003">
            <v>0</v>
          </cell>
          <cell r="S1003">
            <v>0</v>
          </cell>
          <cell r="T1003">
            <v>0</v>
          </cell>
          <cell r="AH1003">
            <v>0</v>
          </cell>
          <cell r="AI1003">
            <v>0</v>
          </cell>
          <cell r="AJ1003">
            <v>0</v>
          </cell>
        </row>
        <row r="1004">
          <cell r="T1004">
            <v>-80250000</v>
          </cell>
          <cell r="AH1004">
            <v>0</v>
          </cell>
          <cell r="AI1004">
            <v>0</v>
          </cell>
          <cell r="AJ1004">
            <v>-3343750</v>
          </cell>
        </row>
        <row r="1005">
          <cell r="T1005">
            <v>-200000000</v>
          </cell>
          <cell r="AH1005">
            <v>0</v>
          </cell>
          <cell r="AI1005">
            <v>0</v>
          </cell>
          <cell r="AJ1005">
            <v>-8333333.333333333</v>
          </cell>
        </row>
        <row r="1006"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AH1006">
            <v>0</v>
          </cell>
          <cell r="AI1006">
            <v>0</v>
          </cell>
          <cell r="AJ1006">
            <v>0</v>
          </cell>
        </row>
        <row r="1007">
          <cell r="T1007">
            <v>-431100</v>
          </cell>
          <cell r="AH1007">
            <v>0</v>
          </cell>
          <cell r="AI1007">
            <v>0</v>
          </cell>
          <cell r="AJ1007">
            <v>-17962.5</v>
          </cell>
        </row>
        <row r="1008">
          <cell r="T1008">
            <v>-1458300</v>
          </cell>
          <cell r="AH1008">
            <v>0</v>
          </cell>
          <cell r="AI1008">
            <v>0</v>
          </cell>
          <cell r="AJ1008">
            <v>-60762.5</v>
          </cell>
        </row>
        <row r="1009"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AH1009">
            <v>0</v>
          </cell>
          <cell r="AI1009">
            <v>0</v>
          </cell>
          <cell r="AJ1009">
            <v>0</v>
          </cell>
        </row>
        <row r="1010">
          <cell r="Q1010">
            <v>0</v>
          </cell>
          <cell r="R1010">
            <v>0</v>
          </cell>
          <cell r="S1010">
            <v>0</v>
          </cell>
          <cell r="T1010">
            <v>0</v>
          </cell>
          <cell r="AH1010">
            <v>0</v>
          </cell>
          <cell r="AI1010">
            <v>0</v>
          </cell>
          <cell r="AJ1010">
            <v>0</v>
          </cell>
        </row>
        <row r="1011">
          <cell r="Q1011">
            <v>0</v>
          </cell>
          <cell r="R1011">
            <v>0</v>
          </cell>
          <cell r="S1011">
            <v>0</v>
          </cell>
          <cell r="T1011">
            <v>0</v>
          </cell>
          <cell r="AH1011">
            <v>0</v>
          </cell>
          <cell r="AI1011">
            <v>0</v>
          </cell>
          <cell r="AJ1011">
            <v>0</v>
          </cell>
        </row>
        <row r="1012"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AH1012">
            <v>0</v>
          </cell>
          <cell r="AI1012">
            <v>0</v>
          </cell>
          <cell r="AJ1012">
            <v>0</v>
          </cell>
        </row>
        <row r="1013">
          <cell r="Q1013">
            <v>0</v>
          </cell>
          <cell r="R1013">
            <v>0</v>
          </cell>
          <cell r="S1013">
            <v>0</v>
          </cell>
          <cell r="T1013">
            <v>0</v>
          </cell>
          <cell r="AH1013">
            <v>11.761666666666668</v>
          </cell>
          <cell r="AI1013">
            <v>3.3333333333333335E-3</v>
          </cell>
          <cell r="AJ1013">
            <v>0</v>
          </cell>
        </row>
        <row r="1014">
          <cell r="Q1014">
            <v>16907.330000000002</v>
          </cell>
          <cell r="R1014">
            <v>15699.66</v>
          </cell>
          <cell r="S1014">
            <v>14491.99</v>
          </cell>
          <cell r="T1014">
            <v>13284.32</v>
          </cell>
          <cell r="AH1014">
            <v>22945.680000000004</v>
          </cell>
          <cell r="AI1014">
            <v>21738.010000000002</v>
          </cell>
          <cell r="AJ1014">
            <v>20530.34</v>
          </cell>
        </row>
        <row r="1015">
          <cell r="Q1015">
            <v>-1125000</v>
          </cell>
          <cell r="R1015">
            <v>-912500</v>
          </cell>
          <cell r="S1015">
            <v>-912500</v>
          </cell>
          <cell r="T1015">
            <v>-1475000</v>
          </cell>
          <cell r="AH1015">
            <v>-802604.16666666663</v>
          </cell>
          <cell r="AI1015">
            <v>-811979.16666666663</v>
          </cell>
          <cell r="AJ1015">
            <v>-853125</v>
          </cell>
        </row>
        <row r="1016"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AH1016">
            <v>0</v>
          </cell>
          <cell r="AI1016">
            <v>0</v>
          </cell>
          <cell r="AJ1016">
            <v>0</v>
          </cell>
        </row>
        <row r="1017">
          <cell r="Q1017">
            <v>-31873025.359999999</v>
          </cell>
          <cell r="R1017">
            <v>-31873025.359999999</v>
          </cell>
          <cell r="S1017">
            <v>-31873025.359999999</v>
          </cell>
          <cell r="T1017">
            <v>-32315807.579999998</v>
          </cell>
          <cell r="AH1017">
            <v>-33982500.458750002</v>
          </cell>
          <cell r="AI1017">
            <v>-33218177.329583336</v>
          </cell>
          <cell r="AJ1017">
            <v>-32780157.304166671</v>
          </cell>
        </row>
        <row r="1018">
          <cell r="Q1018">
            <v>-75000</v>
          </cell>
          <cell r="R1018">
            <v>-75000</v>
          </cell>
          <cell r="S1018">
            <v>-75000</v>
          </cell>
          <cell r="T1018">
            <v>-75000</v>
          </cell>
          <cell r="AH1018">
            <v>-81662.2</v>
          </cell>
          <cell r="AI1018">
            <v>-81662.2</v>
          </cell>
          <cell r="AJ1018">
            <v>-81662.2</v>
          </cell>
        </row>
        <row r="1019">
          <cell r="Q1019">
            <v>-1471645.26</v>
          </cell>
          <cell r="R1019">
            <v>-1471645.26</v>
          </cell>
          <cell r="S1019">
            <v>-1471645.26</v>
          </cell>
          <cell r="T1019">
            <v>-1499216.5</v>
          </cell>
          <cell r="AH1019">
            <v>-1525162.5337499997</v>
          </cell>
          <cell r="AI1019">
            <v>-1511638.824583333</v>
          </cell>
          <cell r="AJ1019">
            <v>-1502216.3170833329</v>
          </cell>
        </row>
        <row r="1020">
          <cell r="Q1020">
            <v>-132020.75</v>
          </cell>
          <cell r="R1020">
            <v>-132020.75</v>
          </cell>
          <cell r="S1020">
            <v>-129471.05</v>
          </cell>
          <cell r="T1020">
            <v>-129471.05</v>
          </cell>
          <cell r="AH1020">
            <v>-134306</v>
          </cell>
          <cell r="AI1020">
            <v>-133691.92916666667</v>
          </cell>
          <cell r="AJ1020">
            <v>-132971.62083333332</v>
          </cell>
        </row>
        <row r="1021">
          <cell r="Q1021">
            <v>-8761.4500000000007</v>
          </cell>
          <cell r="R1021">
            <v>-8761.4500000000007</v>
          </cell>
          <cell r="S1021">
            <v>-8761.4500000000007</v>
          </cell>
          <cell r="T1021">
            <v>-8761.4500000000007</v>
          </cell>
          <cell r="AH1021">
            <v>-10119.148333333333</v>
          </cell>
          <cell r="AI1021">
            <v>-9840.8883333333324</v>
          </cell>
          <cell r="AJ1021">
            <v>-9572.0450000000001</v>
          </cell>
        </row>
        <row r="1022">
          <cell r="Q1022">
            <v>-15000</v>
          </cell>
          <cell r="R1022">
            <v>-15000</v>
          </cell>
          <cell r="S1022">
            <v>-15000</v>
          </cell>
          <cell r="T1022">
            <v>-15000</v>
          </cell>
          <cell r="AH1022">
            <v>-15000</v>
          </cell>
          <cell r="AI1022">
            <v>-15000</v>
          </cell>
          <cell r="AJ1022">
            <v>-15000</v>
          </cell>
        </row>
        <row r="1023">
          <cell r="Q1023">
            <v>-60027.26</v>
          </cell>
          <cell r="R1023">
            <v>-60027.26</v>
          </cell>
          <cell r="S1023">
            <v>-60027.26</v>
          </cell>
          <cell r="T1023">
            <v>-58618.63</v>
          </cell>
          <cell r="AH1023">
            <v>-61233.872500000005</v>
          </cell>
          <cell r="AI1023">
            <v>-60984.201666666668</v>
          </cell>
          <cell r="AJ1023">
            <v>-60721.556666666664</v>
          </cell>
        </row>
        <row r="1024"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AH1024">
            <v>-2500</v>
          </cell>
          <cell r="AI1024">
            <v>-833.33333333333337</v>
          </cell>
          <cell r="AJ1024">
            <v>0</v>
          </cell>
        </row>
        <row r="1025">
          <cell r="Q1025">
            <v>-341136.66</v>
          </cell>
          <cell r="R1025">
            <v>-341136.66</v>
          </cell>
          <cell r="S1025">
            <v>-341136.66</v>
          </cell>
          <cell r="T1025">
            <v>-341045.91</v>
          </cell>
          <cell r="AH1025">
            <v>-341835.78166666668</v>
          </cell>
          <cell r="AI1025">
            <v>-342435.16666666669</v>
          </cell>
          <cell r="AJ1025">
            <v>-342629.16041666671</v>
          </cell>
        </row>
        <row r="1026">
          <cell r="Q1026">
            <v>-141634.19</v>
          </cell>
          <cell r="R1026">
            <v>-141634.19</v>
          </cell>
          <cell r="S1026">
            <v>-141634.19</v>
          </cell>
          <cell r="T1026">
            <v>-141634.19</v>
          </cell>
          <cell r="AH1026">
            <v>-141705.03374999997</v>
          </cell>
          <cell r="AI1026">
            <v>-141657.80458333329</v>
          </cell>
          <cell r="AJ1026">
            <v>-141634.18999999997</v>
          </cell>
        </row>
        <row r="1027">
          <cell r="Q1027">
            <v>-140000</v>
          </cell>
          <cell r="R1027">
            <v>-140000</v>
          </cell>
          <cell r="S1027">
            <v>-140000</v>
          </cell>
          <cell r="T1027">
            <v>-140000</v>
          </cell>
          <cell r="AH1027">
            <v>-140000</v>
          </cell>
          <cell r="AI1027">
            <v>-140000</v>
          </cell>
          <cell r="AJ1027">
            <v>-140000</v>
          </cell>
        </row>
        <row r="1028">
          <cell r="Q1028">
            <v>-20000</v>
          </cell>
          <cell r="R1028">
            <v>-20000</v>
          </cell>
          <cell r="S1028">
            <v>-20000</v>
          </cell>
          <cell r="T1028">
            <v>-20000</v>
          </cell>
          <cell r="AH1028">
            <v>-18750</v>
          </cell>
          <cell r="AI1028">
            <v>-19583.333333333332</v>
          </cell>
          <cell r="AJ1028">
            <v>-20000</v>
          </cell>
        </row>
        <row r="1029"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AH1029">
            <v>0</v>
          </cell>
          <cell r="AI1029">
            <v>0</v>
          </cell>
          <cell r="AJ1029">
            <v>0</v>
          </cell>
        </row>
        <row r="1030">
          <cell r="Q1030">
            <v>-1451218.87</v>
          </cell>
          <cell r="R1030">
            <v>-1528011.81</v>
          </cell>
          <cell r="S1030">
            <v>-1528011.81</v>
          </cell>
          <cell r="T1030">
            <v>-1451218.87</v>
          </cell>
          <cell r="AH1030">
            <v>-1436928.6258333335</v>
          </cell>
          <cell r="AI1030">
            <v>-1448325.8041666672</v>
          </cell>
          <cell r="AJ1030">
            <v>-1455689.9433333336</v>
          </cell>
        </row>
        <row r="1031">
          <cell r="Q1031">
            <v>-530050</v>
          </cell>
          <cell r="R1031">
            <v>-530050</v>
          </cell>
          <cell r="S1031">
            <v>-530050</v>
          </cell>
          <cell r="T1031">
            <v>-530050</v>
          </cell>
          <cell r="AH1031">
            <v>-331281.25</v>
          </cell>
          <cell r="AI1031">
            <v>-375452.08333333331</v>
          </cell>
          <cell r="AJ1031">
            <v>-419622.91666666669</v>
          </cell>
        </row>
        <row r="1032">
          <cell r="Q1032">
            <v>-305246.25</v>
          </cell>
          <cell r="R1032">
            <v>-307636</v>
          </cell>
          <cell r="S1032">
            <v>-307636</v>
          </cell>
          <cell r="T1032">
            <v>-307636</v>
          </cell>
          <cell r="AH1032">
            <v>-189086.16666666666</v>
          </cell>
          <cell r="AI1032">
            <v>-214722.5</v>
          </cell>
          <cell r="AJ1032">
            <v>-240358.83333333334</v>
          </cell>
        </row>
        <row r="1033">
          <cell r="Q1033">
            <v>-1022339</v>
          </cell>
          <cell r="R1033">
            <v>-1030343</v>
          </cell>
          <cell r="S1033">
            <v>-1030343</v>
          </cell>
          <cell r="T1033">
            <v>-1030343</v>
          </cell>
          <cell r="AH1033">
            <v>-633292.375</v>
          </cell>
          <cell r="AI1033">
            <v>-719154.29166666663</v>
          </cell>
          <cell r="AJ1033">
            <v>-805016.20833333337</v>
          </cell>
        </row>
        <row r="1034">
          <cell r="Q1034">
            <v>-632180.5</v>
          </cell>
          <cell r="R1034">
            <v>-637130</v>
          </cell>
          <cell r="S1034">
            <v>-637130</v>
          </cell>
          <cell r="T1034">
            <v>-637130</v>
          </cell>
          <cell r="AH1034">
            <v>-391606.91666666669</v>
          </cell>
          <cell r="AI1034">
            <v>-444701.08333333331</v>
          </cell>
          <cell r="AJ1034">
            <v>-497795.25</v>
          </cell>
        </row>
        <row r="1035">
          <cell r="Q1035">
            <v>-914480.43</v>
          </cell>
          <cell r="R1035">
            <v>-914480.43</v>
          </cell>
          <cell r="S1035">
            <v>-921534.43</v>
          </cell>
          <cell r="T1035">
            <v>-915481.96</v>
          </cell>
          <cell r="AH1035">
            <v>-693857.05374999996</v>
          </cell>
          <cell r="AI1035">
            <v>-770357.6729166666</v>
          </cell>
          <cell r="AJ1035">
            <v>-846900.02249999996</v>
          </cell>
        </row>
        <row r="1036"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AH1036">
            <v>0</v>
          </cell>
          <cell r="AI1036">
            <v>0</v>
          </cell>
          <cell r="AJ1036">
            <v>0</v>
          </cell>
        </row>
        <row r="1037"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AH1037">
            <v>0</v>
          </cell>
          <cell r="AI1037">
            <v>0</v>
          </cell>
          <cell r="AJ1037">
            <v>0</v>
          </cell>
        </row>
        <row r="1038"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AH1038">
            <v>0</v>
          </cell>
          <cell r="AI1038">
            <v>0</v>
          </cell>
          <cell r="AJ1038">
            <v>0</v>
          </cell>
        </row>
        <row r="1039"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AH1039">
            <v>0</v>
          </cell>
          <cell r="AI1039">
            <v>0</v>
          </cell>
          <cell r="AJ1039">
            <v>0</v>
          </cell>
        </row>
        <row r="1040"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AH1040">
            <v>0</v>
          </cell>
          <cell r="AI1040">
            <v>0</v>
          </cell>
          <cell r="AJ1040">
            <v>0</v>
          </cell>
        </row>
        <row r="1041">
          <cell r="Q1041">
            <v>0</v>
          </cell>
          <cell r="R1041">
            <v>-250000</v>
          </cell>
          <cell r="S1041">
            <v>0</v>
          </cell>
          <cell r="T1041">
            <v>0</v>
          </cell>
          <cell r="AH1041">
            <v>-14818166.666666666</v>
          </cell>
          <cell r="AI1041">
            <v>-12819958.333333334</v>
          </cell>
          <cell r="AJ1041">
            <v>-12167333.333333334</v>
          </cell>
        </row>
        <row r="1042">
          <cell r="Q1042">
            <v>-9330000</v>
          </cell>
          <cell r="R1042">
            <v>-2000000</v>
          </cell>
          <cell r="S1042">
            <v>0</v>
          </cell>
          <cell r="T1042">
            <v>0</v>
          </cell>
          <cell r="AH1042">
            <v>-24196833.333333332</v>
          </cell>
          <cell r="AI1042">
            <v>-22214375</v>
          </cell>
          <cell r="AJ1042">
            <v>-19498166.666666668</v>
          </cell>
        </row>
        <row r="1043"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AH1043">
            <v>0</v>
          </cell>
          <cell r="AI1043">
            <v>0</v>
          </cell>
          <cell r="AJ1043">
            <v>0</v>
          </cell>
        </row>
        <row r="1044"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AH1044">
            <v>0</v>
          </cell>
          <cell r="AI1044">
            <v>0</v>
          </cell>
          <cell r="AJ1044">
            <v>0</v>
          </cell>
        </row>
        <row r="1045">
          <cell r="Q1045">
            <v>0</v>
          </cell>
          <cell r="R1045">
            <v>0</v>
          </cell>
          <cell r="S1045">
            <v>0</v>
          </cell>
          <cell r="T1045">
            <v>0</v>
          </cell>
          <cell r="AH1045">
            <v>0</v>
          </cell>
          <cell r="AI1045">
            <v>0</v>
          </cell>
          <cell r="AJ1045">
            <v>0</v>
          </cell>
        </row>
        <row r="1046">
          <cell r="AH1046">
            <v>0</v>
          </cell>
          <cell r="AI1046">
            <v>0</v>
          </cell>
          <cell r="AJ1046">
            <v>0</v>
          </cell>
        </row>
        <row r="1047">
          <cell r="Q1047">
            <v>0</v>
          </cell>
          <cell r="R1047">
            <v>0</v>
          </cell>
          <cell r="S1047">
            <v>0</v>
          </cell>
          <cell r="T1047">
            <v>0</v>
          </cell>
          <cell r="AH1047">
            <v>0</v>
          </cell>
          <cell r="AI1047">
            <v>0</v>
          </cell>
          <cell r="AJ1047">
            <v>0</v>
          </cell>
        </row>
        <row r="1048">
          <cell r="Q1048">
            <v>0</v>
          </cell>
          <cell r="R1048">
            <v>0</v>
          </cell>
          <cell r="S1048">
            <v>0</v>
          </cell>
          <cell r="T1048">
            <v>0</v>
          </cell>
          <cell r="AH1048">
            <v>0</v>
          </cell>
          <cell r="AI1048">
            <v>0</v>
          </cell>
          <cell r="AJ1048">
            <v>0</v>
          </cell>
        </row>
        <row r="1049">
          <cell r="Q1049">
            <v>0</v>
          </cell>
          <cell r="R1049">
            <v>0</v>
          </cell>
          <cell r="S1049">
            <v>0</v>
          </cell>
          <cell r="T1049">
            <v>0</v>
          </cell>
          <cell r="AH1049">
            <v>0</v>
          </cell>
          <cell r="AI1049">
            <v>0</v>
          </cell>
          <cell r="AJ1049">
            <v>0</v>
          </cell>
        </row>
        <row r="1050">
          <cell r="Q1050">
            <v>0</v>
          </cell>
          <cell r="R1050">
            <v>0</v>
          </cell>
          <cell r="S1050">
            <v>0</v>
          </cell>
          <cell r="T1050">
            <v>0</v>
          </cell>
          <cell r="AH1050">
            <v>0</v>
          </cell>
          <cell r="AI1050">
            <v>0</v>
          </cell>
          <cell r="AJ1050">
            <v>0</v>
          </cell>
        </row>
        <row r="1051">
          <cell r="Q1051">
            <v>0</v>
          </cell>
          <cell r="R1051">
            <v>0</v>
          </cell>
          <cell r="S1051">
            <v>0</v>
          </cell>
          <cell r="T1051">
            <v>0</v>
          </cell>
          <cell r="AH1051">
            <v>0</v>
          </cell>
          <cell r="AI1051">
            <v>0</v>
          </cell>
          <cell r="AJ1051">
            <v>0</v>
          </cell>
        </row>
        <row r="1052"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AH1052">
            <v>0</v>
          </cell>
          <cell r="AI1052">
            <v>0</v>
          </cell>
          <cell r="AJ1052">
            <v>0</v>
          </cell>
        </row>
        <row r="1053">
          <cell r="Q1053">
            <v>0</v>
          </cell>
          <cell r="R1053">
            <v>0</v>
          </cell>
          <cell r="S1053">
            <v>0</v>
          </cell>
          <cell r="T1053">
            <v>0</v>
          </cell>
          <cell r="AH1053">
            <v>0</v>
          </cell>
          <cell r="AI1053">
            <v>0</v>
          </cell>
          <cell r="AJ1053">
            <v>0</v>
          </cell>
        </row>
        <row r="1054">
          <cell r="Q1054">
            <v>0</v>
          </cell>
          <cell r="R1054">
            <v>0</v>
          </cell>
          <cell r="S1054">
            <v>0</v>
          </cell>
          <cell r="T1054">
            <v>0</v>
          </cell>
          <cell r="AH1054">
            <v>0</v>
          </cell>
          <cell r="AI1054">
            <v>0</v>
          </cell>
          <cell r="AJ1054">
            <v>0</v>
          </cell>
        </row>
        <row r="1055">
          <cell r="Q1055">
            <v>-3427082.05</v>
          </cell>
          <cell r="R1055">
            <v>-2922887.05</v>
          </cell>
          <cell r="S1055">
            <v>-3305106.24</v>
          </cell>
          <cell r="T1055">
            <v>-3313385.05</v>
          </cell>
          <cell r="AH1055">
            <v>-2754919.2058333331</v>
          </cell>
          <cell r="AI1055">
            <v>-2784825.6308333334</v>
          </cell>
          <cell r="AJ1055">
            <v>-2826979.3683333336</v>
          </cell>
        </row>
        <row r="1056">
          <cell r="Q1056">
            <v>-6971750.0700000003</v>
          </cell>
          <cell r="R1056">
            <v>-3819611.43</v>
          </cell>
          <cell r="S1056">
            <v>-4362291.74</v>
          </cell>
          <cell r="T1056">
            <v>-5692441.0599999996</v>
          </cell>
          <cell r="AH1056">
            <v>-4905512.9733333336</v>
          </cell>
          <cell r="AI1056">
            <v>-5046630.8924999991</v>
          </cell>
          <cell r="AJ1056">
            <v>-5135598.467083334</v>
          </cell>
        </row>
        <row r="1057">
          <cell r="Q1057">
            <v>-734148.67</v>
          </cell>
          <cell r="R1057">
            <v>-1120076.6599999999</v>
          </cell>
          <cell r="S1057">
            <v>-1495650.08</v>
          </cell>
          <cell r="T1057">
            <v>-363227.21</v>
          </cell>
          <cell r="AH1057">
            <v>-856705.28374999994</v>
          </cell>
          <cell r="AI1057">
            <v>-886506.96083333343</v>
          </cell>
          <cell r="AJ1057">
            <v>-889854.02541666664</v>
          </cell>
        </row>
        <row r="1058">
          <cell r="Q1058">
            <v>-3307266</v>
          </cell>
          <cell r="R1058">
            <v>-3361224</v>
          </cell>
          <cell r="S1058">
            <v>-3438420</v>
          </cell>
          <cell r="T1058">
            <v>-3348425</v>
          </cell>
          <cell r="AH1058">
            <v>-3437483.8874999997</v>
          </cell>
          <cell r="AI1058">
            <v>-3433790.2074999996</v>
          </cell>
          <cell r="AJ1058">
            <v>-3428829.8608333333</v>
          </cell>
        </row>
        <row r="1059">
          <cell r="Q1059">
            <v>-11104733.119999999</v>
          </cell>
          <cell r="R1059">
            <v>-11413540.630000001</v>
          </cell>
          <cell r="S1059">
            <v>-6510305.54</v>
          </cell>
          <cell r="T1059">
            <v>-5479897.5099999998</v>
          </cell>
          <cell r="AH1059">
            <v>-11139029.699583335</v>
          </cell>
          <cell r="AI1059">
            <v>-10662694.836250002</v>
          </cell>
          <cell r="AJ1059">
            <v>-10056845.290000001</v>
          </cell>
        </row>
        <row r="1060">
          <cell r="Q1060">
            <v>-12727415.16</v>
          </cell>
          <cell r="R1060">
            <v>-9770567.8599999994</v>
          </cell>
          <cell r="S1060">
            <v>-16261245.359999999</v>
          </cell>
          <cell r="T1060">
            <v>-24511517.399999999</v>
          </cell>
          <cell r="AH1060">
            <v>-13835352.448750002</v>
          </cell>
          <cell r="AI1060">
            <v>-14092332.892083334</v>
          </cell>
          <cell r="AJ1060">
            <v>-14782795.624166667</v>
          </cell>
        </row>
        <row r="1061">
          <cell r="Q1061">
            <v>-1690953.58</v>
          </cell>
          <cell r="R1061">
            <v>-10299.41</v>
          </cell>
          <cell r="S1061">
            <v>-10679.41</v>
          </cell>
          <cell r="T1061">
            <v>-25008.13</v>
          </cell>
          <cell r="AH1061">
            <v>-609897.125</v>
          </cell>
          <cell r="AI1061">
            <v>-609251.66916666669</v>
          </cell>
          <cell r="AJ1061">
            <v>-608027.1133333334</v>
          </cell>
        </row>
        <row r="1062">
          <cell r="Q1062">
            <v>-26552128.91</v>
          </cell>
          <cell r="R1062">
            <v>-27459818.190000001</v>
          </cell>
          <cell r="S1062">
            <v>-28185127.870000001</v>
          </cell>
          <cell r="T1062">
            <v>-25455779.129999999</v>
          </cell>
          <cell r="AH1062">
            <v>-23485065.015833333</v>
          </cell>
          <cell r="AI1062">
            <v>-23698333.02416667</v>
          </cell>
          <cell r="AJ1062">
            <v>-23676654.00375</v>
          </cell>
        </row>
        <row r="1063">
          <cell r="Q1063">
            <v>-171009.14</v>
          </cell>
          <cell r="R1063">
            <v>-146020.71</v>
          </cell>
          <cell r="S1063">
            <v>-137546.72</v>
          </cell>
          <cell r="T1063">
            <v>-152576.69</v>
          </cell>
          <cell r="AH1063">
            <v>-154654.04374999998</v>
          </cell>
          <cell r="AI1063">
            <v>-153278.74166666667</v>
          </cell>
          <cell r="AJ1063">
            <v>-153603.59083333335</v>
          </cell>
        </row>
        <row r="1064">
          <cell r="AH1064">
            <v>0</v>
          </cell>
          <cell r="AI1064">
            <v>0</v>
          </cell>
          <cell r="AJ1064">
            <v>0</v>
          </cell>
        </row>
        <row r="1065">
          <cell r="Q1065">
            <v>-176019.76</v>
          </cell>
          <cell r="R1065">
            <v>-176019.76</v>
          </cell>
          <cell r="S1065">
            <v>-253031</v>
          </cell>
          <cell r="T1065">
            <v>-176019.76</v>
          </cell>
          <cell r="AH1065">
            <v>-212392.95208333331</v>
          </cell>
          <cell r="AI1065">
            <v>-204952.31958333333</v>
          </cell>
          <cell r="AJ1065">
            <v>-199448.38208333333</v>
          </cell>
        </row>
        <row r="1066">
          <cell r="Q1066">
            <v>-49409.61</v>
          </cell>
          <cell r="R1066">
            <v>-57534.47</v>
          </cell>
          <cell r="S1066">
            <v>-62051.03</v>
          </cell>
          <cell r="T1066">
            <v>-84021.54</v>
          </cell>
          <cell r="AH1066">
            <v>-64646.902500000004</v>
          </cell>
          <cell r="AI1066">
            <v>-64711.473333333328</v>
          </cell>
          <cell r="AJ1066">
            <v>-64715.558749999997</v>
          </cell>
        </row>
        <row r="1067">
          <cell r="Q1067">
            <v>-11734.42</v>
          </cell>
          <cell r="R1067">
            <v>-12589.88</v>
          </cell>
          <cell r="S1067">
            <v>-18558.580000000002</v>
          </cell>
          <cell r="T1067">
            <v>-3910.46</v>
          </cell>
          <cell r="AH1067">
            <v>-47581.639166666668</v>
          </cell>
          <cell r="AI1067">
            <v>-41225.745833333327</v>
          </cell>
          <cell r="AJ1067">
            <v>-35016.967916666668</v>
          </cell>
        </row>
        <row r="1068">
          <cell r="Q1068">
            <v>-386.92</v>
          </cell>
          <cell r="R1068">
            <v>-386.92</v>
          </cell>
          <cell r="S1068">
            <v>-386.92</v>
          </cell>
          <cell r="T1068">
            <v>-386.92</v>
          </cell>
          <cell r="AH1068">
            <v>-116.185</v>
          </cell>
          <cell r="AI1068">
            <v>-131.68166666666667</v>
          </cell>
          <cell r="AJ1068">
            <v>-147.17833333333334</v>
          </cell>
        </row>
        <row r="1069">
          <cell r="Q1069">
            <v>0</v>
          </cell>
          <cell r="R1069">
            <v>0</v>
          </cell>
          <cell r="S1069">
            <v>0</v>
          </cell>
          <cell r="T1069">
            <v>0</v>
          </cell>
          <cell r="AH1069">
            <v>0</v>
          </cell>
          <cell r="AI1069">
            <v>0</v>
          </cell>
          <cell r="AJ1069">
            <v>0</v>
          </cell>
        </row>
        <row r="1070">
          <cell r="Q1070">
            <v>-182829.27</v>
          </cell>
          <cell r="R1070">
            <v>-17186.650000000001</v>
          </cell>
          <cell r="S1070">
            <v>134246.04</v>
          </cell>
          <cell r="T1070">
            <v>134387.28</v>
          </cell>
          <cell r="AH1070">
            <v>-53349.608333333337</v>
          </cell>
          <cell r="AI1070">
            <v>-40286.375416666669</v>
          </cell>
          <cell r="AJ1070">
            <v>-27149.699166666673</v>
          </cell>
        </row>
        <row r="1071">
          <cell r="Q1071">
            <v>0</v>
          </cell>
          <cell r="R1071">
            <v>733255.82</v>
          </cell>
          <cell r="S1071">
            <v>1132675.19</v>
          </cell>
          <cell r="T1071">
            <v>0</v>
          </cell>
          <cell r="AH1071">
            <v>862508.5458333334</v>
          </cell>
          <cell r="AI1071">
            <v>809211.24750000006</v>
          </cell>
          <cell r="AJ1071">
            <v>791527.61541666684</v>
          </cell>
        </row>
        <row r="1072"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AH1072">
            <v>0</v>
          </cell>
          <cell r="AI1072">
            <v>0</v>
          </cell>
          <cell r="AJ1072">
            <v>0</v>
          </cell>
        </row>
        <row r="1073">
          <cell r="Q1073">
            <v>-639100.06000000006</v>
          </cell>
          <cell r="R1073">
            <v>-618080.13</v>
          </cell>
          <cell r="S1073">
            <v>-468304.26</v>
          </cell>
          <cell r="T1073">
            <v>-743560.13</v>
          </cell>
          <cell r="AH1073">
            <v>-841483.81583333353</v>
          </cell>
          <cell r="AI1073">
            <v>-865712.80166666687</v>
          </cell>
          <cell r="AJ1073">
            <v>-892135.27458333352</v>
          </cell>
        </row>
        <row r="1074">
          <cell r="Q1074">
            <v>-3355177.32</v>
          </cell>
          <cell r="R1074">
            <v>-3778765.82</v>
          </cell>
          <cell r="S1074">
            <v>-3673239.55</v>
          </cell>
          <cell r="T1074">
            <v>-4181209.27</v>
          </cell>
          <cell r="AH1074">
            <v>-2795146.6358333337</v>
          </cell>
          <cell r="AI1074">
            <v>-3105646.8595833331</v>
          </cell>
          <cell r="AJ1074">
            <v>-3432915.5604166663</v>
          </cell>
        </row>
        <row r="1075">
          <cell r="Q1075">
            <v>-36996994.100000001</v>
          </cell>
          <cell r="R1075">
            <v>-39669308.149999999</v>
          </cell>
          <cell r="S1075">
            <v>-57713774.68</v>
          </cell>
          <cell r="T1075">
            <v>-67911237.450000003</v>
          </cell>
          <cell r="AH1075">
            <v>-44804800.610416673</v>
          </cell>
          <cell r="AI1075">
            <v>-45700673.250833333</v>
          </cell>
          <cell r="AJ1075">
            <v>-47127786.718750007</v>
          </cell>
        </row>
        <row r="1076">
          <cell r="Q1076">
            <v>-1685.02</v>
          </cell>
          <cell r="R1076">
            <v>-1353.82</v>
          </cell>
          <cell r="S1076">
            <v>-1675.79</v>
          </cell>
          <cell r="T1076">
            <v>-1353.82</v>
          </cell>
          <cell r="AH1076">
            <v>-1604.9320833333334</v>
          </cell>
          <cell r="AI1076">
            <v>-1621.5920833333332</v>
          </cell>
          <cell r="AJ1076">
            <v>-1638.1391666666666</v>
          </cell>
        </row>
        <row r="1077">
          <cell r="Q1077">
            <v>-3256.62</v>
          </cell>
          <cell r="R1077">
            <v>0</v>
          </cell>
          <cell r="S1077">
            <v>0</v>
          </cell>
          <cell r="T1077">
            <v>0</v>
          </cell>
          <cell r="AH1077">
            <v>-1193.4529166666666</v>
          </cell>
          <cell r="AI1077">
            <v>-1050.7470833333334</v>
          </cell>
          <cell r="AJ1077">
            <v>-908.04124999999988</v>
          </cell>
        </row>
        <row r="1078"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AH1078">
            <v>0</v>
          </cell>
          <cell r="AI1078">
            <v>0</v>
          </cell>
          <cell r="AJ1078">
            <v>0</v>
          </cell>
        </row>
        <row r="1079">
          <cell r="Q1079">
            <v>-236975</v>
          </cell>
          <cell r="R1079">
            <v>-291435</v>
          </cell>
          <cell r="S1079">
            <v>-364745</v>
          </cell>
          <cell r="T1079">
            <v>-92570</v>
          </cell>
          <cell r="AH1079">
            <v>-198189.375</v>
          </cell>
          <cell r="AI1079">
            <v>-204143.54166666666</v>
          </cell>
          <cell r="AJ1079">
            <v>-207833.125</v>
          </cell>
        </row>
        <row r="1080">
          <cell r="Q1080">
            <v>0</v>
          </cell>
          <cell r="R1080">
            <v>0</v>
          </cell>
          <cell r="S1080">
            <v>0</v>
          </cell>
          <cell r="T1080">
            <v>0</v>
          </cell>
          <cell r="AH1080">
            <v>0</v>
          </cell>
          <cell r="AI1080">
            <v>0</v>
          </cell>
          <cell r="AJ1080">
            <v>0</v>
          </cell>
        </row>
        <row r="1081">
          <cell r="Q1081">
            <v>50</v>
          </cell>
          <cell r="R1081">
            <v>0</v>
          </cell>
          <cell r="S1081">
            <v>0</v>
          </cell>
          <cell r="T1081">
            <v>0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</row>
        <row r="1082">
          <cell r="Q1082">
            <v>0</v>
          </cell>
          <cell r="R1082">
            <v>0</v>
          </cell>
          <cell r="S1082">
            <v>0</v>
          </cell>
          <cell r="T1082">
            <v>0</v>
          </cell>
          <cell r="AH1082">
            <v>-2139.7925</v>
          </cell>
          <cell r="AI1082">
            <v>-2136.4416666666671</v>
          </cell>
          <cell r="AJ1082">
            <v>-1632.45875</v>
          </cell>
        </row>
        <row r="1083">
          <cell r="Q1083">
            <v>0</v>
          </cell>
          <cell r="R1083">
            <v>0</v>
          </cell>
          <cell r="S1083">
            <v>0</v>
          </cell>
          <cell r="T1083">
            <v>0</v>
          </cell>
          <cell r="AH1083">
            <v>0</v>
          </cell>
          <cell r="AI1083">
            <v>0</v>
          </cell>
          <cell r="AJ1083">
            <v>0</v>
          </cell>
        </row>
        <row r="1084">
          <cell r="Q1084">
            <v>0</v>
          </cell>
          <cell r="R1084">
            <v>0</v>
          </cell>
          <cell r="S1084">
            <v>0</v>
          </cell>
          <cell r="T1084">
            <v>0</v>
          </cell>
          <cell r="AH1084">
            <v>0</v>
          </cell>
          <cell r="AI1084">
            <v>0</v>
          </cell>
          <cell r="AJ1084">
            <v>0</v>
          </cell>
        </row>
        <row r="1085">
          <cell r="Q1085">
            <v>-7155458.9400000004</v>
          </cell>
          <cell r="R1085">
            <v>-8074800.9800000004</v>
          </cell>
          <cell r="S1085">
            <v>-8738659.7400000002</v>
          </cell>
          <cell r="T1085">
            <v>-7744277</v>
          </cell>
          <cell r="AH1085">
            <v>-7734301.9374999991</v>
          </cell>
          <cell r="AI1085">
            <v>-7682291.194583334</v>
          </cell>
          <cell r="AJ1085">
            <v>-7672375.7575000003</v>
          </cell>
        </row>
        <row r="1086">
          <cell r="Q1086">
            <v>0</v>
          </cell>
          <cell r="R1086">
            <v>0</v>
          </cell>
          <cell r="S1086">
            <v>0</v>
          </cell>
          <cell r="T1086">
            <v>0</v>
          </cell>
          <cell r="AH1086">
            <v>0</v>
          </cell>
          <cell r="AI1086">
            <v>0</v>
          </cell>
          <cell r="AJ1086">
            <v>0</v>
          </cell>
        </row>
        <row r="1087">
          <cell r="Q1087">
            <v>0</v>
          </cell>
          <cell r="R1087">
            <v>0</v>
          </cell>
          <cell r="S1087">
            <v>0</v>
          </cell>
          <cell r="T1087">
            <v>0</v>
          </cell>
          <cell r="AH1087">
            <v>0</v>
          </cell>
          <cell r="AI1087">
            <v>0</v>
          </cell>
          <cell r="AJ1087">
            <v>0</v>
          </cell>
        </row>
        <row r="1088">
          <cell r="Q1088">
            <v>0</v>
          </cell>
          <cell r="R1088">
            <v>0</v>
          </cell>
          <cell r="S1088">
            <v>0</v>
          </cell>
          <cell r="T1088">
            <v>0</v>
          </cell>
          <cell r="AH1088">
            <v>0</v>
          </cell>
          <cell r="AI1088">
            <v>0</v>
          </cell>
          <cell r="AJ1088">
            <v>0</v>
          </cell>
        </row>
        <row r="1089">
          <cell r="Q1089">
            <v>0</v>
          </cell>
          <cell r="R1089">
            <v>0</v>
          </cell>
          <cell r="S1089">
            <v>0</v>
          </cell>
          <cell r="T1089">
            <v>0</v>
          </cell>
          <cell r="AH1089">
            <v>0</v>
          </cell>
          <cell r="AI1089">
            <v>0</v>
          </cell>
          <cell r="AJ1089">
            <v>0</v>
          </cell>
        </row>
        <row r="1090">
          <cell r="Q1090">
            <v>0</v>
          </cell>
          <cell r="R1090">
            <v>0</v>
          </cell>
          <cell r="S1090">
            <v>0</v>
          </cell>
          <cell r="T1090">
            <v>0</v>
          </cell>
          <cell r="AH1090">
            <v>0</v>
          </cell>
          <cell r="AI1090">
            <v>0</v>
          </cell>
          <cell r="AJ1090">
            <v>0</v>
          </cell>
        </row>
        <row r="1091">
          <cell r="Q1091">
            <v>0</v>
          </cell>
          <cell r="R1091">
            <v>0</v>
          </cell>
          <cell r="S1091">
            <v>0</v>
          </cell>
          <cell r="T1091">
            <v>0</v>
          </cell>
          <cell r="AH1091">
            <v>0</v>
          </cell>
          <cell r="AI1091">
            <v>0</v>
          </cell>
          <cell r="AJ1091">
            <v>0</v>
          </cell>
        </row>
        <row r="1092">
          <cell r="Q1092">
            <v>0</v>
          </cell>
          <cell r="R1092">
            <v>0</v>
          </cell>
          <cell r="S1092">
            <v>0</v>
          </cell>
          <cell r="T1092">
            <v>0</v>
          </cell>
          <cell r="AH1092">
            <v>0</v>
          </cell>
          <cell r="AI1092">
            <v>0</v>
          </cell>
          <cell r="AJ1092">
            <v>0</v>
          </cell>
        </row>
        <row r="1093"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AH1093">
            <v>0</v>
          </cell>
          <cell r="AI1093">
            <v>0</v>
          </cell>
          <cell r="AJ1093">
            <v>0</v>
          </cell>
        </row>
        <row r="1094">
          <cell r="Q1094">
            <v>-1958850</v>
          </cell>
          <cell r="R1094">
            <v>-2471614.91</v>
          </cell>
          <cell r="S1094">
            <v>-2935952.51</v>
          </cell>
          <cell r="T1094">
            <v>-3091688</v>
          </cell>
          <cell r="AH1094">
            <v>-4205769.6424999991</v>
          </cell>
          <cell r="AI1094">
            <v>-3749316.9941666662</v>
          </cell>
          <cell r="AJ1094">
            <v>-3212088.8808333334</v>
          </cell>
        </row>
        <row r="1095"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AH1095">
            <v>0</v>
          </cell>
          <cell r="AI1095">
            <v>0</v>
          </cell>
          <cell r="AJ1095">
            <v>0</v>
          </cell>
        </row>
        <row r="1096">
          <cell r="Q1096">
            <v>-18576151.010000002</v>
          </cell>
          <cell r="R1096">
            <v>-19801345.960000001</v>
          </cell>
          <cell r="S1096">
            <v>-26427913.710000001</v>
          </cell>
          <cell r="T1096">
            <v>-36034934.590000004</v>
          </cell>
          <cell r="AH1096">
            <v>-21799845.046666663</v>
          </cell>
          <cell r="AI1096">
            <v>-22069381.293749999</v>
          </cell>
          <cell r="AJ1096">
            <v>-22184091.411666665</v>
          </cell>
        </row>
        <row r="1097"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AH1097">
            <v>0</v>
          </cell>
          <cell r="AI1097">
            <v>0</v>
          </cell>
          <cell r="AJ1097">
            <v>0</v>
          </cell>
        </row>
        <row r="1098">
          <cell r="AH1098">
            <v>0</v>
          </cell>
          <cell r="AI1098">
            <v>0</v>
          </cell>
          <cell r="AJ1098">
            <v>0</v>
          </cell>
        </row>
        <row r="1099">
          <cell r="AH1099">
            <v>0</v>
          </cell>
          <cell r="AI1099">
            <v>0</v>
          </cell>
          <cell r="AJ1099">
            <v>0</v>
          </cell>
        </row>
        <row r="1100">
          <cell r="AH1100">
            <v>0</v>
          </cell>
          <cell r="AI1100">
            <v>0</v>
          </cell>
          <cell r="AJ1100">
            <v>0</v>
          </cell>
        </row>
        <row r="1101">
          <cell r="AH1101">
            <v>0</v>
          </cell>
          <cell r="AI1101">
            <v>0</v>
          </cell>
          <cell r="AJ1101">
            <v>0</v>
          </cell>
        </row>
        <row r="1102">
          <cell r="AH1102">
            <v>0</v>
          </cell>
          <cell r="AI1102">
            <v>0</v>
          </cell>
          <cell r="AJ1102">
            <v>0</v>
          </cell>
        </row>
        <row r="1103">
          <cell r="AH1103">
            <v>0</v>
          </cell>
          <cell r="AI1103">
            <v>0</v>
          </cell>
          <cell r="AJ1103">
            <v>0</v>
          </cell>
        </row>
        <row r="1104">
          <cell r="AH1104">
            <v>0</v>
          </cell>
          <cell r="AI1104">
            <v>0</v>
          </cell>
          <cell r="AJ1104">
            <v>0</v>
          </cell>
        </row>
        <row r="1105">
          <cell r="AH1105">
            <v>0</v>
          </cell>
          <cell r="AI1105">
            <v>0</v>
          </cell>
          <cell r="AJ1105">
            <v>0</v>
          </cell>
        </row>
        <row r="1106">
          <cell r="Q1106">
            <v>-2644809.08</v>
          </cell>
          <cell r="R1106">
            <v>-3165001.86</v>
          </cell>
          <cell r="S1106">
            <v>-2961651.93</v>
          </cell>
          <cell r="T1106">
            <v>-3705847.36</v>
          </cell>
          <cell r="AH1106">
            <v>-2887084.9420833327</v>
          </cell>
          <cell r="AI1106">
            <v>-2916215.8212499996</v>
          </cell>
          <cell r="AJ1106">
            <v>-2953218.8491666666</v>
          </cell>
        </row>
        <row r="1107">
          <cell r="Q1107">
            <v>-260060.97</v>
          </cell>
          <cell r="R1107">
            <v>-746641.37</v>
          </cell>
          <cell r="S1107">
            <v>-885410.29</v>
          </cell>
          <cell r="T1107">
            <v>-1237191.98</v>
          </cell>
          <cell r="AH1107">
            <v>-737606.52916666667</v>
          </cell>
          <cell r="AI1107">
            <v>-755718.87666666659</v>
          </cell>
          <cell r="AJ1107">
            <v>-766630.87416666653</v>
          </cell>
        </row>
        <row r="1108">
          <cell r="AH1108">
            <v>0</v>
          </cell>
          <cell r="AI1108">
            <v>0</v>
          </cell>
          <cell r="AJ1108">
            <v>0</v>
          </cell>
        </row>
        <row r="1109">
          <cell r="AH1109">
            <v>0</v>
          </cell>
          <cell r="AI1109">
            <v>0</v>
          </cell>
          <cell r="AJ1109">
            <v>0</v>
          </cell>
        </row>
        <row r="1110">
          <cell r="AH1110">
            <v>0</v>
          </cell>
          <cell r="AI1110">
            <v>0</v>
          </cell>
          <cell r="AJ1110">
            <v>0</v>
          </cell>
        </row>
        <row r="1111">
          <cell r="Q1111">
            <v>187.07</v>
          </cell>
          <cell r="R1111">
            <v>-59.6</v>
          </cell>
          <cell r="S1111">
            <v>191.16</v>
          </cell>
          <cell r="T1111">
            <v>-59.6</v>
          </cell>
          <cell r="AH1111">
            <v>495.94666666666666</v>
          </cell>
          <cell r="AI1111">
            <v>452.9783333333333</v>
          </cell>
          <cell r="AJ1111">
            <v>385.78500000000003</v>
          </cell>
        </row>
        <row r="1112">
          <cell r="Q1112">
            <v>-201242.5</v>
          </cell>
          <cell r="R1112">
            <v>-201242.5</v>
          </cell>
          <cell r="S1112">
            <v>-201242.5</v>
          </cell>
          <cell r="T1112">
            <v>-200000</v>
          </cell>
          <cell r="AH1112">
            <v>-450849.32291666669</v>
          </cell>
          <cell r="AI1112">
            <v>-428342.96875</v>
          </cell>
          <cell r="AJ1112">
            <v>-400423.125</v>
          </cell>
        </row>
        <row r="1113">
          <cell r="Q1113">
            <v>-204947.22</v>
          </cell>
          <cell r="R1113">
            <v>-203011.17</v>
          </cell>
          <cell r="S1113">
            <v>-210724.8</v>
          </cell>
          <cell r="T1113">
            <v>-254303.85</v>
          </cell>
          <cell r="AH1113">
            <v>-281005.1708333334</v>
          </cell>
          <cell r="AI1113">
            <v>-280888.67208333337</v>
          </cell>
          <cell r="AJ1113">
            <v>-276298.77124999999</v>
          </cell>
        </row>
        <row r="1114">
          <cell r="Q1114">
            <v>-16763019.720000001</v>
          </cell>
          <cell r="R1114">
            <v>-13694616.210000001</v>
          </cell>
          <cell r="S1114">
            <v>-13418513.25</v>
          </cell>
          <cell r="T1114">
            <v>-18231892.800000001</v>
          </cell>
          <cell r="AH1114">
            <v>-12039812.150833333</v>
          </cell>
          <cell r="AI1114">
            <v>-12146462.725833334</v>
          </cell>
          <cell r="AJ1114">
            <v>-12492969.471249999</v>
          </cell>
        </row>
        <row r="1115">
          <cell r="Q1115">
            <v>-1806064.93</v>
          </cell>
          <cell r="R1115">
            <v>-1743749.83</v>
          </cell>
          <cell r="S1115">
            <v>-1704599.12</v>
          </cell>
          <cell r="T1115">
            <v>-1659968.74</v>
          </cell>
          <cell r="AH1115">
            <v>-1685941.0354166667</v>
          </cell>
          <cell r="AI1115">
            <v>-1694073.1758333333</v>
          </cell>
          <cell r="AJ1115">
            <v>-1696804.91625</v>
          </cell>
        </row>
        <row r="1116">
          <cell r="Q1116">
            <v>-88403.199999999997</v>
          </cell>
          <cell r="R1116">
            <v>-1606085.36</v>
          </cell>
          <cell r="S1116">
            <v>-2975105.16</v>
          </cell>
          <cell r="T1116">
            <v>-4281065.3899999997</v>
          </cell>
          <cell r="AH1116">
            <v>-2388917.7687500003</v>
          </cell>
          <cell r="AI1116">
            <v>-2436725.4612500006</v>
          </cell>
          <cell r="AJ1116">
            <v>-2535723.4045833335</v>
          </cell>
        </row>
        <row r="1117">
          <cell r="AH1117">
            <v>0</v>
          </cell>
          <cell r="AI1117">
            <v>0</v>
          </cell>
          <cell r="AJ1117">
            <v>0</v>
          </cell>
        </row>
        <row r="1118">
          <cell r="Q1118">
            <v>-16885.48</v>
          </cell>
          <cell r="R1118">
            <v>-41222.480000000003</v>
          </cell>
          <cell r="S1118">
            <v>3219.63</v>
          </cell>
          <cell r="T1118">
            <v>-5748.95</v>
          </cell>
          <cell r="AH1118">
            <v>-13755.269166666667</v>
          </cell>
          <cell r="AI1118">
            <v>-15026.009583333334</v>
          </cell>
          <cell r="AJ1118">
            <v>-15250.182083333335</v>
          </cell>
        </row>
        <row r="1119">
          <cell r="Q1119">
            <v>-38256.370000000003</v>
          </cell>
          <cell r="R1119">
            <v>-47237.8</v>
          </cell>
          <cell r="S1119">
            <v>-41166.01</v>
          </cell>
          <cell r="T1119">
            <v>-39435.879999999997</v>
          </cell>
          <cell r="AH1119">
            <v>-31822.446249999994</v>
          </cell>
          <cell r="AI1119">
            <v>-34772.059166666659</v>
          </cell>
          <cell r="AJ1119">
            <v>-37311.448333333334</v>
          </cell>
        </row>
        <row r="1120">
          <cell r="Q1120">
            <v>-22968.82</v>
          </cell>
          <cell r="R1120">
            <v>-22968.82</v>
          </cell>
          <cell r="S1120">
            <v>-22968.82</v>
          </cell>
          <cell r="T1120">
            <v>-22968.82</v>
          </cell>
          <cell r="AH1120">
            <v>-22968.820000000003</v>
          </cell>
          <cell r="AI1120">
            <v>-22968.820000000003</v>
          </cell>
          <cell r="AJ1120">
            <v>-22968.820000000003</v>
          </cell>
        </row>
        <row r="1121">
          <cell r="Q1121">
            <v>-17201.98</v>
          </cell>
          <cell r="R1121">
            <v>-15427.19</v>
          </cell>
          <cell r="S1121">
            <v>-15310.19</v>
          </cell>
          <cell r="T1121">
            <v>-15314.19</v>
          </cell>
          <cell r="AH1121">
            <v>-4217.9145833333332</v>
          </cell>
          <cell r="AI1121">
            <v>-5515.5037499999999</v>
          </cell>
          <cell r="AJ1121">
            <v>-6822.0254166666664</v>
          </cell>
        </row>
        <row r="1122">
          <cell r="Q1122">
            <v>-339750.73</v>
          </cell>
          <cell r="R1122">
            <v>-62630.22</v>
          </cell>
          <cell r="S1122">
            <v>-63774.18</v>
          </cell>
          <cell r="T1122">
            <v>-64922.46</v>
          </cell>
          <cell r="AH1122">
            <v>-44998.558333333327</v>
          </cell>
          <cell r="AI1122">
            <v>-48377.430416666662</v>
          </cell>
          <cell r="AJ1122">
            <v>-63632.673750000009</v>
          </cell>
        </row>
        <row r="1123">
          <cell r="Q1123">
            <v>-15981.42</v>
          </cell>
          <cell r="R1123">
            <v>-3676.61</v>
          </cell>
          <cell r="S1123">
            <v>-3947.01</v>
          </cell>
          <cell r="T1123">
            <v>-3806.36</v>
          </cell>
          <cell r="AH1123">
            <v>-7940.09</v>
          </cell>
          <cell r="AI1123">
            <v>-7951.3566666666666</v>
          </cell>
          <cell r="AJ1123">
            <v>-7968.029583333333</v>
          </cell>
        </row>
        <row r="1124">
          <cell r="R1124">
            <v>1.19</v>
          </cell>
          <cell r="S1124">
            <v>5.95</v>
          </cell>
          <cell r="T1124">
            <v>14.76</v>
          </cell>
          <cell r="AH1124">
            <v>4.9583333333333333E-2</v>
          </cell>
          <cell r="AI1124">
            <v>0.34708333333333335</v>
          </cell>
          <cell r="AJ1124">
            <v>1.21</v>
          </cell>
        </row>
        <row r="1125">
          <cell r="Q1125">
            <v>3889.48</v>
          </cell>
          <cell r="R1125">
            <v>5120.5600000000004</v>
          </cell>
          <cell r="S1125">
            <v>3427.14</v>
          </cell>
          <cell r="T1125">
            <v>3289.24</v>
          </cell>
          <cell r="AH1125">
            <v>2576.35</v>
          </cell>
          <cell r="AI1125">
            <v>2708.874166666667</v>
          </cell>
          <cell r="AJ1125">
            <v>2812.8595833333334</v>
          </cell>
        </row>
        <row r="1126">
          <cell r="Q1126">
            <v>0</v>
          </cell>
          <cell r="R1126">
            <v>0</v>
          </cell>
          <cell r="S1126">
            <v>0</v>
          </cell>
          <cell r="T1126">
            <v>0</v>
          </cell>
          <cell r="AH1126">
            <v>0</v>
          </cell>
          <cell r="AI1126">
            <v>0</v>
          </cell>
          <cell r="AJ1126">
            <v>0</v>
          </cell>
        </row>
        <row r="1127"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AH1127">
            <v>-25261.674166666675</v>
          </cell>
          <cell r="AI1127">
            <v>-21032.681250000005</v>
          </cell>
          <cell r="AJ1127">
            <v>-17834.037499999999</v>
          </cell>
        </row>
        <row r="1128">
          <cell r="Q1128">
            <v>0</v>
          </cell>
          <cell r="R1128">
            <v>0</v>
          </cell>
          <cell r="S1128">
            <v>0</v>
          </cell>
          <cell r="T1128">
            <v>0</v>
          </cell>
          <cell r="AH1128">
            <v>0</v>
          </cell>
          <cell r="AI1128">
            <v>0</v>
          </cell>
          <cell r="AJ1128">
            <v>0</v>
          </cell>
        </row>
        <row r="1129">
          <cell r="Q1129">
            <v>0</v>
          </cell>
          <cell r="R1129">
            <v>0</v>
          </cell>
          <cell r="S1129">
            <v>0</v>
          </cell>
          <cell r="T1129">
            <v>0</v>
          </cell>
          <cell r="AH1129">
            <v>-1857.55</v>
          </cell>
          <cell r="AI1129">
            <v>-1609.8766666666668</v>
          </cell>
          <cell r="AJ1129">
            <v>-1362.2033333333331</v>
          </cell>
        </row>
        <row r="1130">
          <cell r="Q1130">
            <v>0</v>
          </cell>
          <cell r="R1130">
            <v>0</v>
          </cell>
          <cell r="S1130">
            <v>0</v>
          </cell>
          <cell r="T1130">
            <v>0</v>
          </cell>
          <cell r="AH1130">
            <v>-4438893.5587499999</v>
          </cell>
          <cell r="AI1130">
            <v>-3452472.7679166663</v>
          </cell>
          <cell r="AJ1130">
            <v>-2466051.9770833333</v>
          </cell>
        </row>
        <row r="1131">
          <cell r="Q1131">
            <v>-396.93</v>
          </cell>
          <cell r="R1131">
            <v>-396.93</v>
          </cell>
          <cell r="S1131">
            <v>-396.93</v>
          </cell>
          <cell r="T1131">
            <v>0</v>
          </cell>
          <cell r="AH1131">
            <v>-180899.45499999996</v>
          </cell>
          <cell r="AI1131">
            <v>-140795.13333333327</v>
          </cell>
          <cell r="AJ1131">
            <v>-100674.2729166667</v>
          </cell>
        </row>
        <row r="1132">
          <cell r="Q1132">
            <v>0</v>
          </cell>
          <cell r="R1132">
            <v>-932.46</v>
          </cell>
          <cell r="S1132">
            <v>-683.71</v>
          </cell>
          <cell r="T1132">
            <v>0</v>
          </cell>
          <cell r="AH1132">
            <v>-132679.96041666667</v>
          </cell>
          <cell r="AI1132">
            <v>-122598.01916666665</v>
          </cell>
          <cell r="AJ1132">
            <v>-108276.85374999999</v>
          </cell>
        </row>
        <row r="1133">
          <cell r="Q1133">
            <v>11227.23</v>
          </cell>
          <cell r="R1133">
            <v>4275.88</v>
          </cell>
          <cell r="S1133">
            <v>14580.19</v>
          </cell>
          <cell r="T1133">
            <v>10881.55</v>
          </cell>
          <cell r="AH1133">
            <v>158321.28916666665</v>
          </cell>
          <cell r="AI1133">
            <v>144222.59791666665</v>
          </cell>
          <cell r="AJ1133">
            <v>127107.82041666664</v>
          </cell>
        </row>
        <row r="1134">
          <cell r="Q1134">
            <v>-11230.33</v>
          </cell>
          <cell r="R1134">
            <v>-9864.61</v>
          </cell>
          <cell r="S1134">
            <v>-72742.080000000002</v>
          </cell>
          <cell r="T1134">
            <v>-1702.53</v>
          </cell>
          <cell r="AH1134">
            <v>-17858.679583333331</v>
          </cell>
          <cell r="AI1134">
            <v>-21300.624999999996</v>
          </cell>
          <cell r="AJ1134">
            <v>-24402.483749999999</v>
          </cell>
        </row>
        <row r="1135">
          <cell r="Q1135">
            <v>0</v>
          </cell>
          <cell r="R1135">
            <v>0</v>
          </cell>
          <cell r="S1135">
            <v>0</v>
          </cell>
          <cell r="T1135">
            <v>0</v>
          </cell>
          <cell r="AH1135">
            <v>0</v>
          </cell>
          <cell r="AI1135">
            <v>0</v>
          </cell>
          <cell r="AJ1135">
            <v>0</v>
          </cell>
        </row>
        <row r="1136">
          <cell r="Q1136">
            <v>-3922.66</v>
          </cell>
          <cell r="R1136">
            <v>-4872.72</v>
          </cell>
          <cell r="S1136">
            <v>-5802.06</v>
          </cell>
          <cell r="T1136">
            <v>-6731.4</v>
          </cell>
          <cell r="AH1136">
            <v>-1026.8958333333333</v>
          </cell>
          <cell r="AI1136">
            <v>-1471.6783333333333</v>
          </cell>
          <cell r="AJ1136">
            <v>-1993.9058333333335</v>
          </cell>
        </row>
        <row r="1137">
          <cell r="Q1137">
            <v>0</v>
          </cell>
          <cell r="R1137">
            <v>0</v>
          </cell>
          <cell r="S1137">
            <v>-11318.85</v>
          </cell>
          <cell r="T1137">
            <v>-50.4</v>
          </cell>
          <cell r="AH1137">
            <v>-1767.86</v>
          </cell>
          <cell r="AI1137">
            <v>-2239.4787499999998</v>
          </cell>
          <cell r="AJ1137">
            <v>-2713.1974999999998</v>
          </cell>
        </row>
        <row r="1138">
          <cell r="Q1138">
            <v>-2000</v>
          </cell>
          <cell r="R1138">
            <v>-2000</v>
          </cell>
          <cell r="S1138">
            <v>-2000</v>
          </cell>
          <cell r="T1138">
            <v>-2000</v>
          </cell>
          <cell r="AH1138">
            <v>-2000</v>
          </cell>
          <cell r="AI1138">
            <v>-2000</v>
          </cell>
          <cell r="AJ1138">
            <v>-2000</v>
          </cell>
        </row>
        <row r="1139">
          <cell r="Q1139">
            <v>-826786.86</v>
          </cell>
          <cell r="R1139">
            <v>-852038.02</v>
          </cell>
          <cell r="S1139">
            <v>-866722.91</v>
          </cell>
          <cell r="T1139">
            <v>-978083.62</v>
          </cell>
          <cell r="AH1139">
            <v>-993630.01416666666</v>
          </cell>
          <cell r="AI1139">
            <v>-1000604.2783333333</v>
          </cell>
          <cell r="AJ1139">
            <v>-923920.08375000011</v>
          </cell>
        </row>
        <row r="1140">
          <cell r="Q1140">
            <v>0</v>
          </cell>
          <cell r="R1140">
            <v>0</v>
          </cell>
          <cell r="S1140">
            <v>0</v>
          </cell>
          <cell r="T1140">
            <v>0</v>
          </cell>
          <cell r="AH1140">
            <v>0</v>
          </cell>
          <cell r="AI1140">
            <v>0</v>
          </cell>
          <cell r="AJ1140">
            <v>0</v>
          </cell>
        </row>
        <row r="1141">
          <cell r="Q1141">
            <v>0</v>
          </cell>
          <cell r="R1141">
            <v>0</v>
          </cell>
          <cell r="S1141">
            <v>0</v>
          </cell>
          <cell r="T1141">
            <v>0</v>
          </cell>
          <cell r="AH1141">
            <v>0</v>
          </cell>
          <cell r="AI1141">
            <v>0</v>
          </cell>
          <cell r="AJ1141">
            <v>0</v>
          </cell>
        </row>
        <row r="1142">
          <cell r="Q1142">
            <v>-1139135.01</v>
          </cell>
          <cell r="R1142">
            <v>-1139135.01</v>
          </cell>
          <cell r="S1142">
            <v>-1084835.01</v>
          </cell>
          <cell r="T1142">
            <v>-1149635.01</v>
          </cell>
          <cell r="AH1142">
            <v>-871057.40583333327</v>
          </cell>
          <cell r="AI1142">
            <v>-915501.78083333327</v>
          </cell>
          <cell r="AJ1142">
            <v>-960383.65583333327</v>
          </cell>
        </row>
        <row r="1143">
          <cell r="Q1143">
            <v>-2858658.49</v>
          </cell>
          <cell r="R1143">
            <v>-2858658.49</v>
          </cell>
          <cell r="S1143">
            <v>-2858658.49</v>
          </cell>
          <cell r="T1143">
            <v>-2858658.49</v>
          </cell>
          <cell r="AH1143">
            <v>-2738469.5358333336</v>
          </cell>
          <cell r="AI1143">
            <v>-2787379.5529166674</v>
          </cell>
          <cell r="AJ1143">
            <v>-2821951.6487500011</v>
          </cell>
        </row>
        <row r="1144">
          <cell r="Q1144">
            <v>-7988139.8799999999</v>
          </cell>
          <cell r="R1144">
            <v>-7988139.8799999999</v>
          </cell>
          <cell r="S1144">
            <v>-7988139.8799999999</v>
          </cell>
          <cell r="T1144">
            <v>-7988139.8799999999</v>
          </cell>
          <cell r="AH1144">
            <v>-7794312.3408333333</v>
          </cell>
          <cell r="AI1144">
            <v>-7866197.4220833331</v>
          </cell>
          <cell r="AJ1144">
            <v>-7922028.9691666663</v>
          </cell>
        </row>
        <row r="1145">
          <cell r="Q1145">
            <v>-80000</v>
          </cell>
          <cell r="R1145">
            <v>-80000</v>
          </cell>
          <cell r="S1145">
            <v>0</v>
          </cell>
          <cell r="T1145">
            <v>0</v>
          </cell>
          <cell r="AH1145">
            <v>-80000</v>
          </cell>
          <cell r="AI1145">
            <v>-76666.666666666672</v>
          </cell>
          <cell r="AJ1145">
            <v>-70000</v>
          </cell>
        </row>
        <row r="1146">
          <cell r="Q1146">
            <v>-289026.49</v>
          </cell>
          <cell r="R1146">
            <v>-409268.06</v>
          </cell>
          <cell r="S1146">
            <v>-453386.92</v>
          </cell>
          <cell r="T1146">
            <v>-544533.78</v>
          </cell>
          <cell r="AH1146">
            <v>-77919.13</v>
          </cell>
          <cell r="AI1146">
            <v>-113863.08750000001</v>
          </cell>
          <cell r="AJ1146">
            <v>-155443.11666666667</v>
          </cell>
        </row>
        <row r="1147">
          <cell r="Q1147">
            <v>-909482.87</v>
          </cell>
          <cell r="R1147">
            <v>-1124086.72</v>
          </cell>
          <cell r="S1147">
            <v>-1296860.3999999999</v>
          </cell>
          <cell r="T1147">
            <v>-1344649.1</v>
          </cell>
          <cell r="AH1147">
            <v>-306110.21083333332</v>
          </cell>
          <cell r="AI1147">
            <v>-406983.00750000001</v>
          </cell>
          <cell r="AJ1147">
            <v>-517045.90333333326</v>
          </cell>
        </row>
        <row r="1148">
          <cell r="Q1148">
            <v>0</v>
          </cell>
          <cell r="R1148">
            <v>0</v>
          </cell>
          <cell r="S1148">
            <v>0</v>
          </cell>
          <cell r="T1148">
            <v>0</v>
          </cell>
          <cell r="AH1148">
            <v>0</v>
          </cell>
          <cell r="AI1148">
            <v>0</v>
          </cell>
          <cell r="AJ1148">
            <v>0</v>
          </cell>
        </row>
        <row r="1149">
          <cell r="Q1149">
            <v>0</v>
          </cell>
          <cell r="R1149">
            <v>0</v>
          </cell>
          <cell r="S1149">
            <v>0</v>
          </cell>
          <cell r="T1149">
            <v>0</v>
          </cell>
          <cell r="AH1149">
            <v>0</v>
          </cell>
          <cell r="AI1149">
            <v>0</v>
          </cell>
          <cell r="AJ1149">
            <v>0</v>
          </cell>
        </row>
        <row r="1150">
          <cell r="Q1150">
            <v>0</v>
          </cell>
          <cell r="R1150">
            <v>0</v>
          </cell>
          <cell r="S1150">
            <v>0</v>
          </cell>
          <cell r="T1150">
            <v>0</v>
          </cell>
          <cell r="AH1150">
            <v>0</v>
          </cell>
          <cell r="AI1150">
            <v>0</v>
          </cell>
          <cell r="AJ1150">
            <v>0</v>
          </cell>
        </row>
        <row r="1151">
          <cell r="Q1151">
            <v>178889.45</v>
          </cell>
          <cell r="R1151">
            <v>1372046.45</v>
          </cell>
          <cell r="S1151">
            <v>-12108938.550000001</v>
          </cell>
          <cell r="T1151">
            <v>-20660612.550000001</v>
          </cell>
          <cell r="AH1151">
            <v>-15958732.468750006</v>
          </cell>
          <cell r="AI1151">
            <v>-14813946.714583337</v>
          </cell>
          <cell r="AJ1151">
            <v>-15382877.127083339</v>
          </cell>
        </row>
        <row r="1152">
          <cell r="AH1152">
            <v>0</v>
          </cell>
          <cell r="AI1152">
            <v>0</v>
          </cell>
          <cell r="AJ1152">
            <v>0</v>
          </cell>
        </row>
        <row r="1153">
          <cell r="Q1153">
            <v>-275</v>
          </cell>
          <cell r="R1153">
            <v>-275</v>
          </cell>
          <cell r="S1153">
            <v>-693</v>
          </cell>
          <cell r="T1153">
            <v>-693</v>
          </cell>
          <cell r="AH1153">
            <v>-102.53875000000001</v>
          </cell>
          <cell r="AI1153">
            <v>-80.209583333333327</v>
          </cell>
          <cell r="AJ1153">
            <v>-96.626666666666665</v>
          </cell>
        </row>
        <row r="1154">
          <cell r="Q1154">
            <v>-496269.28</v>
          </cell>
          <cell r="R1154">
            <v>-186616.62</v>
          </cell>
          <cell r="S1154">
            <v>25876.43</v>
          </cell>
          <cell r="T1154">
            <v>24170.19</v>
          </cell>
          <cell r="AH1154">
            <v>-118535.32791666668</v>
          </cell>
          <cell r="AI1154">
            <v>-119777.01125</v>
          </cell>
          <cell r="AJ1154">
            <v>-112438.23208333335</v>
          </cell>
        </row>
        <row r="1155">
          <cell r="Q1155">
            <v>-343.67</v>
          </cell>
          <cell r="R1155">
            <v>-343.67</v>
          </cell>
          <cell r="S1155">
            <v>-343.67</v>
          </cell>
          <cell r="T1155">
            <v>-343.67</v>
          </cell>
          <cell r="AH1155">
            <v>-343.67</v>
          </cell>
          <cell r="AI1155">
            <v>-343.67</v>
          </cell>
          <cell r="AJ1155">
            <v>-343.67</v>
          </cell>
        </row>
        <row r="1156">
          <cell r="Q1156">
            <v>-188029.15</v>
          </cell>
          <cell r="R1156">
            <v>-29959.23</v>
          </cell>
          <cell r="S1156">
            <v>-60184.52</v>
          </cell>
          <cell r="T1156">
            <v>-87779.58</v>
          </cell>
          <cell r="AH1156">
            <v>-276225.99833333335</v>
          </cell>
          <cell r="AI1156">
            <v>-279385.47916666663</v>
          </cell>
          <cell r="AJ1156">
            <v>-283961.87208333332</v>
          </cell>
        </row>
        <row r="1157">
          <cell r="Q1157">
            <v>-8678.4599999999991</v>
          </cell>
          <cell r="R1157">
            <v>-8678.4599999999991</v>
          </cell>
          <cell r="S1157">
            <v>-8678.4599999999991</v>
          </cell>
          <cell r="T1157">
            <v>-8678.4599999999991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</row>
        <row r="1158"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AH1158">
            <v>0</v>
          </cell>
          <cell r="AI1158">
            <v>0</v>
          </cell>
          <cell r="AJ1158">
            <v>0</v>
          </cell>
        </row>
        <row r="1159">
          <cell r="Q1159">
            <v>-18952495.640000001</v>
          </cell>
          <cell r="R1159">
            <v>-20918532.18</v>
          </cell>
          <cell r="S1159">
            <v>-22884583.039999999</v>
          </cell>
          <cell r="T1159">
            <v>-24848199.280000001</v>
          </cell>
          <cell r="AH1159">
            <v>-23211875.221666668</v>
          </cell>
          <cell r="AI1159">
            <v>-23376498.850833338</v>
          </cell>
          <cell r="AJ1159">
            <v>-23545867.956666667</v>
          </cell>
        </row>
        <row r="1160">
          <cell r="Q1160">
            <v>-6898099.8499999996</v>
          </cell>
          <cell r="R1160">
            <v>-7664183.8499999996</v>
          </cell>
          <cell r="S1160">
            <v>-3722478.2</v>
          </cell>
          <cell r="T1160">
            <v>-4487858.2</v>
          </cell>
          <cell r="AH1160">
            <v>-6035083.4637500001</v>
          </cell>
          <cell r="AI1160">
            <v>-5875760.3691666676</v>
          </cell>
          <cell r="AJ1160">
            <v>-5698384.7612500014</v>
          </cell>
        </row>
        <row r="1161">
          <cell r="Q1161">
            <v>-214450.37</v>
          </cell>
          <cell r="R1161">
            <v>-285527.37</v>
          </cell>
          <cell r="S1161">
            <v>583187.69999999995</v>
          </cell>
          <cell r="T1161">
            <v>499397.15</v>
          </cell>
          <cell r="AH1161">
            <v>-3011203.9720833334</v>
          </cell>
          <cell r="AI1161">
            <v>-2970946.3333333326</v>
          </cell>
          <cell r="AJ1161">
            <v>-2674395.9645833336</v>
          </cell>
        </row>
        <row r="1162">
          <cell r="Q1162">
            <v>-9147266.0600000005</v>
          </cell>
          <cell r="R1162">
            <v>-10163600.060000001</v>
          </cell>
          <cell r="S1162">
            <v>-11179934.060000001</v>
          </cell>
          <cell r="T1162">
            <v>-12196340.060000001</v>
          </cell>
          <cell r="AH1162">
            <v>-12089390.14875</v>
          </cell>
          <cell r="AI1162">
            <v>-12070635.307916669</v>
          </cell>
          <cell r="AJ1162">
            <v>-12085571.910833335</v>
          </cell>
        </row>
        <row r="1163">
          <cell r="Q1163">
            <v>-2278.3200000000002</v>
          </cell>
          <cell r="R1163">
            <v>-539.52</v>
          </cell>
          <cell r="S1163">
            <v>-539.52</v>
          </cell>
          <cell r="T1163">
            <v>0</v>
          </cell>
          <cell r="AH1163">
            <v>-212.34</v>
          </cell>
          <cell r="AI1163">
            <v>-257.3</v>
          </cell>
          <cell r="AJ1163">
            <v>-279.78000000000003</v>
          </cell>
        </row>
        <row r="1164">
          <cell r="Q1164">
            <v>-4317687.5199999996</v>
          </cell>
          <cell r="R1164">
            <v>-3387882.84</v>
          </cell>
          <cell r="S1164">
            <v>-4422732.03</v>
          </cell>
          <cell r="T1164">
            <v>-5678283.46</v>
          </cell>
          <cell r="AH1164">
            <v>-3676175.6279166662</v>
          </cell>
          <cell r="AI1164">
            <v>-3897287.7045833343</v>
          </cell>
          <cell r="AJ1164">
            <v>-4126235.862916667</v>
          </cell>
        </row>
        <row r="1165">
          <cell r="Q1165">
            <v>-476089</v>
          </cell>
          <cell r="R1165">
            <v>-476089</v>
          </cell>
          <cell r="S1165">
            <v>-476089</v>
          </cell>
          <cell r="T1165">
            <v>-476089</v>
          </cell>
          <cell r="AH1165">
            <v>-476089</v>
          </cell>
          <cell r="AI1165">
            <v>-476089</v>
          </cell>
          <cell r="AJ1165">
            <v>-476089</v>
          </cell>
        </row>
        <row r="1166">
          <cell r="Q1166">
            <v>0</v>
          </cell>
          <cell r="R1166">
            <v>0</v>
          </cell>
          <cell r="S1166">
            <v>0</v>
          </cell>
          <cell r="T1166">
            <v>0</v>
          </cell>
          <cell r="AH1166">
            <v>0</v>
          </cell>
          <cell r="AI1166">
            <v>0</v>
          </cell>
          <cell r="AJ1166">
            <v>0</v>
          </cell>
        </row>
        <row r="1167">
          <cell r="Q1167">
            <v>-398788.3</v>
          </cell>
          <cell r="R1167">
            <v>-68677.25</v>
          </cell>
          <cell r="S1167">
            <v>-208677.25</v>
          </cell>
          <cell r="T1167">
            <v>-348677.25</v>
          </cell>
          <cell r="AH1167">
            <v>-258841.22666666665</v>
          </cell>
          <cell r="AI1167">
            <v>-252600.20000000004</v>
          </cell>
          <cell r="AJ1167">
            <v>-246359.17333333334</v>
          </cell>
        </row>
        <row r="1168">
          <cell r="Q1168">
            <v>53356</v>
          </cell>
          <cell r="R1168">
            <v>45356</v>
          </cell>
          <cell r="S1168">
            <v>1327356</v>
          </cell>
          <cell r="T1168">
            <v>955494</v>
          </cell>
          <cell r="AH1168">
            <v>-671668.82583333331</v>
          </cell>
          <cell r="AI1168">
            <v>-437146.16416666663</v>
          </cell>
          <cell r="AJ1168">
            <v>-234195.5</v>
          </cell>
        </row>
        <row r="1169">
          <cell r="Q1169">
            <v>-3725287</v>
          </cell>
          <cell r="R1169">
            <v>-4163092.12</v>
          </cell>
          <cell r="S1169">
            <v>-4868567.28</v>
          </cell>
          <cell r="T1169">
            <v>-5184513.0599999996</v>
          </cell>
          <cell r="AH1169">
            <v>-4130707.2883333326</v>
          </cell>
          <cell r="AI1169">
            <v>-4149694.9445833336</v>
          </cell>
          <cell r="AJ1169">
            <v>-4181186.4983333331</v>
          </cell>
        </row>
        <row r="1170">
          <cell r="Q1170">
            <v>-999476.06</v>
          </cell>
          <cell r="R1170">
            <v>-1873038.83</v>
          </cell>
          <cell r="S1170">
            <v>-3788727.32</v>
          </cell>
          <cell r="T1170">
            <v>-4006125.79</v>
          </cell>
          <cell r="AH1170">
            <v>-1786443.3358333334</v>
          </cell>
          <cell r="AI1170">
            <v>-1854618.9958333333</v>
          </cell>
          <cell r="AJ1170">
            <v>-1980157.4920833334</v>
          </cell>
        </row>
        <row r="1171">
          <cell r="Q1171">
            <v>0</v>
          </cell>
          <cell r="R1171">
            <v>0</v>
          </cell>
          <cell r="S1171">
            <v>0</v>
          </cell>
          <cell r="T1171">
            <v>0</v>
          </cell>
          <cell r="AH1171">
            <v>0</v>
          </cell>
          <cell r="AI1171">
            <v>0</v>
          </cell>
          <cell r="AJ1171">
            <v>0</v>
          </cell>
        </row>
        <row r="1172">
          <cell r="Q1172">
            <v>-1184180.93</v>
          </cell>
          <cell r="R1172">
            <v>-1402233.98</v>
          </cell>
          <cell r="S1172">
            <v>-3061195.35</v>
          </cell>
          <cell r="T1172">
            <v>-4490665.0999999996</v>
          </cell>
          <cell r="AH1172">
            <v>-1992858.3187499999</v>
          </cell>
          <cell r="AI1172">
            <v>-2036224.6658333335</v>
          </cell>
          <cell r="AJ1172">
            <v>-2140287.5366666671</v>
          </cell>
        </row>
        <row r="1173"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AH1173">
            <v>0</v>
          </cell>
          <cell r="AI1173">
            <v>0</v>
          </cell>
          <cell r="AJ1173">
            <v>0</v>
          </cell>
        </row>
        <row r="1174">
          <cell r="Q1174">
            <v>-132132.84</v>
          </cell>
          <cell r="R1174">
            <v>-132132.84</v>
          </cell>
          <cell r="S1174">
            <v>-132132.84</v>
          </cell>
          <cell r="T1174">
            <v>-132132.84</v>
          </cell>
          <cell r="AH1174">
            <v>-702475.64999999991</v>
          </cell>
          <cell r="AI1174">
            <v>-611422.8866666666</v>
          </cell>
          <cell r="AJ1174">
            <v>-520370.12333333323</v>
          </cell>
        </row>
        <row r="1175">
          <cell r="Q1175">
            <v>-1098.8699999999999</v>
          </cell>
          <cell r="R1175">
            <v>-1203.8499999999999</v>
          </cell>
          <cell r="S1175">
            <v>-1185.3599999999999</v>
          </cell>
          <cell r="T1175">
            <v>-1333.16</v>
          </cell>
          <cell r="AH1175">
            <v>-1940.5474999999999</v>
          </cell>
          <cell r="AI1175">
            <v>-1885.0508333333335</v>
          </cell>
          <cell r="AJ1175">
            <v>-1791.2995833333334</v>
          </cell>
        </row>
        <row r="1176">
          <cell r="Q1176">
            <v>-125236.23</v>
          </cell>
          <cell r="R1176">
            <v>-97093.51</v>
          </cell>
          <cell r="S1176">
            <v>-53884.98</v>
          </cell>
          <cell r="T1176">
            <v>-173512.32000000001</v>
          </cell>
          <cell r="AH1176">
            <v>-130832.84166666667</v>
          </cell>
          <cell r="AI1176">
            <v>-133325.20500000002</v>
          </cell>
          <cell r="AJ1176">
            <v>-136603.89250000002</v>
          </cell>
        </row>
        <row r="1177">
          <cell r="Q1177">
            <v>-636014.97</v>
          </cell>
          <cell r="R1177">
            <v>-188841.77</v>
          </cell>
          <cell r="S1177">
            <v>-302691.63</v>
          </cell>
          <cell r="T1177">
            <v>-414244.35</v>
          </cell>
          <cell r="AH1177">
            <v>-258597.32458333333</v>
          </cell>
          <cell r="AI1177">
            <v>-270137.24208333332</v>
          </cell>
          <cell r="AJ1177">
            <v>-279151.74666666664</v>
          </cell>
        </row>
        <row r="1178">
          <cell r="Q1178">
            <v>-92229.47</v>
          </cell>
          <cell r="R1178">
            <v>-76757.25</v>
          </cell>
          <cell r="S1178">
            <v>-73601.34</v>
          </cell>
          <cell r="T1178">
            <v>-103984.42</v>
          </cell>
          <cell r="AH1178">
            <v>-58489.914166666662</v>
          </cell>
          <cell r="AI1178">
            <v>-60603.145416666674</v>
          </cell>
          <cell r="AJ1178">
            <v>-63187.496666666666</v>
          </cell>
        </row>
        <row r="1179">
          <cell r="Q1179">
            <v>-1016253</v>
          </cell>
          <cell r="R1179">
            <v>-1129170</v>
          </cell>
          <cell r="S1179">
            <v>-1242087</v>
          </cell>
          <cell r="T1179">
            <v>-1355004</v>
          </cell>
          <cell r="AH1179">
            <v>-1786814.75</v>
          </cell>
          <cell r="AI1179">
            <v>-1678190.0416666667</v>
          </cell>
          <cell r="AJ1179">
            <v>-1624616.625</v>
          </cell>
        </row>
        <row r="1180">
          <cell r="Q1180">
            <v>-2869</v>
          </cell>
          <cell r="R1180">
            <v>-311.39999999999998</v>
          </cell>
          <cell r="S1180">
            <v>-1561.4</v>
          </cell>
          <cell r="T1180">
            <v>-14314.4</v>
          </cell>
          <cell r="AH1180">
            <v>-3413.8724999999999</v>
          </cell>
          <cell r="AI1180">
            <v>-3445.8741666666665</v>
          </cell>
          <cell r="AJ1180">
            <v>-3470.2874999999999</v>
          </cell>
        </row>
        <row r="1181">
          <cell r="Q1181">
            <v>-322.33999999999997</v>
          </cell>
          <cell r="R1181">
            <v>-353.13</v>
          </cell>
          <cell r="S1181">
            <v>-347.71</v>
          </cell>
          <cell r="T1181">
            <v>-391.06</v>
          </cell>
          <cell r="AH1181">
            <v>-569.22749999999996</v>
          </cell>
          <cell r="AI1181">
            <v>-552.94875000000002</v>
          </cell>
          <cell r="AJ1181">
            <v>-525.44875000000002</v>
          </cell>
        </row>
        <row r="1182">
          <cell r="AH1182">
            <v>0</v>
          </cell>
          <cell r="AI1182">
            <v>0</v>
          </cell>
          <cell r="AJ1182">
            <v>0</v>
          </cell>
        </row>
        <row r="1183">
          <cell r="Q1183">
            <v>0</v>
          </cell>
          <cell r="R1183">
            <v>0</v>
          </cell>
          <cell r="S1183">
            <v>0</v>
          </cell>
          <cell r="T1183">
            <v>0</v>
          </cell>
          <cell r="AH1183">
            <v>0</v>
          </cell>
          <cell r="AI1183">
            <v>0</v>
          </cell>
          <cell r="AJ1183">
            <v>0</v>
          </cell>
        </row>
        <row r="1184">
          <cell r="Q1184">
            <v>0</v>
          </cell>
          <cell r="R1184">
            <v>0</v>
          </cell>
          <cell r="S1184">
            <v>0</v>
          </cell>
          <cell r="T1184">
            <v>0</v>
          </cell>
          <cell r="AH1184">
            <v>0</v>
          </cell>
          <cell r="AI1184">
            <v>0</v>
          </cell>
          <cell r="AJ1184">
            <v>0</v>
          </cell>
        </row>
        <row r="1185">
          <cell r="Q1185">
            <v>0</v>
          </cell>
          <cell r="R1185">
            <v>0</v>
          </cell>
          <cell r="S1185">
            <v>0</v>
          </cell>
          <cell r="T1185">
            <v>0</v>
          </cell>
          <cell r="AH1185">
            <v>0</v>
          </cell>
          <cell r="AI1185">
            <v>0</v>
          </cell>
          <cell r="AJ1185">
            <v>0</v>
          </cell>
        </row>
        <row r="1186">
          <cell r="Q1186">
            <v>0</v>
          </cell>
          <cell r="R1186">
            <v>0</v>
          </cell>
          <cell r="S1186">
            <v>0</v>
          </cell>
          <cell r="T1186">
            <v>0</v>
          </cell>
          <cell r="AH1186">
            <v>0</v>
          </cell>
          <cell r="AI1186">
            <v>0</v>
          </cell>
          <cell r="AJ1186">
            <v>0</v>
          </cell>
        </row>
        <row r="1187">
          <cell r="Q1187">
            <v>-199375</v>
          </cell>
          <cell r="R1187">
            <v>-398750</v>
          </cell>
          <cell r="S1187">
            <v>-598125</v>
          </cell>
          <cell r="T1187">
            <v>-797500</v>
          </cell>
          <cell r="AH1187">
            <v>-697812.5</v>
          </cell>
          <cell r="AI1187">
            <v>-697812.5</v>
          </cell>
          <cell r="AJ1187">
            <v>-697812.5</v>
          </cell>
        </row>
        <row r="1188">
          <cell r="Q1188">
            <v>0</v>
          </cell>
          <cell r="R1188">
            <v>0</v>
          </cell>
          <cell r="S1188">
            <v>0</v>
          </cell>
          <cell r="T1188">
            <v>0</v>
          </cell>
          <cell r="AH1188">
            <v>0</v>
          </cell>
          <cell r="AI1188">
            <v>0</v>
          </cell>
          <cell r="AJ1188">
            <v>0</v>
          </cell>
        </row>
        <row r="1189"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1">
          <cell r="Q1191">
            <v>0</v>
          </cell>
          <cell r="R1191">
            <v>0</v>
          </cell>
          <cell r="S1191">
            <v>0</v>
          </cell>
          <cell r="T1191">
            <v>0</v>
          </cell>
          <cell r="AH1191">
            <v>0</v>
          </cell>
          <cell r="AI1191">
            <v>0</v>
          </cell>
          <cell r="AJ1191">
            <v>0</v>
          </cell>
        </row>
        <row r="1192">
          <cell r="Q1192">
            <v>0</v>
          </cell>
          <cell r="R1192">
            <v>0</v>
          </cell>
          <cell r="S1192">
            <v>0</v>
          </cell>
          <cell r="T1192">
            <v>0</v>
          </cell>
          <cell r="AH1192">
            <v>0</v>
          </cell>
          <cell r="AI1192">
            <v>0</v>
          </cell>
          <cell r="AJ1192">
            <v>0</v>
          </cell>
        </row>
        <row r="1193">
          <cell r="Q1193">
            <v>0</v>
          </cell>
          <cell r="R1193">
            <v>0</v>
          </cell>
          <cell r="S1193">
            <v>0</v>
          </cell>
          <cell r="T1193">
            <v>0</v>
          </cell>
          <cell r="AH1193">
            <v>-235611.97916666666</v>
          </cell>
          <cell r="AI1193">
            <v>-188489.58333333334</v>
          </cell>
          <cell r="AJ1193">
            <v>-127903.64583333333</v>
          </cell>
        </row>
        <row r="1194">
          <cell r="Q1194">
            <v>0</v>
          </cell>
          <cell r="R1194">
            <v>0</v>
          </cell>
          <cell r="S1194">
            <v>0</v>
          </cell>
          <cell r="T1194">
            <v>0</v>
          </cell>
          <cell r="AH1194">
            <v>0</v>
          </cell>
          <cell r="AI1194">
            <v>0</v>
          </cell>
          <cell r="AJ1194">
            <v>0</v>
          </cell>
        </row>
        <row r="1195">
          <cell r="Q1195">
            <v>0</v>
          </cell>
          <cell r="R1195">
            <v>0</v>
          </cell>
          <cell r="S1195">
            <v>0</v>
          </cell>
          <cell r="T1195">
            <v>0</v>
          </cell>
          <cell r="AH1195">
            <v>-206171.875</v>
          </cell>
          <cell r="AI1195">
            <v>-164937.5</v>
          </cell>
          <cell r="AJ1195">
            <v>-111921.875</v>
          </cell>
        </row>
        <row r="1196">
          <cell r="Q1196">
            <v>0</v>
          </cell>
          <cell r="R1196">
            <v>0</v>
          </cell>
          <cell r="S1196">
            <v>0</v>
          </cell>
          <cell r="T1196">
            <v>0</v>
          </cell>
          <cell r="AH1196">
            <v>-26687.5</v>
          </cell>
          <cell r="AI1196">
            <v>-21437.5</v>
          </cell>
          <cell r="AJ1196">
            <v>-14437.5</v>
          </cell>
        </row>
        <row r="1197">
          <cell r="Q1197">
            <v>0</v>
          </cell>
          <cell r="R1197">
            <v>0</v>
          </cell>
          <cell r="S1197">
            <v>0</v>
          </cell>
          <cell r="T1197">
            <v>0</v>
          </cell>
          <cell r="AH1197">
            <v>-785069.65833333333</v>
          </cell>
          <cell r="AI1197">
            <v>-681771.00208333333</v>
          </cell>
          <cell r="AJ1197">
            <v>-537152.9</v>
          </cell>
        </row>
        <row r="1198">
          <cell r="Q1198">
            <v>0</v>
          </cell>
          <cell r="R1198">
            <v>0</v>
          </cell>
          <cell r="S1198">
            <v>0</v>
          </cell>
          <cell r="T1198">
            <v>0</v>
          </cell>
          <cell r="AH1198">
            <v>-62196.776666666672</v>
          </cell>
          <cell r="AI1198">
            <v>-49961.34375</v>
          </cell>
          <cell r="AJ1198">
            <v>-33647.438333333332</v>
          </cell>
        </row>
        <row r="1199">
          <cell r="Q1199">
            <v>0</v>
          </cell>
          <cell r="R1199">
            <v>0</v>
          </cell>
          <cell r="S1199">
            <v>0</v>
          </cell>
          <cell r="T1199">
            <v>0</v>
          </cell>
          <cell r="AH1199">
            <v>-196212.80208333334</v>
          </cell>
          <cell r="AI1199">
            <v>-181855.77083333334</v>
          </cell>
          <cell r="AJ1199">
            <v>-157927.38541666666</v>
          </cell>
        </row>
        <row r="1200">
          <cell r="Q1200">
            <v>0</v>
          </cell>
          <cell r="R1200">
            <v>0</v>
          </cell>
          <cell r="S1200">
            <v>0</v>
          </cell>
          <cell r="T1200">
            <v>0</v>
          </cell>
          <cell r="AH1200">
            <v>0</v>
          </cell>
          <cell r="AI1200">
            <v>0</v>
          </cell>
          <cell r="AJ1200">
            <v>0</v>
          </cell>
        </row>
        <row r="1201">
          <cell r="Q1201">
            <v>0</v>
          </cell>
          <cell r="R1201">
            <v>0</v>
          </cell>
          <cell r="S1201">
            <v>0</v>
          </cell>
          <cell r="T1201">
            <v>0</v>
          </cell>
          <cell r="AH1201">
            <v>-275716.14583333331</v>
          </cell>
          <cell r="AI1201">
            <v>-232747.39583333334</v>
          </cell>
          <cell r="AJ1201">
            <v>-175455.72916666666</v>
          </cell>
        </row>
        <row r="1202"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AH1202">
            <v>-18037.5</v>
          </cell>
          <cell r="AI1202">
            <v>-14787.5</v>
          </cell>
          <cell r="AJ1202">
            <v>-12837.5</v>
          </cell>
        </row>
        <row r="1203">
          <cell r="Q1203">
            <v>-66660.2</v>
          </cell>
          <cell r="R1203">
            <v>-85706.03</v>
          </cell>
          <cell r="S1203">
            <v>-104751.86</v>
          </cell>
          <cell r="T1203">
            <v>-9522.69</v>
          </cell>
          <cell r="AH1203">
            <v>-57137.30000000001</v>
          </cell>
          <cell r="AI1203">
            <v>-57137.296666666669</v>
          </cell>
          <cell r="AJ1203">
            <v>-57137.293333333328</v>
          </cell>
        </row>
        <row r="1204"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AH1204">
            <v>-60799.634166666663</v>
          </cell>
          <cell r="AI1204">
            <v>-49844.757916666662</v>
          </cell>
          <cell r="AJ1204">
            <v>-43271.825833333336</v>
          </cell>
        </row>
        <row r="1205">
          <cell r="Q1205">
            <v>0</v>
          </cell>
          <cell r="R1205">
            <v>0</v>
          </cell>
          <cell r="S1205">
            <v>0</v>
          </cell>
          <cell r="T1205">
            <v>0</v>
          </cell>
          <cell r="AH1205">
            <v>-18008.59375</v>
          </cell>
          <cell r="AI1205">
            <v>-14763.802083333334</v>
          </cell>
          <cell r="AJ1205">
            <v>-12816.927083333334</v>
          </cell>
        </row>
        <row r="1206">
          <cell r="Q1206">
            <v>-59762.5</v>
          </cell>
          <cell r="R1206">
            <v>-76837.5</v>
          </cell>
          <cell r="S1206">
            <v>-93912.5</v>
          </cell>
          <cell r="T1206">
            <v>-8537.5</v>
          </cell>
          <cell r="AH1206">
            <v>-51225</v>
          </cell>
          <cell r="AI1206">
            <v>-51225</v>
          </cell>
          <cell r="AJ1206">
            <v>-51225</v>
          </cell>
        </row>
        <row r="1207"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AH1207">
            <v>-242812.5</v>
          </cell>
          <cell r="AI1207">
            <v>-199062.5</v>
          </cell>
          <cell r="AJ1207">
            <v>-172812.5</v>
          </cell>
        </row>
        <row r="1208">
          <cell r="Q1208">
            <v>-18987.5</v>
          </cell>
          <cell r="R1208">
            <v>-24412.5</v>
          </cell>
          <cell r="S1208">
            <v>-29837.5</v>
          </cell>
          <cell r="T1208">
            <v>-2712.5</v>
          </cell>
          <cell r="AH1208">
            <v>-16275</v>
          </cell>
          <cell r="AI1208">
            <v>-16275</v>
          </cell>
          <cell r="AJ1208">
            <v>-16275</v>
          </cell>
        </row>
        <row r="1209"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AH1209">
            <v>-39986.13416666667</v>
          </cell>
          <cell r="AI1209">
            <v>-32662.977500000005</v>
          </cell>
          <cell r="AJ1209">
            <v>-28335.654166666671</v>
          </cell>
        </row>
        <row r="1210">
          <cell r="Q1210">
            <v>-151228.95000000001</v>
          </cell>
          <cell r="R1210">
            <v>-194437.28</v>
          </cell>
          <cell r="S1210">
            <v>-237645.61</v>
          </cell>
          <cell r="T1210">
            <v>-21603.94</v>
          </cell>
          <cell r="AH1210">
            <v>-129624.8</v>
          </cell>
          <cell r="AI1210">
            <v>-129624.79666666668</v>
          </cell>
          <cell r="AJ1210">
            <v>-129624.79333333333</v>
          </cell>
        </row>
        <row r="1211">
          <cell r="Q1211">
            <v>-177041.45</v>
          </cell>
          <cell r="R1211">
            <v>-227624.78</v>
          </cell>
          <cell r="S1211">
            <v>-278208.11</v>
          </cell>
          <cell r="T1211">
            <v>-25291.439999999999</v>
          </cell>
          <cell r="AH1211">
            <v>-151749.80000000002</v>
          </cell>
          <cell r="AI1211">
            <v>-151749.79666666666</v>
          </cell>
          <cell r="AJ1211">
            <v>-151749.79333333333</v>
          </cell>
        </row>
        <row r="1212">
          <cell r="Q1212">
            <v>-201250</v>
          </cell>
          <cell r="R1212">
            <v>-258750</v>
          </cell>
          <cell r="S1212">
            <v>-316250</v>
          </cell>
          <cell r="T1212">
            <v>-28750</v>
          </cell>
          <cell r="AH1212">
            <v>-172500</v>
          </cell>
          <cell r="AI1212">
            <v>-172500</v>
          </cell>
          <cell r="AJ1212">
            <v>-172500</v>
          </cell>
        </row>
        <row r="1213">
          <cell r="Q1213">
            <v>-161466.45000000001</v>
          </cell>
          <cell r="R1213">
            <v>-207599.78</v>
          </cell>
          <cell r="S1213">
            <v>-253733.11</v>
          </cell>
          <cell r="T1213">
            <v>-23066.44</v>
          </cell>
          <cell r="AH1213">
            <v>-138399.80000000002</v>
          </cell>
          <cell r="AI1213">
            <v>-138399.79666666666</v>
          </cell>
          <cell r="AJ1213">
            <v>-138399.79333333333</v>
          </cell>
        </row>
        <row r="1214">
          <cell r="Q1214">
            <v>-60550</v>
          </cell>
          <cell r="R1214">
            <v>-77850</v>
          </cell>
          <cell r="S1214">
            <v>-95150</v>
          </cell>
          <cell r="T1214">
            <v>-8650</v>
          </cell>
          <cell r="AH1214">
            <v>-51900</v>
          </cell>
          <cell r="AI1214">
            <v>-51900</v>
          </cell>
          <cell r="AJ1214">
            <v>-51900</v>
          </cell>
        </row>
        <row r="1215">
          <cell r="Q1215">
            <v>-404250</v>
          </cell>
          <cell r="R1215">
            <v>-519750</v>
          </cell>
          <cell r="S1215">
            <v>-635250</v>
          </cell>
          <cell r="T1215">
            <v>-57750</v>
          </cell>
          <cell r="AH1215">
            <v>-346500</v>
          </cell>
          <cell r="AI1215">
            <v>-346500</v>
          </cell>
          <cell r="AJ1215">
            <v>-346500</v>
          </cell>
        </row>
        <row r="1216">
          <cell r="Q1216">
            <v>-409500</v>
          </cell>
          <cell r="R1216">
            <v>-526500</v>
          </cell>
          <cell r="S1216">
            <v>-643500</v>
          </cell>
          <cell r="T1216">
            <v>-58500</v>
          </cell>
          <cell r="AH1216">
            <v>-351000</v>
          </cell>
          <cell r="AI1216">
            <v>-351000</v>
          </cell>
          <cell r="AJ1216">
            <v>-351000</v>
          </cell>
        </row>
        <row r="1217">
          <cell r="Q1217">
            <v>-102666.45</v>
          </cell>
          <cell r="R1217">
            <v>-131999.78</v>
          </cell>
          <cell r="S1217">
            <v>-161333.10999999999</v>
          </cell>
          <cell r="T1217">
            <v>-14666.44</v>
          </cell>
          <cell r="AH1217">
            <v>-87999.8</v>
          </cell>
          <cell r="AI1217">
            <v>-87999.796666666676</v>
          </cell>
          <cell r="AJ1217">
            <v>-87999.793333333335</v>
          </cell>
        </row>
        <row r="1218">
          <cell r="Q1218">
            <v>-145366.45000000001</v>
          </cell>
          <cell r="R1218">
            <v>-186899.78</v>
          </cell>
          <cell r="S1218">
            <v>-228433.11</v>
          </cell>
          <cell r="T1218">
            <v>-20766.439999999999</v>
          </cell>
          <cell r="AH1218">
            <v>-124599.8</v>
          </cell>
          <cell r="AI1218">
            <v>-124599.79666666668</v>
          </cell>
          <cell r="AJ1218">
            <v>-124599.79333333333</v>
          </cell>
        </row>
        <row r="1219">
          <cell r="Q1219">
            <v>-214375</v>
          </cell>
          <cell r="R1219">
            <v>-275625</v>
          </cell>
          <cell r="S1219">
            <v>-336875</v>
          </cell>
          <cell r="T1219">
            <v>-30625</v>
          </cell>
          <cell r="AH1219">
            <v>-183750</v>
          </cell>
          <cell r="AI1219">
            <v>-183750</v>
          </cell>
          <cell r="AJ1219">
            <v>-183750</v>
          </cell>
        </row>
        <row r="1220">
          <cell r="Q1220">
            <v>-42933.55</v>
          </cell>
          <cell r="R1220">
            <v>-55200.22</v>
          </cell>
          <cell r="S1220">
            <v>-67466.89</v>
          </cell>
          <cell r="T1220">
            <v>-6133.56</v>
          </cell>
          <cell r="AH1220">
            <v>-36800.200000000004</v>
          </cell>
          <cell r="AI1220">
            <v>-36800.203333333331</v>
          </cell>
          <cell r="AJ1220">
            <v>-36800.206666666658</v>
          </cell>
        </row>
        <row r="1221">
          <cell r="Q1221">
            <v>-57837.5</v>
          </cell>
          <cell r="R1221">
            <v>-74362.5</v>
          </cell>
          <cell r="S1221">
            <v>-90887.5</v>
          </cell>
          <cell r="T1221">
            <v>-8262.5</v>
          </cell>
          <cell r="AH1221">
            <v>-49575</v>
          </cell>
          <cell r="AI1221">
            <v>-49575</v>
          </cell>
          <cell r="AJ1221">
            <v>-49575</v>
          </cell>
        </row>
        <row r="1222">
          <cell r="Q1222">
            <v>-96541.45</v>
          </cell>
          <cell r="R1222">
            <v>-124124.78</v>
          </cell>
          <cell r="S1222">
            <v>-151708.10999999999</v>
          </cell>
          <cell r="T1222">
            <v>-13791.44</v>
          </cell>
          <cell r="AH1222">
            <v>-82749.8</v>
          </cell>
          <cell r="AI1222">
            <v>-82749.796666666676</v>
          </cell>
          <cell r="AJ1222">
            <v>-82749.79333333332</v>
          </cell>
        </row>
        <row r="1223">
          <cell r="Q1223">
            <v>-312812.5</v>
          </cell>
          <cell r="R1223">
            <v>-402187.5</v>
          </cell>
          <cell r="S1223">
            <v>-491562.5</v>
          </cell>
          <cell r="T1223">
            <v>-44687.5</v>
          </cell>
          <cell r="AH1223">
            <v>-268125</v>
          </cell>
          <cell r="AI1223">
            <v>-268125</v>
          </cell>
          <cell r="AJ1223">
            <v>-268125</v>
          </cell>
        </row>
        <row r="1224">
          <cell r="Q1224">
            <v>-191916.45</v>
          </cell>
          <cell r="R1224">
            <v>-246749.78</v>
          </cell>
          <cell r="S1224">
            <v>-301583.11</v>
          </cell>
          <cell r="T1224">
            <v>-27416.44</v>
          </cell>
          <cell r="AH1224">
            <v>-164499.80000000002</v>
          </cell>
          <cell r="AI1224">
            <v>-164499.79666666663</v>
          </cell>
          <cell r="AJ1224">
            <v>-164499.79333333331</v>
          </cell>
        </row>
        <row r="1225">
          <cell r="Q1225">
            <v>-42000</v>
          </cell>
          <cell r="R1225">
            <v>-54000</v>
          </cell>
          <cell r="S1225">
            <v>-66000</v>
          </cell>
          <cell r="T1225">
            <v>-6000</v>
          </cell>
          <cell r="AH1225">
            <v>-36000</v>
          </cell>
          <cell r="AI1225">
            <v>-36000</v>
          </cell>
          <cell r="AJ1225">
            <v>-36000</v>
          </cell>
        </row>
        <row r="1226">
          <cell r="Q1226">
            <v>-932707.49</v>
          </cell>
          <cell r="R1226">
            <v>-84790.82</v>
          </cell>
          <cell r="S1226">
            <v>-254374.15</v>
          </cell>
          <cell r="T1226">
            <v>-423957.48</v>
          </cell>
          <cell r="AH1226">
            <v>-508749.17333333334</v>
          </cell>
          <cell r="AI1226">
            <v>-508749.17</v>
          </cell>
          <cell r="AJ1226">
            <v>-508749.16666666674</v>
          </cell>
        </row>
        <row r="1227">
          <cell r="Q1227">
            <v>-3552082.53</v>
          </cell>
          <cell r="R1227">
            <v>-322915.86</v>
          </cell>
          <cell r="S1227">
            <v>-968749.19</v>
          </cell>
          <cell r="T1227">
            <v>-1614582.52</v>
          </cell>
          <cell r="AH1227">
            <v>-1937499.2133333331</v>
          </cell>
          <cell r="AI1227">
            <v>-1937499.21</v>
          </cell>
          <cell r="AJ1227">
            <v>-1937499.2066666668</v>
          </cell>
        </row>
        <row r="1228">
          <cell r="Q1228">
            <v>0</v>
          </cell>
          <cell r="R1228">
            <v>0</v>
          </cell>
          <cell r="S1228">
            <v>0</v>
          </cell>
          <cell r="T1228">
            <v>0</v>
          </cell>
          <cell r="AH1228">
            <v>-54432.344583333346</v>
          </cell>
          <cell r="AI1228">
            <v>-51449.82958333334</v>
          </cell>
          <cell r="AJ1228">
            <v>-45484.676249999997</v>
          </cell>
        </row>
        <row r="1229"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AH1229">
            <v>-71458.333333333328</v>
          </cell>
          <cell r="AI1229">
            <v>-65625</v>
          </cell>
          <cell r="AJ1229">
            <v>-53958.333333333336</v>
          </cell>
        </row>
        <row r="1230"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Q1231">
            <v>-1699316.75</v>
          </cell>
          <cell r="R1231">
            <v>-154483.42000000001</v>
          </cell>
          <cell r="S1231">
            <v>-463450.09</v>
          </cell>
          <cell r="T1231">
            <v>-772416.76</v>
          </cell>
          <cell r="AH1231">
            <v>-926900.08708333329</v>
          </cell>
          <cell r="AI1231">
            <v>-926900.08499999996</v>
          </cell>
          <cell r="AJ1231">
            <v>-926900.08375000011</v>
          </cell>
        </row>
        <row r="1232"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Q1236">
            <v>0</v>
          </cell>
          <cell r="R1236">
            <v>0</v>
          </cell>
          <cell r="S1236">
            <v>0</v>
          </cell>
          <cell r="T1236">
            <v>0</v>
          </cell>
          <cell r="AH1236">
            <v>0</v>
          </cell>
          <cell r="AI1236">
            <v>0</v>
          </cell>
          <cell r="AJ1236">
            <v>0</v>
          </cell>
        </row>
        <row r="1237"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AH1237">
            <v>0</v>
          </cell>
          <cell r="AI1237">
            <v>0</v>
          </cell>
          <cell r="AJ1237">
            <v>0</v>
          </cell>
        </row>
        <row r="1238">
          <cell r="Q1238">
            <v>0</v>
          </cell>
          <cell r="R1238">
            <v>0</v>
          </cell>
          <cell r="S1238">
            <v>0</v>
          </cell>
          <cell r="T1238">
            <v>0</v>
          </cell>
          <cell r="AH1238">
            <v>-82729.81041666666</v>
          </cell>
          <cell r="AI1238">
            <v>-29782.911250000001</v>
          </cell>
          <cell r="AJ1238">
            <v>0</v>
          </cell>
        </row>
        <row r="1239">
          <cell r="Q1239">
            <v>-802132.01</v>
          </cell>
          <cell r="R1239">
            <v>-1122965.3400000001</v>
          </cell>
          <cell r="S1239">
            <v>-1443798.67</v>
          </cell>
          <cell r="T1239">
            <v>-1764632</v>
          </cell>
          <cell r="AH1239">
            <v>-962548.69333333324</v>
          </cell>
          <cell r="AI1239">
            <v>-962548.69</v>
          </cell>
          <cell r="AJ1239">
            <v>-962548.68666666653</v>
          </cell>
        </row>
        <row r="1240">
          <cell r="Q1240">
            <v>0</v>
          </cell>
          <cell r="R1240">
            <v>0</v>
          </cell>
          <cell r="S1240">
            <v>0</v>
          </cell>
          <cell r="T1240">
            <v>0</v>
          </cell>
          <cell r="AH1240">
            <v>-337395.83333333331</v>
          </cell>
          <cell r="AI1240">
            <v>-269062.5</v>
          </cell>
          <cell r="AJ1240">
            <v>-183645.83333333334</v>
          </cell>
        </row>
        <row r="1241"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AH1241">
            <v>0</v>
          </cell>
          <cell r="AI1241">
            <v>0</v>
          </cell>
          <cell r="AJ1241">
            <v>0</v>
          </cell>
        </row>
        <row r="1242">
          <cell r="Q1242">
            <v>0</v>
          </cell>
          <cell r="R1242">
            <v>0</v>
          </cell>
          <cell r="S1242">
            <v>0</v>
          </cell>
          <cell r="T1242">
            <v>0</v>
          </cell>
          <cell r="AH1242">
            <v>-179156.25</v>
          </cell>
          <cell r="AI1242">
            <v>-120656.25</v>
          </cell>
          <cell r="AJ1242">
            <v>-47531.25</v>
          </cell>
        </row>
        <row r="1243">
          <cell r="Q1243">
            <v>-38750</v>
          </cell>
          <cell r="R1243">
            <v>-54250</v>
          </cell>
          <cell r="S1243">
            <v>-69750</v>
          </cell>
          <cell r="T1243">
            <v>0</v>
          </cell>
          <cell r="AH1243">
            <v>-46500</v>
          </cell>
          <cell r="AI1243">
            <v>-46500</v>
          </cell>
          <cell r="AJ1243">
            <v>-42947.916666666664</v>
          </cell>
        </row>
        <row r="1244">
          <cell r="Q1244">
            <v>-146626.66</v>
          </cell>
          <cell r="R1244">
            <v>-205293.32</v>
          </cell>
          <cell r="S1244">
            <v>-263959.98</v>
          </cell>
          <cell r="T1244">
            <v>0</v>
          </cell>
          <cell r="AH1244">
            <v>-175960.0266666667</v>
          </cell>
          <cell r="AI1244">
            <v>-175960.02000000002</v>
          </cell>
          <cell r="AJ1244">
            <v>-162517.23666666666</v>
          </cell>
        </row>
        <row r="1245">
          <cell r="Q1245">
            <v>-842187.5</v>
          </cell>
          <cell r="R1245">
            <v>-1179062.5</v>
          </cell>
          <cell r="S1245">
            <v>-1515937.5</v>
          </cell>
          <cell r="T1245">
            <v>-1852812.5</v>
          </cell>
          <cell r="AH1245">
            <v>-1010625</v>
          </cell>
          <cell r="AI1245">
            <v>-1010625</v>
          </cell>
          <cell r="AJ1245">
            <v>-1010625</v>
          </cell>
        </row>
        <row r="1246">
          <cell r="Q1246">
            <v>-487500</v>
          </cell>
          <cell r="R1246">
            <v>-682500</v>
          </cell>
          <cell r="S1246">
            <v>-877500</v>
          </cell>
          <cell r="T1246">
            <v>-1072500</v>
          </cell>
          <cell r="AH1246">
            <v>-585000</v>
          </cell>
          <cell r="AI1246">
            <v>-585000</v>
          </cell>
          <cell r="AJ1246">
            <v>-585000</v>
          </cell>
        </row>
        <row r="1247">
          <cell r="Q1247">
            <v>-2201792.52</v>
          </cell>
          <cell r="R1247">
            <v>-2752240.65</v>
          </cell>
          <cell r="S1247">
            <v>-3302688.78</v>
          </cell>
          <cell r="T1247">
            <v>-550448.16</v>
          </cell>
          <cell r="AH1247">
            <v>-2060155.3262500002</v>
          </cell>
          <cell r="AI1247">
            <v>-1998065.6066666667</v>
          </cell>
          <cell r="AJ1247">
            <v>-1958553.9783333335</v>
          </cell>
        </row>
        <row r="1248">
          <cell r="Q1248">
            <v>-1968.42</v>
          </cell>
          <cell r="R1248">
            <v>-81301.72</v>
          </cell>
          <cell r="S1248">
            <v>-128134.61</v>
          </cell>
          <cell r="T1248">
            <v>-193252.52</v>
          </cell>
          <cell r="AH1248">
            <v>-64910.628333333356</v>
          </cell>
          <cell r="AI1248">
            <v>-68714.197083333347</v>
          </cell>
          <cell r="AJ1248">
            <v>-78156.269166666665</v>
          </cell>
        </row>
        <row r="1249">
          <cell r="Q1249">
            <v>-128480.64</v>
          </cell>
          <cell r="R1249">
            <v>-22350.91</v>
          </cell>
          <cell r="S1249">
            <v>-44701.82</v>
          </cell>
          <cell r="T1249">
            <v>-67052.73</v>
          </cell>
          <cell r="AH1249">
            <v>-22344.727916666667</v>
          </cell>
          <cell r="AI1249">
            <v>-25138.59166666666</v>
          </cell>
          <cell r="AJ1249">
            <v>-29795.031249999996</v>
          </cell>
        </row>
        <row r="1250">
          <cell r="Q1250">
            <v>-11355.43</v>
          </cell>
          <cell r="R1250">
            <v>-18925.72</v>
          </cell>
          <cell r="S1250">
            <v>-3785.14</v>
          </cell>
          <cell r="T1250">
            <v>-11355.43</v>
          </cell>
          <cell r="AH1250">
            <v>-20845.205833333337</v>
          </cell>
          <cell r="AI1250">
            <v>-21791.491666666669</v>
          </cell>
          <cell r="AJ1250">
            <v>-22422.348750000005</v>
          </cell>
        </row>
        <row r="1251">
          <cell r="Q1251">
            <v>0</v>
          </cell>
          <cell r="R1251">
            <v>0</v>
          </cell>
          <cell r="S1251">
            <v>0</v>
          </cell>
          <cell r="T1251">
            <v>0</v>
          </cell>
          <cell r="AH1251">
            <v>-7028.3149999999996</v>
          </cell>
          <cell r="AI1251">
            <v>3350.8537499999998</v>
          </cell>
          <cell r="AJ1251">
            <v>7369.4920833333335</v>
          </cell>
        </row>
        <row r="1252">
          <cell r="Q1252">
            <v>0</v>
          </cell>
          <cell r="R1252">
            <v>0</v>
          </cell>
          <cell r="S1252">
            <v>0</v>
          </cell>
          <cell r="T1252">
            <v>0</v>
          </cell>
          <cell r="AH1252">
            <v>-32899.863333333335</v>
          </cell>
          <cell r="AI1252">
            <v>-25382.65625</v>
          </cell>
          <cell r="AJ1252">
            <v>-19995.236249999998</v>
          </cell>
        </row>
        <row r="1253">
          <cell r="Q1253">
            <v>-4441250</v>
          </cell>
          <cell r="R1253">
            <v>-403750</v>
          </cell>
          <cell r="S1253">
            <v>-1211250</v>
          </cell>
          <cell r="T1253">
            <v>-2018750</v>
          </cell>
          <cell r="AH1253">
            <v>-2422500</v>
          </cell>
          <cell r="AI1253">
            <v>-2422500</v>
          </cell>
          <cell r="AJ1253">
            <v>-2422500</v>
          </cell>
        </row>
        <row r="1254">
          <cell r="Q1254">
            <v>-3208333.15</v>
          </cell>
          <cell r="R1254">
            <v>-291666.48</v>
          </cell>
          <cell r="S1254">
            <v>-874999.81</v>
          </cell>
          <cell r="T1254">
            <v>-1458333.14</v>
          </cell>
          <cell r="AH1254">
            <v>-1749999.8333333333</v>
          </cell>
          <cell r="AI1254">
            <v>-1749999.83</v>
          </cell>
          <cell r="AJ1254">
            <v>-1749999.8266666664</v>
          </cell>
        </row>
        <row r="1255">
          <cell r="Q1255">
            <v>-16785.45</v>
          </cell>
          <cell r="R1255">
            <v>-21811.97</v>
          </cell>
          <cell r="S1255">
            <v>-27705.86</v>
          </cell>
          <cell r="T1255">
            <v>56687.97</v>
          </cell>
          <cell r="AH1255">
            <v>-3643.0712500000004</v>
          </cell>
          <cell r="AI1255">
            <v>-5706.314166666667</v>
          </cell>
          <cell r="AJ1255">
            <v>-4498.7262500000006</v>
          </cell>
        </row>
        <row r="1256">
          <cell r="Q1256">
            <v>-45879.18</v>
          </cell>
          <cell r="R1256">
            <v>-44448.160000000003</v>
          </cell>
          <cell r="S1256">
            <v>-43220.74</v>
          </cell>
          <cell r="T1256">
            <v>-8778.4</v>
          </cell>
          <cell r="AH1256">
            <v>-17716.624166666665</v>
          </cell>
          <cell r="AI1256">
            <v>-21369.494999999999</v>
          </cell>
          <cell r="AJ1256">
            <v>-23536.125833333335</v>
          </cell>
        </row>
        <row r="1257">
          <cell r="Q1257">
            <v>-561666.5</v>
          </cell>
          <cell r="R1257">
            <v>-1684999.83</v>
          </cell>
          <cell r="S1257">
            <v>-2808333.16</v>
          </cell>
          <cell r="T1257">
            <v>-3931666.49</v>
          </cell>
          <cell r="AH1257">
            <v>-3369999.85</v>
          </cell>
          <cell r="AI1257">
            <v>-3369999.8466666662</v>
          </cell>
          <cell r="AJ1257">
            <v>-3369999.8433333333</v>
          </cell>
        </row>
        <row r="1258">
          <cell r="Q1258">
            <v>-53523.61</v>
          </cell>
          <cell r="R1258">
            <v>-53523.61</v>
          </cell>
          <cell r="S1258">
            <v>-53523.61</v>
          </cell>
          <cell r="T1258">
            <v>-61504.03</v>
          </cell>
          <cell r="AH1258">
            <v>-20071.353749999998</v>
          </cell>
          <cell r="AI1258">
            <v>-24531.654583333333</v>
          </cell>
          <cell r="AJ1258">
            <v>-29324.472916666666</v>
          </cell>
        </row>
        <row r="1259">
          <cell r="Q1259">
            <v>-88660.63</v>
          </cell>
          <cell r="R1259">
            <v>-88660.63</v>
          </cell>
          <cell r="S1259">
            <v>-87313.61</v>
          </cell>
          <cell r="T1259">
            <v>-99566.01</v>
          </cell>
          <cell r="AH1259">
            <v>-71658.199166666658</v>
          </cell>
          <cell r="AI1259">
            <v>-74203.868333333332</v>
          </cell>
          <cell r="AJ1259">
            <v>-76964.37000000001</v>
          </cell>
        </row>
        <row r="1260">
          <cell r="Q1260">
            <v>-8208750</v>
          </cell>
          <cell r="R1260">
            <v>-746250</v>
          </cell>
          <cell r="S1260">
            <v>-2238750</v>
          </cell>
          <cell r="T1260">
            <v>-3731250</v>
          </cell>
          <cell r="AH1260">
            <v>-4477500</v>
          </cell>
          <cell r="AI1260">
            <v>-4477500</v>
          </cell>
          <cell r="AJ1260">
            <v>-4477500</v>
          </cell>
        </row>
        <row r="1261">
          <cell r="Q1261">
            <v>-871979.18</v>
          </cell>
          <cell r="R1261">
            <v>-79270.850000000006</v>
          </cell>
          <cell r="S1261">
            <v>-237812.52</v>
          </cell>
          <cell r="T1261">
            <v>-396354.19</v>
          </cell>
          <cell r="AH1261">
            <v>-480469.37833333336</v>
          </cell>
          <cell r="AI1261">
            <v>-479588.58499999996</v>
          </cell>
          <cell r="AJ1261">
            <v>-478707.79166666657</v>
          </cell>
        </row>
        <row r="1262">
          <cell r="Q1262">
            <v>0</v>
          </cell>
          <cell r="R1262">
            <v>0</v>
          </cell>
          <cell r="S1262">
            <v>0</v>
          </cell>
          <cell r="T1262">
            <v>0</v>
          </cell>
          <cell r="AH1262">
            <v>-2945.7937500000003</v>
          </cell>
          <cell r="AI1262">
            <v>-2291.1729166666664</v>
          </cell>
          <cell r="AJ1262">
            <v>-1636.5520833333333</v>
          </cell>
        </row>
        <row r="1263">
          <cell r="Q1263">
            <v>-877500</v>
          </cell>
          <cell r="R1263">
            <v>-2632500</v>
          </cell>
          <cell r="S1263">
            <v>-4387500</v>
          </cell>
          <cell r="T1263">
            <v>-6142500</v>
          </cell>
          <cell r="AH1263">
            <v>-5265000</v>
          </cell>
          <cell r="AI1263">
            <v>-5265000</v>
          </cell>
          <cell r="AJ1263">
            <v>-5265000</v>
          </cell>
        </row>
        <row r="1264">
          <cell r="Q1264">
            <v>0</v>
          </cell>
          <cell r="R1264">
            <v>0</v>
          </cell>
          <cell r="S1264">
            <v>0</v>
          </cell>
          <cell r="T1264">
            <v>0</v>
          </cell>
          <cell r="AH1264">
            <v>0</v>
          </cell>
          <cell r="AI1264">
            <v>0</v>
          </cell>
          <cell r="AJ1264">
            <v>0</v>
          </cell>
        </row>
        <row r="1265">
          <cell r="Q1265">
            <v>-7497750.0199999996</v>
          </cell>
          <cell r="R1265">
            <v>-9163916.6899999995</v>
          </cell>
          <cell r="S1265">
            <v>-833083.36</v>
          </cell>
          <cell r="T1265">
            <v>-2499250.0299999998</v>
          </cell>
          <cell r="AH1265">
            <v>-5023700.82</v>
          </cell>
          <cell r="AI1265">
            <v>-5019118.8566666665</v>
          </cell>
          <cell r="AJ1265">
            <v>-5014536.8933333335</v>
          </cell>
        </row>
        <row r="1266"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AH1266">
            <v>0</v>
          </cell>
          <cell r="AI1266">
            <v>0</v>
          </cell>
          <cell r="AJ1266">
            <v>0</v>
          </cell>
        </row>
        <row r="1267">
          <cell r="Q1267">
            <v>0</v>
          </cell>
          <cell r="R1267">
            <v>-1400000</v>
          </cell>
          <cell r="S1267">
            <v>-2800000</v>
          </cell>
          <cell r="T1267">
            <v>0</v>
          </cell>
          <cell r="AH1267">
            <v>-1437280.8333333333</v>
          </cell>
          <cell r="AI1267">
            <v>-1430502.5</v>
          </cell>
          <cell r="AJ1267">
            <v>-1423724.1666666667</v>
          </cell>
        </row>
        <row r="1268">
          <cell r="Q1268">
            <v>-937499.98</v>
          </cell>
          <cell r="R1268">
            <v>-1145833.31</v>
          </cell>
          <cell r="S1268">
            <v>-104166.64</v>
          </cell>
          <cell r="T1268">
            <v>0</v>
          </cell>
          <cell r="AH1268">
            <v>-631365.71499999997</v>
          </cell>
          <cell r="AI1268">
            <v>-630208.30833333347</v>
          </cell>
          <cell r="AJ1268">
            <v>-616030.06958333345</v>
          </cell>
        </row>
        <row r="1269">
          <cell r="Q1269">
            <v>-576916.68999999994</v>
          </cell>
          <cell r="R1269">
            <v>-1153833.3600000001</v>
          </cell>
          <cell r="S1269">
            <v>-1730750.03</v>
          </cell>
          <cell r="T1269">
            <v>-2307666.7000000002</v>
          </cell>
          <cell r="AH1269">
            <v>-1009604.1733333333</v>
          </cell>
          <cell r="AI1269">
            <v>-1129795.1479166667</v>
          </cell>
          <cell r="AJ1269">
            <v>-1298062.5116666665</v>
          </cell>
        </row>
        <row r="1270">
          <cell r="Q1270">
            <v>-99450</v>
          </cell>
          <cell r="R1270">
            <v>-198900</v>
          </cell>
          <cell r="S1270">
            <v>-298350</v>
          </cell>
          <cell r="T1270">
            <v>-397800</v>
          </cell>
          <cell r="AH1270">
            <v>-174037.5</v>
          </cell>
          <cell r="AI1270">
            <v>-194756.25</v>
          </cell>
          <cell r="AJ1270">
            <v>-223762.5</v>
          </cell>
        </row>
        <row r="1271">
          <cell r="AH1271">
            <v>0</v>
          </cell>
          <cell r="AI1271">
            <v>0</v>
          </cell>
          <cell r="AJ1271">
            <v>0</v>
          </cell>
        </row>
        <row r="1272">
          <cell r="Q1272">
            <v>2345.3200000000002</v>
          </cell>
          <cell r="R1272">
            <v>2345.3200000000002</v>
          </cell>
          <cell r="S1272">
            <v>2345.3200000000002</v>
          </cell>
          <cell r="T1272">
            <v>0</v>
          </cell>
          <cell r="AH1272">
            <v>-3334.4924999999998</v>
          </cell>
          <cell r="AI1272">
            <v>-3139.0491666666662</v>
          </cell>
          <cell r="AJ1272">
            <v>-3041.3274999999999</v>
          </cell>
        </row>
        <row r="1273">
          <cell r="Q1273">
            <v>-25878.49</v>
          </cell>
          <cell r="R1273">
            <v>-26043.200000000001</v>
          </cell>
          <cell r="S1273">
            <v>-19798.150000000001</v>
          </cell>
          <cell r="T1273">
            <v>0</v>
          </cell>
          <cell r="AH1273">
            <v>-16685.532499999998</v>
          </cell>
          <cell r="AI1273">
            <v>-18475.638750000002</v>
          </cell>
          <cell r="AJ1273">
            <v>-18211.62875</v>
          </cell>
        </row>
        <row r="1274">
          <cell r="Q1274">
            <v>-1639462.5</v>
          </cell>
          <cell r="R1274">
            <v>-2059837.5</v>
          </cell>
          <cell r="S1274">
            <v>-2480212.5</v>
          </cell>
          <cell r="T1274">
            <v>-420375</v>
          </cell>
          <cell r="AH1274">
            <v>-422126.5625</v>
          </cell>
          <cell r="AI1274">
            <v>-611295.3125</v>
          </cell>
          <cell r="AJ1274">
            <v>-732153.125</v>
          </cell>
        </row>
        <row r="1275">
          <cell r="Q1275">
            <v>0</v>
          </cell>
          <cell r="R1275">
            <v>0</v>
          </cell>
          <cell r="S1275">
            <v>0</v>
          </cell>
          <cell r="T1275">
            <v>0</v>
          </cell>
          <cell r="AH1275">
            <v>0</v>
          </cell>
          <cell r="AI1275">
            <v>0</v>
          </cell>
          <cell r="AJ1275">
            <v>0</v>
          </cell>
        </row>
        <row r="1276">
          <cell r="Q1276">
            <v>-1473607.13</v>
          </cell>
          <cell r="R1276">
            <v>0</v>
          </cell>
          <cell r="S1276">
            <v>0</v>
          </cell>
          <cell r="T1276">
            <v>0</v>
          </cell>
          <cell r="AH1276">
            <v>-1284158.7908333335</v>
          </cell>
          <cell r="AI1276">
            <v>-1156775.3800000001</v>
          </cell>
          <cell r="AJ1276">
            <v>-1064291.8404166666</v>
          </cell>
        </row>
        <row r="1277">
          <cell r="Q1277">
            <v>-914398.34</v>
          </cell>
          <cell r="R1277">
            <v>-371782.12</v>
          </cell>
          <cell r="S1277">
            <v>46918.06</v>
          </cell>
          <cell r="T1277">
            <v>26736.880000000001</v>
          </cell>
          <cell r="AH1277">
            <v>-189064.78958333333</v>
          </cell>
          <cell r="AI1277">
            <v>-199668.61833333338</v>
          </cell>
          <cell r="AJ1277">
            <v>-191356.60500000001</v>
          </cell>
        </row>
        <row r="1278">
          <cell r="Q1278">
            <v>-495678.29</v>
          </cell>
          <cell r="R1278">
            <v>-186025.63</v>
          </cell>
          <cell r="S1278">
            <v>26467.42</v>
          </cell>
          <cell r="T1278">
            <v>19822.240000000002</v>
          </cell>
          <cell r="AH1278">
            <v>-117203.72833333333</v>
          </cell>
          <cell r="AI1278">
            <v>-118586.17583333334</v>
          </cell>
          <cell r="AJ1278">
            <v>-111620.41833333333</v>
          </cell>
        </row>
        <row r="1279">
          <cell r="Q1279">
            <v>-21336.74</v>
          </cell>
          <cell r="R1279">
            <v>-68156.289999999994</v>
          </cell>
          <cell r="S1279">
            <v>-27492.53</v>
          </cell>
          <cell r="T1279">
            <v>-78660.91</v>
          </cell>
          <cell r="AH1279">
            <v>-10807.308333333334</v>
          </cell>
          <cell r="AI1279">
            <v>-16533.897499999999</v>
          </cell>
          <cell r="AJ1279">
            <v>-22453.91</v>
          </cell>
        </row>
        <row r="1280">
          <cell r="Q1280">
            <v>0</v>
          </cell>
          <cell r="R1280">
            <v>0</v>
          </cell>
          <cell r="S1280">
            <v>0</v>
          </cell>
          <cell r="T1280">
            <v>0</v>
          </cell>
          <cell r="AH1280">
            <v>0</v>
          </cell>
          <cell r="AI1280">
            <v>0</v>
          </cell>
          <cell r="AJ1280">
            <v>0</v>
          </cell>
        </row>
        <row r="1281">
          <cell r="Q1281">
            <v>0</v>
          </cell>
          <cell r="R1281">
            <v>0</v>
          </cell>
          <cell r="S1281">
            <v>0</v>
          </cell>
          <cell r="T1281">
            <v>0</v>
          </cell>
          <cell r="AH1281">
            <v>902.25916666666672</v>
          </cell>
          <cell r="AI1281">
            <v>902.25916666666672</v>
          </cell>
          <cell r="AJ1281">
            <v>902.25916666666672</v>
          </cell>
        </row>
        <row r="1282">
          <cell r="Q1282">
            <v>0</v>
          </cell>
          <cell r="R1282">
            <v>0</v>
          </cell>
          <cell r="S1282">
            <v>0</v>
          </cell>
          <cell r="T1282">
            <v>0</v>
          </cell>
          <cell r="AH1282">
            <v>0</v>
          </cell>
          <cell r="AI1282">
            <v>0</v>
          </cell>
          <cell r="AJ1282">
            <v>0</v>
          </cell>
        </row>
        <row r="1283"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AH1283">
            <v>0</v>
          </cell>
          <cell r="AI1283">
            <v>0</v>
          </cell>
          <cell r="AJ1283">
            <v>0</v>
          </cell>
        </row>
        <row r="1284"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AH1284">
            <v>0</v>
          </cell>
          <cell r="AI1284">
            <v>0</v>
          </cell>
          <cell r="AJ1284">
            <v>0</v>
          </cell>
        </row>
        <row r="1285">
          <cell r="AH1285">
            <v>0</v>
          </cell>
          <cell r="AI1285">
            <v>0</v>
          </cell>
          <cell r="AJ1285">
            <v>0</v>
          </cell>
        </row>
        <row r="1286">
          <cell r="AH1286">
            <v>0</v>
          </cell>
          <cell r="AI1286">
            <v>0</v>
          </cell>
          <cell r="AJ1286">
            <v>0</v>
          </cell>
        </row>
        <row r="1287">
          <cell r="AH1287">
            <v>0</v>
          </cell>
          <cell r="AI1287">
            <v>0</v>
          </cell>
          <cell r="AJ1287">
            <v>0</v>
          </cell>
        </row>
        <row r="1288">
          <cell r="R1288">
            <v>0</v>
          </cell>
          <cell r="S1288">
            <v>0</v>
          </cell>
          <cell r="T1288">
            <v>-130769.23</v>
          </cell>
          <cell r="AH1288">
            <v>0</v>
          </cell>
          <cell r="AI1288">
            <v>0</v>
          </cell>
          <cell r="AJ1288">
            <v>-5448.7179166666665</v>
          </cell>
        </row>
        <row r="1289">
          <cell r="Q1289">
            <v>0</v>
          </cell>
          <cell r="R1289">
            <v>0</v>
          </cell>
          <cell r="S1289">
            <v>0</v>
          </cell>
          <cell r="T1289">
            <v>0</v>
          </cell>
          <cell r="AH1289">
            <v>0</v>
          </cell>
          <cell r="AI1289">
            <v>0</v>
          </cell>
          <cell r="AJ1289">
            <v>0</v>
          </cell>
        </row>
        <row r="1290">
          <cell r="Q1290">
            <v>0</v>
          </cell>
          <cell r="R1290">
            <v>0</v>
          </cell>
          <cell r="S1290">
            <v>0</v>
          </cell>
          <cell r="T1290">
            <v>0</v>
          </cell>
          <cell r="AH1290">
            <v>0</v>
          </cell>
          <cell r="AI1290">
            <v>0</v>
          </cell>
          <cell r="AJ1290">
            <v>0</v>
          </cell>
        </row>
        <row r="1291">
          <cell r="Q1291">
            <v>0</v>
          </cell>
          <cell r="R1291">
            <v>0</v>
          </cell>
          <cell r="S1291">
            <v>0</v>
          </cell>
          <cell r="T1291">
            <v>0</v>
          </cell>
          <cell r="AH1291">
            <v>0</v>
          </cell>
          <cell r="AI1291">
            <v>0</v>
          </cell>
          <cell r="AJ1291">
            <v>0</v>
          </cell>
        </row>
        <row r="1292">
          <cell r="Q1292">
            <v>0</v>
          </cell>
          <cell r="R1292">
            <v>0</v>
          </cell>
          <cell r="S1292">
            <v>0</v>
          </cell>
          <cell r="T1292">
            <v>0</v>
          </cell>
          <cell r="AH1292">
            <v>0</v>
          </cell>
          <cell r="AI1292">
            <v>0</v>
          </cell>
          <cell r="AJ1292">
            <v>0</v>
          </cell>
        </row>
        <row r="1293">
          <cell r="Q1293">
            <v>-733011.79</v>
          </cell>
          <cell r="R1293">
            <v>-1099517.69</v>
          </cell>
          <cell r="S1293">
            <v>-1466023.59</v>
          </cell>
          <cell r="T1293">
            <v>-1832529.49</v>
          </cell>
          <cell r="AH1293">
            <v>-1280780.6045833335</v>
          </cell>
          <cell r="AI1293">
            <v>-1281076.9933333332</v>
          </cell>
          <cell r="AJ1293">
            <v>-1281458.0645833334</v>
          </cell>
        </row>
        <row r="1294">
          <cell r="Q1294">
            <v>-1792788</v>
          </cell>
          <cell r="R1294">
            <v>-1976845</v>
          </cell>
          <cell r="S1294">
            <v>-2192944</v>
          </cell>
          <cell r="T1294">
            <v>-2429690</v>
          </cell>
          <cell r="AH1294">
            <v>-2001591.2433333334</v>
          </cell>
          <cell r="AI1294">
            <v>-1989328.6600000001</v>
          </cell>
          <cell r="AJ1294">
            <v>-1976196.5350000001</v>
          </cell>
        </row>
        <row r="1295">
          <cell r="AH1295">
            <v>0</v>
          </cell>
          <cell r="AI1295">
            <v>0</v>
          </cell>
          <cell r="AJ1295">
            <v>0</v>
          </cell>
        </row>
        <row r="1296">
          <cell r="Q1296">
            <v>-40464.239999999998</v>
          </cell>
          <cell r="R1296">
            <v>-60696.36</v>
          </cell>
          <cell r="S1296">
            <v>-80928.479999999996</v>
          </cell>
          <cell r="T1296">
            <v>-101160.6</v>
          </cell>
          <cell r="AH1296">
            <v>-84336.357499999998</v>
          </cell>
          <cell r="AI1296">
            <v>-86582.66333333333</v>
          </cell>
          <cell r="AJ1296">
            <v>-89470.770833333328</v>
          </cell>
        </row>
        <row r="1297">
          <cell r="Q1297">
            <v>-40464.239999999998</v>
          </cell>
          <cell r="R1297">
            <v>-60696.36</v>
          </cell>
          <cell r="S1297">
            <v>-80928.479999999996</v>
          </cell>
          <cell r="T1297">
            <v>-101160.6</v>
          </cell>
          <cell r="AH1297">
            <v>-84336.357499999998</v>
          </cell>
          <cell r="AI1297">
            <v>-86582.66333333333</v>
          </cell>
          <cell r="AJ1297">
            <v>-89470.770833333328</v>
          </cell>
        </row>
        <row r="1298">
          <cell r="Q1298">
            <v>-6876.8</v>
          </cell>
          <cell r="R1298">
            <v>-10315.200000000001</v>
          </cell>
          <cell r="S1298">
            <v>-13753.6</v>
          </cell>
          <cell r="T1298">
            <v>-17192</v>
          </cell>
          <cell r="AH1298">
            <v>-55223.087500000001</v>
          </cell>
          <cell r="AI1298">
            <v>-53657.683333333342</v>
          </cell>
          <cell r="AJ1298">
            <v>-51645.020833333336</v>
          </cell>
        </row>
        <row r="1299">
          <cell r="Q1299">
            <v>-6876.8</v>
          </cell>
          <cell r="R1299">
            <v>-10315.200000000001</v>
          </cell>
          <cell r="S1299">
            <v>-13753.6</v>
          </cell>
          <cell r="T1299">
            <v>-17192</v>
          </cell>
          <cell r="AH1299">
            <v>-55223.087500000001</v>
          </cell>
          <cell r="AI1299">
            <v>-53657.683333333342</v>
          </cell>
          <cell r="AJ1299">
            <v>-51645.020833333336</v>
          </cell>
        </row>
        <row r="1300">
          <cell r="Q1300">
            <v>-14434.16</v>
          </cell>
          <cell r="R1300">
            <v>-21651.24</v>
          </cell>
          <cell r="S1300">
            <v>-28868.32</v>
          </cell>
          <cell r="T1300">
            <v>-36085.4</v>
          </cell>
          <cell r="AH1300">
            <v>-68850.28</v>
          </cell>
          <cell r="AI1300">
            <v>-67805.55333333333</v>
          </cell>
          <cell r="AJ1300">
            <v>-66462.333333333328</v>
          </cell>
        </row>
        <row r="1301">
          <cell r="Q1301">
            <v>0</v>
          </cell>
          <cell r="R1301">
            <v>0</v>
          </cell>
          <cell r="S1301">
            <v>0</v>
          </cell>
          <cell r="T1301">
            <v>0</v>
          </cell>
          <cell r="AH1301">
            <v>-895178.02625</v>
          </cell>
          <cell r="AI1301">
            <v>-778925.55125000002</v>
          </cell>
          <cell r="AJ1301">
            <v>-692040.90125</v>
          </cell>
        </row>
        <row r="1302">
          <cell r="Q1302">
            <v>-991249.05</v>
          </cell>
          <cell r="R1302">
            <v>-981185.82</v>
          </cell>
          <cell r="S1302">
            <v>-981185.82</v>
          </cell>
          <cell r="T1302">
            <v>-1156166.42</v>
          </cell>
          <cell r="AH1302">
            <v>-837546.30958333332</v>
          </cell>
          <cell r="AI1302">
            <v>-861072.92374999996</v>
          </cell>
          <cell r="AJ1302">
            <v>-887701.89124999987</v>
          </cell>
        </row>
        <row r="1303"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AH1303">
            <v>0</v>
          </cell>
          <cell r="AI1303">
            <v>0</v>
          </cell>
          <cell r="AJ1303">
            <v>0</v>
          </cell>
        </row>
        <row r="1304"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AH1304">
            <v>-2477.9149999999995</v>
          </cell>
          <cell r="AI1304">
            <v>-533.72000000000014</v>
          </cell>
          <cell r="AJ1304">
            <v>1426.4712499999998</v>
          </cell>
        </row>
        <row r="1305">
          <cell r="Q1305">
            <v>0</v>
          </cell>
          <cell r="R1305">
            <v>-33333</v>
          </cell>
          <cell r="S1305">
            <v>-66666</v>
          </cell>
          <cell r="T1305">
            <v>-99999</v>
          </cell>
          <cell r="AH1305">
            <v>-223885.18083333332</v>
          </cell>
          <cell r="AI1305">
            <v>-221801.80583333332</v>
          </cell>
          <cell r="AJ1305">
            <v>-219371.13916666666</v>
          </cell>
        </row>
        <row r="1306">
          <cell r="AH1306">
            <v>0</v>
          </cell>
          <cell r="AI1306">
            <v>0</v>
          </cell>
          <cell r="AJ1306">
            <v>0</v>
          </cell>
        </row>
        <row r="1307">
          <cell r="Q1307">
            <v>-755793</v>
          </cell>
          <cell r="R1307">
            <v>-819989</v>
          </cell>
          <cell r="S1307">
            <v>-957404</v>
          </cell>
          <cell r="T1307">
            <v>-1166935</v>
          </cell>
          <cell r="AH1307">
            <v>-1044869.9766666666</v>
          </cell>
          <cell r="AI1307">
            <v>-1013082.6016666666</v>
          </cell>
          <cell r="AJ1307">
            <v>-985980.85166666657</v>
          </cell>
        </row>
        <row r="1308">
          <cell r="Q1308">
            <v>-1141872.83</v>
          </cell>
          <cell r="R1308">
            <v>-1212878.25</v>
          </cell>
          <cell r="S1308">
            <v>-1285453.22</v>
          </cell>
          <cell r="T1308">
            <v>-1359785.96</v>
          </cell>
          <cell r="AH1308">
            <v>-920407.7300000001</v>
          </cell>
          <cell r="AI1308">
            <v>-934628.79083333339</v>
          </cell>
          <cell r="AJ1308">
            <v>-949485.35041666683</v>
          </cell>
        </row>
        <row r="1309">
          <cell r="AH1309">
            <v>0</v>
          </cell>
          <cell r="AI1309">
            <v>0</v>
          </cell>
          <cell r="AJ1309">
            <v>0</v>
          </cell>
        </row>
        <row r="1310">
          <cell r="Q1310">
            <v>-745021.63</v>
          </cell>
          <cell r="R1310">
            <v>-740895</v>
          </cell>
          <cell r="S1310">
            <v>-737773.73</v>
          </cell>
          <cell r="T1310">
            <v>-731890.17</v>
          </cell>
          <cell r="AH1310">
            <v>-769856.07833333348</v>
          </cell>
          <cell r="AI1310">
            <v>-764959.41166666674</v>
          </cell>
          <cell r="AJ1310">
            <v>-760111.6958333333</v>
          </cell>
        </row>
        <row r="1311">
          <cell r="Q1311">
            <v>-239434.99</v>
          </cell>
          <cell r="R1311">
            <v>-239434.99</v>
          </cell>
          <cell r="S1311">
            <v>-239434.99</v>
          </cell>
          <cell r="T1311">
            <v>-298241.32</v>
          </cell>
          <cell r="AH1311">
            <v>-288789.78625000006</v>
          </cell>
          <cell r="AI1311">
            <v>-273849.92041666672</v>
          </cell>
          <cell r="AJ1311">
            <v>-254247.5625</v>
          </cell>
        </row>
        <row r="1312">
          <cell r="Q1312">
            <v>0</v>
          </cell>
          <cell r="R1312">
            <v>0</v>
          </cell>
          <cell r="S1312">
            <v>0</v>
          </cell>
          <cell r="T1312">
            <v>0</v>
          </cell>
          <cell r="AH1312">
            <v>0</v>
          </cell>
          <cell r="AI1312">
            <v>0</v>
          </cell>
          <cell r="AJ1312">
            <v>0</v>
          </cell>
        </row>
        <row r="1313">
          <cell r="Q1313">
            <v>0</v>
          </cell>
          <cell r="R1313">
            <v>0</v>
          </cell>
          <cell r="S1313">
            <v>0</v>
          </cell>
          <cell r="T1313">
            <v>0</v>
          </cell>
          <cell r="AH1313">
            <v>-12500</v>
          </cell>
          <cell r="AI1313">
            <v>-4166.666666666667</v>
          </cell>
          <cell r="AJ1313">
            <v>0</v>
          </cell>
        </row>
        <row r="1314">
          <cell r="Q1314">
            <v>0</v>
          </cell>
          <cell r="R1314">
            <v>0</v>
          </cell>
          <cell r="S1314">
            <v>0</v>
          </cell>
          <cell r="T1314">
            <v>0</v>
          </cell>
          <cell r="AH1314">
            <v>0</v>
          </cell>
          <cell r="AI1314">
            <v>0</v>
          </cell>
          <cell r="AJ1314">
            <v>0</v>
          </cell>
        </row>
        <row r="1315">
          <cell r="Q1315">
            <v>0</v>
          </cell>
          <cell r="R1315">
            <v>0</v>
          </cell>
          <cell r="S1315">
            <v>0</v>
          </cell>
          <cell r="T1315">
            <v>0</v>
          </cell>
          <cell r="AH1315">
            <v>141.07041666666666</v>
          </cell>
          <cell r="AI1315">
            <v>100.76458333333333</v>
          </cell>
          <cell r="AJ1315">
            <v>80.611666666666665</v>
          </cell>
        </row>
        <row r="1316">
          <cell r="Q1316">
            <v>0</v>
          </cell>
          <cell r="R1316">
            <v>0</v>
          </cell>
          <cell r="S1316">
            <v>0</v>
          </cell>
          <cell r="T1316">
            <v>0</v>
          </cell>
          <cell r="AH1316">
            <v>-1200000</v>
          </cell>
          <cell r="AI1316">
            <v>-866666.66666666663</v>
          </cell>
          <cell r="AJ1316">
            <v>-616666.66666666663</v>
          </cell>
        </row>
        <row r="1317">
          <cell r="Q1317">
            <v>0</v>
          </cell>
          <cell r="R1317">
            <v>0</v>
          </cell>
          <cell r="S1317">
            <v>0</v>
          </cell>
          <cell r="T1317">
            <v>0</v>
          </cell>
          <cell r="AH1317">
            <v>0</v>
          </cell>
          <cell r="AI1317">
            <v>0</v>
          </cell>
          <cell r="AJ1317">
            <v>0</v>
          </cell>
        </row>
        <row r="1318">
          <cell r="R1318">
            <v>0</v>
          </cell>
          <cell r="S1318">
            <v>0</v>
          </cell>
          <cell r="T1318">
            <v>-385313</v>
          </cell>
          <cell r="AH1318">
            <v>0</v>
          </cell>
          <cell r="AI1318">
            <v>0</v>
          </cell>
          <cell r="AJ1318">
            <v>-16054.708333333334</v>
          </cell>
        </row>
        <row r="1319"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AH1319">
            <v>-1122855</v>
          </cell>
          <cell r="AI1319">
            <v>-1122855</v>
          </cell>
          <cell r="AJ1319">
            <v>-1022437.0833333334</v>
          </cell>
        </row>
        <row r="1320">
          <cell r="T1320">
            <v>-3250409</v>
          </cell>
          <cell r="AH1320">
            <v>0</v>
          </cell>
          <cell r="AI1320">
            <v>0</v>
          </cell>
          <cell r="AJ1320">
            <v>-135433.70833333334</v>
          </cell>
        </row>
        <row r="1321">
          <cell r="AH1321">
            <v>0</v>
          </cell>
          <cell r="AI1321">
            <v>0</v>
          </cell>
          <cell r="AJ1321">
            <v>0</v>
          </cell>
        </row>
        <row r="1322">
          <cell r="AH1322">
            <v>0</v>
          </cell>
          <cell r="AI1322">
            <v>0</v>
          </cell>
          <cell r="AJ1322">
            <v>0</v>
          </cell>
        </row>
        <row r="1323">
          <cell r="Q1323">
            <v>-633689.44999999995</v>
          </cell>
          <cell r="R1323">
            <v>-633689.44999999995</v>
          </cell>
          <cell r="S1323">
            <v>-633689.44999999995</v>
          </cell>
          <cell r="T1323">
            <v>-633689.44999999995</v>
          </cell>
          <cell r="AH1323">
            <v>-676484.6987500001</v>
          </cell>
          <cell r="AI1323">
            <v>-657896.68000000005</v>
          </cell>
          <cell r="AJ1323">
            <v>-646790.05166666675</v>
          </cell>
        </row>
        <row r="1324">
          <cell r="Q1324">
            <v>-3306489.7</v>
          </cell>
          <cell r="R1324">
            <v>-3254591.93</v>
          </cell>
          <cell r="S1324">
            <v>-3252247.21</v>
          </cell>
          <cell r="T1324">
            <v>-1571118.16</v>
          </cell>
          <cell r="AH1324">
            <v>-4571534.2208333341</v>
          </cell>
          <cell r="AI1324">
            <v>-4413978.149583335</v>
          </cell>
          <cell r="AJ1324">
            <v>-4195858.4437500006</v>
          </cell>
        </row>
        <row r="1325">
          <cell r="Q1325">
            <v>-337286.52</v>
          </cell>
          <cell r="R1325">
            <v>-337286.52</v>
          </cell>
          <cell r="S1325">
            <v>-332898</v>
          </cell>
          <cell r="T1325">
            <v>-332898</v>
          </cell>
          <cell r="AH1325">
            <v>-343470.315</v>
          </cell>
          <cell r="AI1325">
            <v>-342676.17</v>
          </cell>
          <cell r="AJ1325">
            <v>-341699.17</v>
          </cell>
        </row>
        <row r="1326">
          <cell r="Q1326">
            <v>0</v>
          </cell>
          <cell r="R1326">
            <v>0</v>
          </cell>
          <cell r="S1326">
            <v>0</v>
          </cell>
          <cell r="T1326">
            <v>0</v>
          </cell>
          <cell r="AH1326">
            <v>0</v>
          </cell>
          <cell r="AI1326">
            <v>0</v>
          </cell>
          <cell r="AJ1326">
            <v>0</v>
          </cell>
        </row>
        <row r="1327">
          <cell r="Q1327">
            <v>0</v>
          </cell>
          <cell r="R1327">
            <v>0</v>
          </cell>
          <cell r="S1327">
            <v>0</v>
          </cell>
          <cell r="T1327">
            <v>0</v>
          </cell>
          <cell r="AH1327">
            <v>0</v>
          </cell>
          <cell r="AI1327">
            <v>0</v>
          </cell>
          <cell r="AJ1327">
            <v>0</v>
          </cell>
        </row>
        <row r="1328">
          <cell r="Q1328">
            <v>0</v>
          </cell>
          <cell r="R1328">
            <v>0</v>
          </cell>
          <cell r="S1328">
            <v>0</v>
          </cell>
          <cell r="T1328">
            <v>0</v>
          </cell>
          <cell r="AH1328">
            <v>0</v>
          </cell>
          <cell r="AI1328">
            <v>0</v>
          </cell>
          <cell r="AJ1328">
            <v>0</v>
          </cell>
        </row>
        <row r="1329">
          <cell r="Q1329">
            <v>0</v>
          </cell>
          <cell r="R1329">
            <v>0</v>
          </cell>
          <cell r="S1329">
            <v>0</v>
          </cell>
          <cell r="T1329">
            <v>0</v>
          </cell>
          <cell r="AH1329">
            <v>0</v>
          </cell>
          <cell r="AI1329">
            <v>0</v>
          </cell>
          <cell r="AJ1329">
            <v>0</v>
          </cell>
        </row>
        <row r="1330">
          <cell r="Q1330">
            <v>0</v>
          </cell>
          <cell r="R1330">
            <v>0</v>
          </cell>
          <cell r="S1330">
            <v>0</v>
          </cell>
          <cell r="T1330">
            <v>0</v>
          </cell>
          <cell r="AH1330">
            <v>0</v>
          </cell>
          <cell r="AI1330">
            <v>0</v>
          </cell>
          <cell r="AJ1330">
            <v>0</v>
          </cell>
        </row>
        <row r="1331">
          <cell r="Q1331">
            <v>0</v>
          </cell>
          <cell r="R1331">
            <v>0</v>
          </cell>
          <cell r="S1331">
            <v>0</v>
          </cell>
          <cell r="T1331">
            <v>0</v>
          </cell>
          <cell r="AH1331">
            <v>0</v>
          </cell>
          <cell r="AI1331">
            <v>0</v>
          </cell>
          <cell r="AJ1331">
            <v>0</v>
          </cell>
        </row>
        <row r="1332">
          <cell r="Q1332">
            <v>-3304.85</v>
          </cell>
          <cell r="R1332">
            <v>-3304.85</v>
          </cell>
          <cell r="S1332">
            <v>-3304.85</v>
          </cell>
          <cell r="T1332">
            <v>0</v>
          </cell>
          <cell r="AH1332">
            <v>-258107.38125000001</v>
          </cell>
          <cell r="AI1332">
            <v>-86010.751666666678</v>
          </cell>
          <cell r="AJ1332">
            <v>-1101.6166666666666</v>
          </cell>
        </row>
        <row r="1333">
          <cell r="Q1333">
            <v>-2555632.5299999998</v>
          </cell>
          <cell r="R1333">
            <v>-2524598.0499999998</v>
          </cell>
          <cell r="S1333">
            <v>-2524598.0499999998</v>
          </cell>
          <cell r="T1333">
            <v>0</v>
          </cell>
          <cell r="AH1333">
            <v>-2620647.1283333334</v>
          </cell>
          <cell r="AI1333">
            <v>-2606838.2420833339</v>
          </cell>
          <cell r="AJ1333">
            <v>-2488315.0716666668</v>
          </cell>
        </row>
        <row r="1334">
          <cell r="Q1334">
            <v>-18889759.530000001</v>
          </cell>
          <cell r="R1334">
            <v>-18504846.399999999</v>
          </cell>
          <cell r="S1334">
            <v>-18318794.23</v>
          </cell>
          <cell r="T1334">
            <v>-18237691.739999998</v>
          </cell>
          <cell r="AH1334">
            <v>-18623120.981666666</v>
          </cell>
          <cell r="AI1334">
            <v>-18680650.69875</v>
          </cell>
          <cell r="AJ1334">
            <v>-18697028.14875</v>
          </cell>
        </row>
        <row r="1335">
          <cell r="Q1335">
            <v>-12354716.17</v>
          </cell>
          <cell r="R1335">
            <v>-12395293.32</v>
          </cell>
          <cell r="S1335">
            <v>-12740467.49</v>
          </cell>
          <cell r="T1335">
            <v>-12572166.720000001</v>
          </cell>
          <cell r="AH1335">
            <v>-11112311.605416667</v>
          </cell>
          <cell r="AI1335">
            <v>-11336841.451666668</v>
          </cell>
          <cell r="AJ1335">
            <v>-11543551.073749999</v>
          </cell>
        </row>
        <row r="1336">
          <cell r="Q1336">
            <v>-464683.58</v>
          </cell>
          <cell r="R1336">
            <v>-448447.58</v>
          </cell>
          <cell r="S1336">
            <v>-459289.58</v>
          </cell>
          <cell r="T1336">
            <v>-448783.58</v>
          </cell>
          <cell r="AH1336">
            <v>-448650.88708333328</v>
          </cell>
          <cell r="AI1336">
            <v>-450603.84791666665</v>
          </cell>
          <cell r="AJ1336">
            <v>-452589.68375000003</v>
          </cell>
        </row>
        <row r="1337">
          <cell r="Q1337">
            <v>-10000</v>
          </cell>
          <cell r="R1337">
            <v>-10000</v>
          </cell>
          <cell r="S1337">
            <v>-10000</v>
          </cell>
          <cell r="T1337">
            <v>-10000</v>
          </cell>
          <cell r="AH1337">
            <v>-10000</v>
          </cell>
          <cell r="AI1337">
            <v>-10000</v>
          </cell>
          <cell r="AJ1337">
            <v>-10000</v>
          </cell>
        </row>
        <row r="1338">
          <cell r="Q1338">
            <v>-25524.85</v>
          </cell>
          <cell r="R1338">
            <v>-24066.26</v>
          </cell>
          <cell r="S1338">
            <v>-32580.98</v>
          </cell>
          <cell r="T1338">
            <v>-24591.59</v>
          </cell>
          <cell r="AH1338">
            <v>-21272.57</v>
          </cell>
          <cell r="AI1338">
            <v>-21500.908333333333</v>
          </cell>
          <cell r="AJ1338">
            <v>-21935.035833333339</v>
          </cell>
        </row>
        <row r="1339">
          <cell r="Q1339">
            <v>-42021.78</v>
          </cell>
          <cell r="R1339">
            <v>-41714.14</v>
          </cell>
          <cell r="S1339">
            <v>-64228.41</v>
          </cell>
          <cell r="T1339">
            <v>-64228.41</v>
          </cell>
          <cell r="AH1339">
            <v>-53942.474166666674</v>
          </cell>
          <cell r="AI1339">
            <v>-51847.07666666666</v>
          </cell>
          <cell r="AJ1339">
            <v>-51593.698333333341</v>
          </cell>
        </row>
        <row r="1340">
          <cell r="Q1340">
            <v>-652279.19999999995</v>
          </cell>
          <cell r="R1340">
            <v>-798080.24</v>
          </cell>
          <cell r="S1340">
            <v>-888659.9</v>
          </cell>
          <cell r="T1340">
            <v>-1021394.54</v>
          </cell>
          <cell r="AH1340">
            <v>-335600.39416666667</v>
          </cell>
          <cell r="AI1340">
            <v>-399029.6166666667</v>
          </cell>
          <cell r="AJ1340">
            <v>-468978.63125000009</v>
          </cell>
        </row>
        <row r="1341">
          <cell r="Q1341">
            <v>-2851582.64</v>
          </cell>
          <cell r="R1341">
            <v>-3642130.7</v>
          </cell>
          <cell r="S1341">
            <v>-4557336.57</v>
          </cell>
          <cell r="T1341">
            <v>-5010649.67</v>
          </cell>
          <cell r="AH1341">
            <v>-1010451.57625</v>
          </cell>
          <cell r="AI1341">
            <v>-1346807.3187500003</v>
          </cell>
          <cell r="AJ1341">
            <v>-1737149.3583333334</v>
          </cell>
        </row>
        <row r="1342">
          <cell r="Q1342">
            <v>-1589346.19</v>
          </cell>
          <cell r="R1342">
            <v>-1904263.28</v>
          </cell>
          <cell r="S1342">
            <v>-2008591.19</v>
          </cell>
          <cell r="T1342">
            <v>-1856903.08</v>
          </cell>
          <cell r="AH1342">
            <v>-819880.6366666666</v>
          </cell>
          <cell r="AI1342">
            <v>-965124.53874999995</v>
          </cell>
          <cell r="AJ1342">
            <v>-1103202.5545833332</v>
          </cell>
        </row>
        <row r="1343">
          <cell r="Q1343">
            <v>-1016768.79</v>
          </cell>
          <cell r="R1343">
            <v>-1016768.79</v>
          </cell>
          <cell r="S1343">
            <v>-1016768.79</v>
          </cell>
          <cell r="T1343">
            <v>-1659473.13</v>
          </cell>
          <cell r="AH1343">
            <v>-453990.98208333337</v>
          </cell>
          <cell r="AI1343">
            <v>-538721.71458333323</v>
          </cell>
          <cell r="AJ1343">
            <v>-637717.37958333327</v>
          </cell>
        </row>
        <row r="1344">
          <cell r="R1344">
            <v>0</v>
          </cell>
          <cell r="S1344">
            <v>0</v>
          </cell>
          <cell r="T1344">
            <v>-256699</v>
          </cell>
          <cell r="AH1344">
            <v>0</v>
          </cell>
          <cell r="AI1344">
            <v>0</v>
          </cell>
          <cell r="AJ1344">
            <v>-10695.791666666666</v>
          </cell>
        </row>
        <row r="1345">
          <cell r="Q1345">
            <v>0</v>
          </cell>
          <cell r="R1345">
            <v>0</v>
          </cell>
          <cell r="S1345">
            <v>0</v>
          </cell>
          <cell r="T1345">
            <v>0</v>
          </cell>
          <cell r="AH1345">
            <v>0</v>
          </cell>
          <cell r="AI1345">
            <v>0</v>
          </cell>
          <cell r="AJ1345">
            <v>0</v>
          </cell>
        </row>
        <row r="1346">
          <cell r="R1346">
            <v>0</v>
          </cell>
          <cell r="S1346">
            <v>0</v>
          </cell>
          <cell r="T1346">
            <v>-15482</v>
          </cell>
          <cell r="AH1346">
            <v>0</v>
          </cell>
          <cell r="AI1346">
            <v>0</v>
          </cell>
          <cell r="AJ1346">
            <v>-645.08333333333337</v>
          </cell>
        </row>
        <row r="1347">
          <cell r="Q1347">
            <v>0</v>
          </cell>
          <cell r="R1347">
            <v>0</v>
          </cell>
          <cell r="S1347">
            <v>0</v>
          </cell>
          <cell r="T1347">
            <v>0</v>
          </cell>
          <cell r="AH1347">
            <v>0</v>
          </cell>
          <cell r="AI1347">
            <v>0</v>
          </cell>
          <cell r="AJ1347">
            <v>0</v>
          </cell>
        </row>
        <row r="1348">
          <cell r="R1348">
            <v>0</v>
          </cell>
          <cell r="S1348">
            <v>0</v>
          </cell>
          <cell r="T1348">
            <v>-5353</v>
          </cell>
          <cell r="AH1348">
            <v>0</v>
          </cell>
          <cell r="AI1348">
            <v>0</v>
          </cell>
          <cell r="AJ1348">
            <v>-223.04166666666666</v>
          </cell>
        </row>
        <row r="1349">
          <cell r="AH1349">
            <v>0</v>
          </cell>
          <cell r="AI1349">
            <v>0</v>
          </cell>
          <cell r="AJ1349">
            <v>0</v>
          </cell>
        </row>
        <row r="1350">
          <cell r="Q1350">
            <v>-3089713.86</v>
          </cell>
          <cell r="R1350">
            <v>-3178321.44</v>
          </cell>
          <cell r="S1350">
            <v>-450988.29</v>
          </cell>
          <cell r="T1350">
            <v>-521234.38</v>
          </cell>
          <cell r="AH1350">
            <v>-2605610.4145833333</v>
          </cell>
          <cell r="AI1350">
            <v>-2626031.3375000004</v>
          </cell>
          <cell r="AJ1350">
            <v>-2500111.6</v>
          </cell>
        </row>
        <row r="1351">
          <cell r="Q1351">
            <v>0</v>
          </cell>
          <cell r="R1351">
            <v>0</v>
          </cell>
          <cell r="S1351">
            <v>0</v>
          </cell>
          <cell r="T1351">
            <v>0</v>
          </cell>
          <cell r="AH1351">
            <v>0</v>
          </cell>
          <cell r="AI1351">
            <v>0</v>
          </cell>
          <cell r="AJ1351">
            <v>0</v>
          </cell>
        </row>
        <row r="1352">
          <cell r="Q1352">
            <v>-5000</v>
          </cell>
          <cell r="R1352">
            <v>-5000</v>
          </cell>
          <cell r="S1352">
            <v>-5000</v>
          </cell>
          <cell r="T1352">
            <v>-5000</v>
          </cell>
          <cell r="AH1352">
            <v>-5000</v>
          </cell>
          <cell r="AI1352">
            <v>-5000</v>
          </cell>
          <cell r="AJ1352">
            <v>-5000</v>
          </cell>
        </row>
        <row r="1353">
          <cell r="Q1353">
            <v>0</v>
          </cell>
          <cell r="R1353">
            <v>0</v>
          </cell>
          <cell r="S1353">
            <v>0</v>
          </cell>
          <cell r="T1353">
            <v>0</v>
          </cell>
          <cell r="AH1353">
            <v>0</v>
          </cell>
          <cell r="AI1353">
            <v>0</v>
          </cell>
          <cell r="AJ1353">
            <v>0</v>
          </cell>
        </row>
        <row r="1354">
          <cell r="Q1354">
            <v>-26668727.57</v>
          </cell>
          <cell r="R1354">
            <v>-26609467.66</v>
          </cell>
          <cell r="S1354">
            <v>-26557967.809999999</v>
          </cell>
          <cell r="T1354">
            <v>-27795522.609999999</v>
          </cell>
          <cell r="AH1354">
            <v>-25149565.306666661</v>
          </cell>
          <cell r="AI1354">
            <v>-25466550.409166664</v>
          </cell>
          <cell r="AJ1354">
            <v>-25793579.436249997</v>
          </cell>
        </row>
        <row r="1355">
          <cell r="Q1355">
            <v>0</v>
          </cell>
          <cell r="R1355">
            <v>0</v>
          </cell>
          <cell r="S1355">
            <v>0</v>
          </cell>
          <cell r="T1355">
            <v>0</v>
          </cell>
          <cell r="AH1355">
            <v>0</v>
          </cell>
          <cell r="AI1355">
            <v>0</v>
          </cell>
          <cell r="AJ1355">
            <v>0</v>
          </cell>
        </row>
        <row r="1356"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AH1356">
            <v>-808150</v>
          </cell>
          <cell r="AI1356">
            <v>-808150</v>
          </cell>
          <cell r="AJ1356">
            <v>-808150</v>
          </cell>
        </row>
        <row r="1357">
          <cell r="Q1357">
            <v>-2410058.23</v>
          </cell>
          <cell r="R1357">
            <v>-2193006.52</v>
          </cell>
          <cell r="S1357">
            <v>-1584592.72</v>
          </cell>
          <cell r="T1357">
            <v>-1337770.54</v>
          </cell>
          <cell r="AH1357">
            <v>-1408391.5850000002</v>
          </cell>
          <cell r="AI1357">
            <v>-1432233.2879166668</v>
          </cell>
          <cell r="AJ1357">
            <v>-1441272.7150000001</v>
          </cell>
        </row>
        <row r="1358">
          <cell r="Q1358">
            <v>-9934029.5600000005</v>
          </cell>
          <cell r="R1358">
            <v>-10055279.560000001</v>
          </cell>
          <cell r="S1358">
            <v>-10176529.560000001</v>
          </cell>
          <cell r="T1358">
            <v>-10190533.560000001</v>
          </cell>
          <cell r="AH1358">
            <v>-10139004.51375</v>
          </cell>
          <cell r="AI1358">
            <v>-10135732.717916667</v>
          </cell>
          <cell r="AJ1358">
            <v>-10134938.937083334</v>
          </cell>
        </row>
        <row r="1359">
          <cell r="Q1359">
            <v>-2992.04</v>
          </cell>
          <cell r="R1359">
            <v>121480.78</v>
          </cell>
          <cell r="S1359">
            <v>-53288.59</v>
          </cell>
          <cell r="T1359">
            <v>-76485.03</v>
          </cell>
          <cell r="AH1359">
            <v>4750.9816666666666</v>
          </cell>
          <cell r="AI1359">
            <v>7592.322916666667</v>
          </cell>
          <cell r="AJ1359">
            <v>2185.0887500000003</v>
          </cell>
        </row>
        <row r="1360"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AH1360">
            <v>0</v>
          </cell>
          <cell r="AI1360">
            <v>0</v>
          </cell>
          <cell r="AJ1360">
            <v>0</v>
          </cell>
        </row>
        <row r="1361">
          <cell r="Q1361">
            <v>-28224</v>
          </cell>
          <cell r="R1361">
            <v>-28224</v>
          </cell>
          <cell r="S1361">
            <v>-25849.83</v>
          </cell>
          <cell r="T1361">
            <v>-7248</v>
          </cell>
          <cell r="AH1361">
            <v>-15480</v>
          </cell>
          <cell r="AI1361">
            <v>-17733.076250000002</v>
          </cell>
          <cell r="AJ1361">
            <v>-18592.1525</v>
          </cell>
        </row>
        <row r="1362">
          <cell r="Q1362">
            <v>0</v>
          </cell>
          <cell r="R1362">
            <v>0</v>
          </cell>
          <cell r="S1362">
            <v>0</v>
          </cell>
          <cell r="T1362">
            <v>0</v>
          </cell>
          <cell r="AH1362">
            <v>0</v>
          </cell>
          <cell r="AI1362">
            <v>0</v>
          </cell>
          <cell r="AJ1362">
            <v>0</v>
          </cell>
        </row>
        <row r="1363">
          <cell r="Q1363">
            <v>0</v>
          </cell>
          <cell r="R1363">
            <v>0</v>
          </cell>
          <cell r="S1363">
            <v>0</v>
          </cell>
          <cell r="T1363">
            <v>0</v>
          </cell>
          <cell r="AH1363">
            <v>0</v>
          </cell>
          <cell r="AI1363">
            <v>0</v>
          </cell>
          <cell r="AJ1363">
            <v>0</v>
          </cell>
        </row>
        <row r="1364">
          <cell r="Q1364">
            <v>-2106234.98</v>
          </cell>
          <cell r="R1364">
            <v>-2118100.98</v>
          </cell>
          <cell r="S1364">
            <v>-2117341.98</v>
          </cell>
          <cell r="T1364">
            <v>-2163988</v>
          </cell>
          <cell r="AH1364">
            <v>-1839328.2891666666</v>
          </cell>
          <cell r="AI1364">
            <v>-1881791.8291666666</v>
          </cell>
          <cell r="AJ1364">
            <v>-1919680.62</v>
          </cell>
        </row>
        <row r="1365">
          <cell r="Q1365">
            <v>-17801000</v>
          </cell>
          <cell r="R1365">
            <v>-17801000</v>
          </cell>
          <cell r="S1365">
            <v>-17801000</v>
          </cell>
          <cell r="T1365">
            <v>-17411000</v>
          </cell>
          <cell r="AH1365">
            <v>-17458307.625</v>
          </cell>
          <cell r="AI1365">
            <v>-17686769.208333332</v>
          </cell>
          <cell r="AJ1365">
            <v>-17784750</v>
          </cell>
        </row>
        <row r="1366">
          <cell r="Q1366">
            <v>-58986.21</v>
          </cell>
          <cell r="R1366">
            <v>-58986.21</v>
          </cell>
          <cell r="S1366">
            <v>-58986.21</v>
          </cell>
          <cell r="T1366">
            <v>-40198.51</v>
          </cell>
          <cell r="AH1366">
            <v>-56969.80124999999</v>
          </cell>
          <cell r="AI1366">
            <v>-58803.990416666646</v>
          </cell>
          <cell r="AJ1366">
            <v>-59173.164999999986</v>
          </cell>
        </row>
        <row r="1367">
          <cell r="Q1367">
            <v>-8277452.4500000002</v>
          </cell>
          <cell r="R1367">
            <v>-8273285.7800000003</v>
          </cell>
          <cell r="S1367">
            <v>-8250942.4000000004</v>
          </cell>
          <cell r="T1367">
            <v>-8631142</v>
          </cell>
          <cell r="AH1367">
            <v>-6446678.7495833337</v>
          </cell>
          <cell r="AI1367">
            <v>-6701387.0174999991</v>
          </cell>
          <cell r="AJ1367">
            <v>-6913644.0783333331</v>
          </cell>
        </row>
        <row r="1368">
          <cell r="Q1368">
            <v>-39032.26</v>
          </cell>
          <cell r="R1368">
            <v>24177.73</v>
          </cell>
          <cell r="S1368">
            <v>24162.73</v>
          </cell>
          <cell r="T1368">
            <v>-66899.399999999994</v>
          </cell>
          <cell r="AH1368">
            <v>-19559.830833333333</v>
          </cell>
          <cell r="AI1368">
            <v>-17539.012083333331</v>
          </cell>
          <cell r="AJ1368">
            <v>-17882.338333333333</v>
          </cell>
        </row>
        <row r="1369">
          <cell r="Q1369">
            <v>0</v>
          </cell>
          <cell r="R1369">
            <v>0</v>
          </cell>
          <cell r="S1369">
            <v>0</v>
          </cell>
          <cell r="T1369">
            <v>0</v>
          </cell>
          <cell r="AH1369">
            <v>0</v>
          </cell>
          <cell r="AI1369">
            <v>0</v>
          </cell>
          <cell r="AJ1369">
            <v>0</v>
          </cell>
        </row>
        <row r="1370">
          <cell r="Q1370">
            <v>0</v>
          </cell>
          <cell r="R1370">
            <v>0</v>
          </cell>
          <cell r="S1370">
            <v>0</v>
          </cell>
          <cell r="T1370">
            <v>0</v>
          </cell>
          <cell r="AH1370">
            <v>0</v>
          </cell>
          <cell r="AI1370">
            <v>0</v>
          </cell>
          <cell r="AJ1370">
            <v>0</v>
          </cell>
        </row>
        <row r="1371">
          <cell r="Q1371">
            <v>-222809.33</v>
          </cell>
          <cell r="R1371">
            <v>-221663.5</v>
          </cell>
          <cell r="S1371">
            <v>-220517.67</v>
          </cell>
          <cell r="T1371">
            <v>-219371.84</v>
          </cell>
          <cell r="AH1371">
            <v>-228538.48</v>
          </cell>
          <cell r="AI1371">
            <v>-227392.65</v>
          </cell>
          <cell r="AJ1371">
            <v>-226246.81999999995</v>
          </cell>
        </row>
        <row r="1372">
          <cell r="Q1372">
            <v>0</v>
          </cell>
          <cell r="R1372">
            <v>0</v>
          </cell>
          <cell r="S1372">
            <v>0</v>
          </cell>
          <cell r="T1372">
            <v>-67293.86</v>
          </cell>
          <cell r="AH1372">
            <v>-2127799.8633333333</v>
          </cell>
          <cell r="AI1372">
            <v>-2127799.8633333333</v>
          </cell>
          <cell r="AJ1372">
            <v>-2129442.0083333333</v>
          </cell>
        </row>
        <row r="1373">
          <cell r="R1373">
            <v>0</v>
          </cell>
          <cell r="S1373">
            <v>0</v>
          </cell>
          <cell r="T1373">
            <v>-967879</v>
          </cell>
          <cell r="AH1373">
            <v>0</v>
          </cell>
          <cell r="AI1373">
            <v>0</v>
          </cell>
          <cell r="AJ1373">
            <v>-40328.291666666664</v>
          </cell>
        </row>
        <row r="1374">
          <cell r="Q1374">
            <v>0</v>
          </cell>
          <cell r="R1374">
            <v>0</v>
          </cell>
          <cell r="S1374">
            <v>0</v>
          </cell>
          <cell r="T1374">
            <v>0</v>
          </cell>
          <cell r="AH1374">
            <v>-68000.208333333328</v>
          </cell>
          <cell r="AI1374">
            <v>-60842.291666666664</v>
          </cell>
          <cell r="AJ1374">
            <v>-53684.375</v>
          </cell>
        </row>
        <row r="1375">
          <cell r="Q1375">
            <v>-250015</v>
          </cell>
          <cell r="R1375">
            <v>-250015</v>
          </cell>
          <cell r="S1375">
            <v>-250015</v>
          </cell>
          <cell r="T1375">
            <v>0</v>
          </cell>
          <cell r="AH1375">
            <v>-122926.04166666667</v>
          </cell>
          <cell r="AI1375">
            <v>-143760.625</v>
          </cell>
          <cell r="AJ1375">
            <v>-154177.91666666666</v>
          </cell>
        </row>
        <row r="1376"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AH1376">
            <v>0</v>
          </cell>
          <cell r="AI1376">
            <v>0</v>
          </cell>
          <cell r="AJ1376">
            <v>0</v>
          </cell>
        </row>
        <row r="1377">
          <cell r="Q1377">
            <v>-13807132</v>
          </cell>
          <cell r="R1377">
            <v>-13661299</v>
          </cell>
          <cell r="S1377">
            <v>-13515466</v>
          </cell>
          <cell r="T1377">
            <v>-13369633</v>
          </cell>
          <cell r="AH1377">
            <v>-14536297</v>
          </cell>
          <cell r="AI1377">
            <v>-14390464</v>
          </cell>
          <cell r="AJ1377">
            <v>-14244631</v>
          </cell>
        </row>
        <row r="1378">
          <cell r="Q1378">
            <v>-8447.35</v>
          </cell>
          <cell r="R1378">
            <v>-37711.35</v>
          </cell>
          <cell r="S1378">
            <v>-10623.83</v>
          </cell>
          <cell r="T1378">
            <v>-3939.83</v>
          </cell>
          <cell r="AH1378">
            <v>-2585.9429166666664</v>
          </cell>
          <cell r="AI1378">
            <v>-4599.9087499999996</v>
          </cell>
          <cell r="AJ1378">
            <v>-5206.7279166666667</v>
          </cell>
        </row>
        <row r="1379">
          <cell r="Q1379">
            <v>0</v>
          </cell>
          <cell r="R1379">
            <v>0</v>
          </cell>
          <cell r="S1379">
            <v>0</v>
          </cell>
          <cell r="T1379">
            <v>0</v>
          </cell>
          <cell r="AH1379">
            <v>0</v>
          </cell>
          <cell r="AI1379">
            <v>0</v>
          </cell>
          <cell r="AJ1379">
            <v>0</v>
          </cell>
        </row>
        <row r="1380">
          <cell r="Q1380">
            <v>0</v>
          </cell>
          <cell r="R1380">
            <v>0</v>
          </cell>
          <cell r="S1380">
            <v>0</v>
          </cell>
          <cell r="T1380">
            <v>0</v>
          </cell>
          <cell r="AH1380">
            <v>0</v>
          </cell>
          <cell r="AI1380">
            <v>0</v>
          </cell>
          <cell r="AJ1380">
            <v>0</v>
          </cell>
        </row>
        <row r="1381">
          <cell r="Q1381">
            <v>0</v>
          </cell>
          <cell r="R1381">
            <v>0</v>
          </cell>
          <cell r="S1381">
            <v>0</v>
          </cell>
          <cell r="T1381">
            <v>0</v>
          </cell>
          <cell r="AH1381">
            <v>0</v>
          </cell>
          <cell r="AI1381">
            <v>0</v>
          </cell>
          <cell r="AJ1381">
            <v>0</v>
          </cell>
        </row>
        <row r="1382">
          <cell r="Q1382">
            <v>-2140.5700000000002</v>
          </cell>
          <cell r="R1382">
            <v>27518.13</v>
          </cell>
          <cell r="S1382">
            <v>27518.13</v>
          </cell>
          <cell r="T1382">
            <v>0</v>
          </cell>
          <cell r="AH1382">
            <v>7203.7949999999992</v>
          </cell>
          <cell r="AI1382">
            <v>3103.947083333333</v>
          </cell>
          <cell r="AJ1382">
            <v>4250.5358333333334</v>
          </cell>
        </row>
        <row r="1383">
          <cell r="Q1383">
            <v>0</v>
          </cell>
          <cell r="R1383">
            <v>0</v>
          </cell>
          <cell r="S1383">
            <v>0</v>
          </cell>
          <cell r="T1383">
            <v>0</v>
          </cell>
          <cell r="AH1383">
            <v>24.171250000000001</v>
          </cell>
          <cell r="AI1383">
            <v>8.0570833333333329</v>
          </cell>
          <cell r="AJ1383">
            <v>0</v>
          </cell>
        </row>
        <row r="1384">
          <cell r="AH1384">
            <v>0</v>
          </cell>
          <cell r="AI1384">
            <v>0</v>
          </cell>
          <cell r="AJ1384">
            <v>0</v>
          </cell>
        </row>
        <row r="1385">
          <cell r="Q1385">
            <v>-27312000</v>
          </cell>
          <cell r="R1385">
            <v>-25354000</v>
          </cell>
          <cell r="S1385">
            <v>-25354000</v>
          </cell>
          <cell r="T1385">
            <v>0</v>
          </cell>
          <cell r="AH1385">
            <v>-27017333.333333332</v>
          </cell>
          <cell r="AI1385">
            <v>-27587041.666666668</v>
          </cell>
          <cell r="AJ1385">
            <v>-26858041.666666668</v>
          </cell>
        </row>
        <row r="1386">
          <cell r="Q1386">
            <v>-8686177.8599999994</v>
          </cell>
          <cell r="R1386">
            <v>-10611582.27</v>
          </cell>
          <cell r="S1386">
            <v>-7180375.75</v>
          </cell>
          <cell r="T1386">
            <v>-1284031.29</v>
          </cell>
          <cell r="AH1386">
            <v>-15196029.645833334</v>
          </cell>
          <cell r="AI1386">
            <v>-13169429.251666667</v>
          </cell>
          <cell r="AJ1386">
            <v>-11047494.6175</v>
          </cell>
        </row>
        <row r="1387">
          <cell r="AH1387">
            <v>0</v>
          </cell>
          <cell r="AI1387">
            <v>0</v>
          </cell>
          <cell r="AJ1387">
            <v>0</v>
          </cell>
        </row>
        <row r="1388">
          <cell r="AH1388">
            <v>0</v>
          </cell>
          <cell r="AI1388">
            <v>0</v>
          </cell>
          <cell r="AJ1388">
            <v>0</v>
          </cell>
        </row>
        <row r="1389">
          <cell r="Q1389">
            <v>-19900488.379999999</v>
          </cell>
          <cell r="R1389">
            <v>-20301164.41</v>
          </cell>
          <cell r="S1389">
            <v>-20701840.440000001</v>
          </cell>
          <cell r="T1389">
            <v>-21102516.469999999</v>
          </cell>
          <cell r="AH1389">
            <v>-17816988.059583332</v>
          </cell>
          <cell r="AI1389">
            <v>-18175343.062083334</v>
          </cell>
          <cell r="AJ1389">
            <v>-18548340.589583334</v>
          </cell>
        </row>
        <row r="1390">
          <cell r="Q1390">
            <v>0</v>
          </cell>
          <cell r="R1390">
            <v>0</v>
          </cell>
          <cell r="S1390">
            <v>0</v>
          </cell>
          <cell r="T1390">
            <v>0</v>
          </cell>
          <cell r="AH1390">
            <v>0</v>
          </cell>
          <cell r="AI1390">
            <v>0</v>
          </cell>
          <cell r="AJ1390">
            <v>0</v>
          </cell>
        </row>
        <row r="1391">
          <cell r="Q1391">
            <v>0</v>
          </cell>
          <cell r="R1391">
            <v>0</v>
          </cell>
          <cell r="S1391">
            <v>0</v>
          </cell>
          <cell r="T1391">
            <v>0</v>
          </cell>
          <cell r="AH1391">
            <v>0</v>
          </cell>
          <cell r="AI1391">
            <v>0</v>
          </cell>
          <cell r="AJ1391">
            <v>0</v>
          </cell>
        </row>
        <row r="1392">
          <cell r="Q1392">
            <v>0</v>
          </cell>
          <cell r="R1392">
            <v>0</v>
          </cell>
          <cell r="S1392">
            <v>0</v>
          </cell>
          <cell r="T1392">
            <v>0</v>
          </cell>
          <cell r="AH1392">
            <v>0</v>
          </cell>
          <cell r="AI1392">
            <v>0</v>
          </cell>
          <cell r="AJ1392">
            <v>0</v>
          </cell>
        </row>
        <row r="1393">
          <cell r="Q1393">
            <v>0</v>
          </cell>
          <cell r="R1393">
            <v>0</v>
          </cell>
          <cell r="S1393">
            <v>0</v>
          </cell>
          <cell r="T1393">
            <v>0</v>
          </cell>
          <cell r="AH1393">
            <v>0</v>
          </cell>
          <cell r="AI1393">
            <v>0</v>
          </cell>
          <cell r="AJ1393">
            <v>0</v>
          </cell>
        </row>
        <row r="1394">
          <cell r="Q1394">
            <v>0</v>
          </cell>
          <cell r="R1394">
            <v>0</v>
          </cell>
          <cell r="S1394">
            <v>0</v>
          </cell>
          <cell r="T1394">
            <v>0</v>
          </cell>
          <cell r="AH1394">
            <v>-38766.375</v>
          </cell>
          <cell r="AI1394">
            <v>-12922.125</v>
          </cell>
          <cell r="AJ1394">
            <v>0</v>
          </cell>
        </row>
        <row r="1395">
          <cell r="Q1395">
            <v>0</v>
          </cell>
          <cell r="R1395">
            <v>0</v>
          </cell>
          <cell r="S1395">
            <v>0</v>
          </cell>
          <cell r="T1395">
            <v>0</v>
          </cell>
          <cell r="AH1395">
            <v>0</v>
          </cell>
          <cell r="AI1395">
            <v>0</v>
          </cell>
          <cell r="AJ1395">
            <v>0</v>
          </cell>
        </row>
        <row r="1396">
          <cell r="Q1396">
            <v>0</v>
          </cell>
          <cell r="R1396">
            <v>0</v>
          </cell>
          <cell r="S1396">
            <v>0</v>
          </cell>
          <cell r="T1396">
            <v>0</v>
          </cell>
          <cell r="AH1396">
            <v>0</v>
          </cell>
          <cell r="AI1396">
            <v>0</v>
          </cell>
          <cell r="AJ1396">
            <v>0</v>
          </cell>
        </row>
        <row r="1397">
          <cell r="Q1397">
            <v>0</v>
          </cell>
          <cell r="R1397">
            <v>0</v>
          </cell>
          <cell r="S1397">
            <v>0</v>
          </cell>
          <cell r="T1397">
            <v>0</v>
          </cell>
          <cell r="AH1397">
            <v>-291666.66666666669</v>
          </cell>
          <cell r="AI1397">
            <v>-291666.66666666669</v>
          </cell>
          <cell r="AJ1397">
            <v>-291666.66666666669</v>
          </cell>
        </row>
        <row r="1398">
          <cell r="Q1398">
            <v>0</v>
          </cell>
          <cell r="R1398">
            <v>0</v>
          </cell>
          <cell r="S1398">
            <v>0</v>
          </cell>
          <cell r="T1398">
            <v>0</v>
          </cell>
          <cell r="AH1398">
            <v>-337500</v>
          </cell>
          <cell r="AI1398">
            <v>-337500</v>
          </cell>
          <cell r="AJ1398">
            <v>-337500</v>
          </cell>
        </row>
        <row r="1399">
          <cell r="Q1399">
            <v>-513276.41</v>
          </cell>
          <cell r="R1399">
            <v>-511029.97</v>
          </cell>
          <cell r="S1399">
            <v>-508783.53</v>
          </cell>
          <cell r="T1399">
            <v>-506537.09</v>
          </cell>
          <cell r="AH1399">
            <v>-457447.4070833333</v>
          </cell>
          <cell r="AI1399">
            <v>-499939.63624999992</v>
          </cell>
          <cell r="AJ1399">
            <v>-520015.73</v>
          </cell>
        </row>
        <row r="1400">
          <cell r="R1400">
            <v>0</v>
          </cell>
          <cell r="S1400">
            <v>0</v>
          </cell>
          <cell r="T1400">
            <v>-97579</v>
          </cell>
          <cell r="AH1400">
            <v>0</v>
          </cell>
          <cell r="AI1400">
            <v>0</v>
          </cell>
          <cell r="AJ1400">
            <v>-4065.7916666666665</v>
          </cell>
        </row>
        <row r="1401">
          <cell r="Q1401">
            <v>-225000</v>
          </cell>
          <cell r="R1401">
            <v>-225000</v>
          </cell>
          <cell r="S1401">
            <v>-225000</v>
          </cell>
          <cell r="T1401">
            <v>-225000</v>
          </cell>
          <cell r="AH1401">
            <v>-195833.33333333334</v>
          </cell>
          <cell r="AI1401">
            <v>-204166.66666666666</v>
          </cell>
          <cell r="AJ1401">
            <v>-212500</v>
          </cell>
        </row>
        <row r="1402">
          <cell r="Q1402">
            <v>-1982106.78</v>
          </cell>
          <cell r="R1402">
            <v>-1982106.78</v>
          </cell>
          <cell r="S1402">
            <v>-1982106.78</v>
          </cell>
          <cell r="T1402">
            <v>0</v>
          </cell>
          <cell r="AH1402">
            <v>-985105.77499999991</v>
          </cell>
          <cell r="AI1402">
            <v>-1119031.3400000001</v>
          </cell>
          <cell r="AJ1402">
            <v>-1170369.1224999998</v>
          </cell>
        </row>
        <row r="1403">
          <cell r="Q1403">
            <v>0</v>
          </cell>
          <cell r="R1403">
            <v>0</v>
          </cell>
          <cell r="S1403">
            <v>0</v>
          </cell>
          <cell r="T1403">
            <v>0</v>
          </cell>
          <cell r="AH1403">
            <v>0</v>
          </cell>
          <cell r="AI1403">
            <v>0</v>
          </cell>
          <cell r="AJ1403">
            <v>0</v>
          </cell>
        </row>
        <row r="1404">
          <cell r="Q1404">
            <v>0</v>
          </cell>
          <cell r="R1404">
            <v>0</v>
          </cell>
          <cell r="S1404">
            <v>0</v>
          </cell>
          <cell r="T1404">
            <v>0</v>
          </cell>
          <cell r="AH1404">
            <v>0</v>
          </cell>
          <cell r="AI1404">
            <v>0</v>
          </cell>
          <cell r="AJ1404">
            <v>0</v>
          </cell>
        </row>
        <row r="1405">
          <cell r="Q1405">
            <v>0</v>
          </cell>
          <cell r="R1405">
            <v>0</v>
          </cell>
          <cell r="S1405">
            <v>0</v>
          </cell>
          <cell r="T1405">
            <v>0</v>
          </cell>
          <cell r="AH1405">
            <v>0</v>
          </cell>
          <cell r="AI1405">
            <v>0</v>
          </cell>
          <cell r="AJ1405">
            <v>0</v>
          </cell>
        </row>
        <row r="1406">
          <cell r="Q1406">
            <v>0</v>
          </cell>
          <cell r="R1406">
            <v>0</v>
          </cell>
          <cell r="S1406">
            <v>0</v>
          </cell>
          <cell r="T1406">
            <v>0</v>
          </cell>
          <cell r="AH1406">
            <v>0</v>
          </cell>
          <cell r="AI1406">
            <v>0</v>
          </cell>
          <cell r="AJ1406">
            <v>0</v>
          </cell>
        </row>
        <row r="1407">
          <cell r="Q1407">
            <v>0</v>
          </cell>
          <cell r="R1407">
            <v>0</v>
          </cell>
          <cell r="S1407">
            <v>0</v>
          </cell>
          <cell r="T1407">
            <v>0</v>
          </cell>
          <cell r="AH1407">
            <v>0</v>
          </cell>
          <cell r="AI1407">
            <v>0</v>
          </cell>
          <cell r="AJ1407">
            <v>0</v>
          </cell>
        </row>
        <row r="1408">
          <cell r="Q1408">
            <v>0</v>
          </cell>
          <cell r="R1408">
            <v>0</v>
          </cell>
          <cell r="S1408">
            <v>0</v>
          </cell>
          <cell r="T1408">
            <v>0</v>
          </cell>
          <cell r="AH1408">
            <v>0</v>
          </cell>
          <cell r="AI1408">
            <v>0</v>
          </cell>
          <cell r="AJ1408">
            <v>0</v>
          </cell>
        </row>
        <row r="1409">
          <cell r="Q1409">
            <v>-7416.29</v>
          </cell>
          <cell r="R1409">
            <v>-7416.29</v>
          </cell>
          <cell r="S1409">
            <v>-7416.29</v>
          </cell>
          <cell r="T1409">
            <v>-7416.29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</row>
        <row r="1410">
          <cell r="Q1410">
            <v>-5140.3599999999997</v>
          </cell>
          <cell r="R1410">
            <v>-5140.3599999999997</v>
          </cell>
          <cell r="S1410">
            <v>-5140.3599999999997</v>
          </cell>
          <cell r="T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</row>
        <row r="1411">
          <cell r="Q1411">
            <v>-11459.63</v>
          </cell>
          <cell r="R1411">
            <v>-11459.63</v>
          </cell>
          <cell r="S1411">
            <v>-11459.63</v>
          </cell>
          <cell r="T1411">
            <v>-11459.63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</row>
        <row r="1412">
          <cell r="Q1412">
            <v>-1479.6</v>
          </cell>
          <cell r="R1412">
            <v>-1479.6</v>
          </cell>
          <cell r="S1412">
            <v>-1479.6</v>
          </cell>
          <cell r="T1412">
            <v>-1479.6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</row>
        <row r="1413">
          <cell r="Q1413">
            <v>-959.98</v>
          </cell>
          <cell r="R1413">
            <v>-959.98</v>
          </cell>
          <cell r="S1413">
            <v>-959.98</v>
          </cell>
          <cell r="T1413">
            <v>-959.98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</row>
        <row r="1414">
          <cell r="Q1414">
            <v>-876.25</v>
          </cell>
          <cell r="R1414">
            <v>-876.25</v>
          </cell>
          <cell r="S1414">
            <v>-876.25</v>
          </cell>
          <cell r="T1414">
            <v>-876.25</v>
          </cell>
          <cell r="AH1414">
            <v>-871.18791666666664</v>
          </cell>
          <cell r="AI1414">
            <v>-874.77333333333343</v>
          </cell>
          <cell r="AJ1414">
            <v>-876.25</v>
          </cell>
        </row>
        <row r="1415">
          <cell r="Q1415">
            <v>-912.01</v>
          </cell>
          <cell r="R1415">
            <v>-963.45</v>
          </cell>
          <cell r="S1415">
            <v>-999.59</v>
          </cell>
          <cell r="T1415">
            <v>-982.54</v>
          </cell>
          <cell r="AH1415">
            <v>-437.61958333333337</v>
          </cell>
          <cell r="AI1415">
            <v>-519.41291666666666</v>
          </cell>
          <cell r="AJ1415">
            <v>-602.00166666666667</v>
          </cell>
        </row>
        <row r="1416">
          <cell r="AH1416">
            <v>0</v>
          </cell>
          <cell r="AI1416">
            <v>0</v>
          </cell>
          <cell r="AJ1416">
            <v>0</v>
          </cell>
        </row>
        <row r="1417">
          <cell r="Q1417">
            <v>-12.55</v>
          </cell>
          <cell r="R1417">
            <v>-12.55</v>
          </cell>
          <cell r="S1417">
            <v>-12.55</v>
          </cell>
          <cell r="T1417">
            <v>-12.55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</row>
        <row r="1418">
          <cell r="Q1418">
            <v>-598.99</v>
          </cell>
          <cell r="R1418">
            <v>-598.99</v>
          </cell>
          <cell r="S1418">
            <v>-598.99</v>
          </cell>
          <cell r="T1418">
            <v>-598.99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</row>
        <row r="1419">
          <cell r="Q1419">
            <v>-168.86</v>
          </cell>
          <cell r="R1419">
            <v>-168.86</v>
          </cell>
          <cell r="S1419">
            <v>-168.86</v>
          </cell>
          <cell r="T1419">
            <v>-168.86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</row>
        <row r="1420"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AH1420">
            <v>8.9737500000000008</v>
          </cell>
          <cell r="AI1420">
            <v>2.9912500000000004</v>
          </cell>
          <cell r="AJ1420">
            <v>0</v>
          </cell>
        </row>
        <row r="1421">
          <cell r="Q1421">
            <v>-123.17</v>
          </cell>
          <cell r="R1421">
            <v>-123.17</v>
          </cell>
          <cell r="S1421">
            <v>-123.17</v>
          </cell>
          <cell r="T1421">
            <v>-123.17</v>
          </cell>
          <cell r="AH1421">
            <v>-208.72083333333333</v>
          </cell>
          <cell r="AI1421">
            <v>-218.93416666666667</v>
          </cell>
          <cell r="AJ1421">
            <v>-224.04083333333335</v>
          </cell>
        </row>
        <row r="1422">
          <cell r="Q1422">
            <v>-574.46</v>
          </cell>
          <cell r="R1422">
            <v>-574.46</v>
          </cell>
          <cell r="S1422">
            <v>-574.46</v>
          </cell>
          <cell r="T1422">
            <v>-574.46</v>
          </cell>
          <cell r="AH1422">
            <v>-71.807500000000005</v>
          </cell>
          <cell r="AI1422">
            <v>-119.67916666666667</v>
          </cell>
          <cell r="AJ1422">
            <v>-167.55083333333334</v>
          </cell>
        </row>
        <row r="1423">
          <cell r="Q1423">
            <v>0</v>
          </cell>
          <cell r="R1423">
            <v>0</v>
          </cell>
          <cell r="S1423">
            <v>0</v>
          </cell>
          <cell r="T1423">
            <v>0</v>
          </cell>
          <cell r="AH1423">
            <v>0</v>
          </cell>
          <cell r="AI1423">
            <v>0</v>
          </cell>
          <cell r="AJ1423">
            <v>0</v>
          </cell>
        </row>
        <row r="1424">
          <cell r="Q1424">
            <v>-5718285</v>
          </cell>
          <cell r="R1424">
            <v>-5910020</v>
          </cell>
          <cell r="S1424">
            <v>-3742205.18</v>
          </cell>
          <cell r="T1424">
            <v>-3095341.7</v>
          </cell>
          <cell r="AH1424">
            <v>-4705187.5</v>
          </cell>
          <cell r="AI1424">
            <v>-4819926.0491666673</v>
          </cell>
          <cell r="AJ1424">
            <v>-4796094.6691666665</v>
          </cell>
        </row>
        <row r="1425">
          <cell r="Q1425">
            <v>0</v>
          </cell>
          <cell r="R1425">
            <v>0</v>
          </cell>
          <cell r="S1425">
            <v>0</v>
          </cell>
          <cell r="T1425">
            <v>0</v>
          </cell>
          <cell r="AH1425">
            <v>-241327.01249999998</v>
          </cell>
          <cell r="AI1425">
            <v>-187698.78749999998</v>
          </cell>
          <cell r="AJ1425">
            <v>-134070.5625</v>
          </cell>
        </row>
        <row r="1426">
          <cell r="Q1426">
            <v>-7074602.9100000001</v>
          </cell>
          <cell r="R1426">
            <v>-7546837.8099999996</v>
          </cell>
          <cell r="S1426">
            <v>-8112863.3700000001</v>
          </cell>
          <cell r="T1426">
            <v>-7579467.5599999996</v>
          </cell>
          <cell r="AH1426">
            <v>-4757318.1654166663</v>
          </cell>
          <cell r="AI1426">
            <v>-5248666.3395833336</v>
          </cell>
          <cell r="AJ1426">
            <v>-5696779.8783333329</v>
          </cell>
        </row>
        <row r="1427">
          <cell r="Q1427">
            <v>-2870186.23</v>
          </cell>
          <cell r="R1427">
            <v>-3051412.23</v>
          </cell>
          <cell r="S1427">
            <v>-3440051.23</v>
          </cell>
          <cell r="T1427">
            <v>-3236838.23</v>
          </cell>
          <cell r="AH1427">
            <v>-2015901.1054166667</v>
          </cell>
          <cell r="AI1427">
            <v>-2245755.7912500002</v>
          </cell>
          <cell r="AJ1427">
            <v>-2455378.9770833333</v>
          </cell>
        </row>
        <row r="1428">
          <cell r="Q1428">
            <v>5104426.16</v>
          </cell>
          <cell r="R1428">
            <v>5574310.5999999996</v>
          </cell>
          <cell r="S1428">
            <v>5952871.3300000001</v>
          </cell>
          <cell r="T1428">
            <v>6399631.3099999996</v>
          </cell>
          <cell r="AH1428">
            <v>2235390.89</v>
          </cell>
          <cell r="AI1428">
            <v>2715690.137083333</v>
          </cell>
          <cell r="AJ1428">
            <v>3219850.4250000003</v>
          </cell>
        </row>
        <row r="1429">
          <cell r="Q1429">
            <v>1100761.99</v>
          </cell>
          <cell r="R1429">
            <v>1183385.24</v>
          </cell>
          <cell r="S1429">
            <v>1221429.51</v>
          </cell>
          <cell r="T1429">
            <v>1374229.18</v>
          </cell>
          <cell r="AH1429">
            <v>482200.97583333333</v>
          </cell>
          <cell r="AI1429">
            <v>582401.5904166667</v>
          </cell>
          <cell r="AJ1429">
            <v>685980.5083333333</v>
          </cell>
        </row>
        <row r="1430">
          <cell r="Q1430">
            <v>-27589.17</v>
          </cell>
          <cell r="R1430">
            <v>-30654.63</v>
          </cell>
          <cell r="S1430">
            <v>-33720.089999999997</v>
          </cell>
          <cell r="T1430">
            <v>-45158.6</v>
          </cell>
          <cell r="AH1430">
            <v>-8940.9362500000007</v>
          </cell>
          <cell r="AI1430">
            <v>-11623.216249999999</v>
          </cell>
          <cell r="AJ1430">
            <v>-14909.828333333333</v>
          </cell>
        </row>
        <row r="1431">
          <cell r="Q1431">
            <v>0</v>
          </cell>
          <cell r="R1431">
            <v>0</v>
          </cell>
          <cell r="S1431">
            <v>0</v>
          </cell>
          <cell r="T1431">
            <v>0</v>
          </cell>
          <cell r="AH1431">
            <v>0</v>
          </cell>
          <cell r="AI1431">
            <v>0</v>
          </cell>
          <cell r="AJ1431">
            <v>0</v>
          </cell>
        </row>
        <row r="1432">
          <cell r="Q1432">
            <v>0</v>
          </cell>
          <cell r="R1432">
            <v>0</v>
          </cell>
          <cell r="S1432">
            <v>0</v>
          </cell>
          <cell r="T1432">
            <v>0</v>
          </cell>
          <cell r="AH1432">
            <v>0</v>
          </cell>
          <cell r="AI1432">
            <v>0</v>
          </cell>
          <cell r="AJ1432">
            <v>0</v>
          </cell>
        </row>
        <row r="1433">
          <cell r="AH1433">
            <v>0</v>
          </cell>
          <cell r="AI1433">
            <v>0</v>
          </cell>
          <cell r="AJ1433">
            <v>0</v>
          </cell>
        </row>
        <row r="1434">
          <cell r="Q1434">
            <v>-1552657.3</v>
          </cell>
          <cell r="R1434">
            <v>-1535084.96</v>
          </cell>
          <cell r="S1434">
            <v>-1517512.62</v>
          </cell>
          <cell r="T1434">
            <v>-1499940.28</v>
          </cell>
          <cell r="AH1434">
            <v>-1648329.0266666666</v>
          </cell>
          <cell r="AI1434">
            <v>-1628926.2116666669</v>
          </cell>
          <cell r="AJ1434">
            <v>-1609767.4600000002</v>
          </cell>
        </row>
        <row r="1435">
          <cell r="Q1435">
            <v>-45410</v>
          </cell>
          <cell r="R1435">
            <v>-40869</v>
          </cell>
          <cell r="S1435">
            <v>-36328</v>
          </cell>
          <cell r="T1435">
            <v>-31787</v>
          </cell>
          <cell r="AH1435">
            <v>-68115</v>
          </cell>
          <cell r="AI1435">
            <v>-63574</v>
          </cell>
          <cell r="AJ1435">
            <v>-59033</v>
          </cell>
        </row>
        <row r="1436">
          <cell r="Q1436">
            <v>-30265.78</v>
          </cell>
          <cell r="R1436">
            <v>-29909.71</v>
          </cell>
          <cell r="S1436">
            <v>-29553.64</v>
          </cell>
          <cell r="T1436">
            <v>-29197.57</v>
          </cell>
          <cell r="AH1436">
            <v>-31912.581250000007</v>
          </cell>
          <cell r="AI1436">
            <v>-31645.533750000002</v>
          </cell>
          <cell r="AJ1436">
            <v>-31333.975833333334</v>
          </cell>
        </row>
        <row r="1437"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AH1437">
            <v>0</v>
          </cell>
          <cell r="AI1437">
            <v>0</v>
          </cell>
          <cell r="AJ1437">
            <v>0</v>
          </cell>
        </row>
        <row r="1438"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AH1438">
            <v>0</v>
          </cell>
          <cell r="AI1438">
            <v>0</v>
          </cell>
          <cell r="AJ1438">
            <v>0</v>
          </cell>
        </row>
        <row r="1439">
          <cell r="Q1439">
            <v>-2702244.02</v>
          </cell>
          <cell r="R1439">
            <v>-2671954.54</v>
          </cell>
          <cell r="S1439">
            <v>-2641665.06</v>
          </cell>
          <cell r="T1439">
            <v>-2611375.58</v>
          </cell>
          <cell r="AH1439">
            <v>-2827086.4520833329</v>
          </cell>
          <cell r="AI1439">
            <v>-2803735.6162499995</v>
          </cell>
          <cell r="AJ1439">
            <v>-2778103.3970833332</v>
          </cell>
        </row>
        <row r="1440">
          <cell r="Q1440">
            <v>-33762.980000000003</v>
          </cell>
          <cell r="R1440">
            <v>-33392.92</v>
          </cell>
          <cell r="S1440">
            <v>-33022.86</v>
          </cell>
          <cell r="T1440">
            <v>-32652.799999999999</v>
          </cell>
          <cell r="AH1440">
            <v>-31174.413749999996</v>
          </cell>
          <cell r="AI1440">
            <v>-31345.054166666669</v>
          </cell>
          <cell r="AJ1440">
            <v>-31511.419583333332</v>
          </cell>
        </row>
        <row r="1441">
          <cell r="Q1441">
            <v>0</v>
          </cell>
          <cell r="R1441">
            <v>0</v>
          </cell>
          <cell r="S1441">
            <v>0</v>
          </cell>
          <cell r="T1441">
            <v>0</v>
          </cell>
          <cell r="AH1441">
            <v>0</v>
          </cell>
          <cell r="AI1441">
            <v>0</v>
          </cell>
          <cell r="AJ1441">
            <v>0</v>
          </cell>
        </row>
        <row r="1442">
          <cell r="Q1442">
            <v>-92276.94</v>
          </cell>
          <cell r="R1442">
            <v>-91240.12</v>
          </cell>
          <cell r="S1442">
            <v>-90203.3</v>
          </cell>
          <cell r="T1442">
            <v>-89166.48</v>
          </cell>
          <cell r="AH1442">
            <v>-97461.037499999991</v>
          </cell>
          <cell r="AI1442">
            <v>-96424.219166666662</v>
          </cell>
          <cell r="AJ1442">
            <v>-95387.39999999998</v>
          </cell>
        </row>
        <row r="1443">
          <cell r="Q1443">
            <v>-8165809</v>
          </cell>
          <cell r="R1443">
            <v>-8165809</v>
          </cell>
          <cell r="S1443">
            <v>-8165809</v>
          </cell>
          <cell r="T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</row>
        <row r="1444">
          <cell r="Q1444">
            <v>4614264</v>
          </cell>
          <cell r="R1444">
            <v>4667264</v>
          </cell>
          <cell r="S1444">
            <v>4719264</v>
          </cell>
          <cell r="T1444">
            <v>4778763</v>
          </cell>
          <cell r="AH1444">
            <v>4352798.125</v>
          </cell>
          <cell r="AI1444">
            <v>4405150.375</v>
          </cell>
          <cell r="AJ1444">
            <v>4457743.125</v>
          </cell>
        </row>
        <row r="1445">
          <cell r="Q1445">
            <v>-10135707.039999999</v>
          </cell>
          <cell r="R1445">
            <v>-9661376.1099999994</v>
          </cell>
          <cell r="S1445">
            <v>-9241170.2300000004</v>
          </cell>
          <cell r="T1445">
            <v>-10126911.07</v>
          </cell>
          <cell r="AH1445">
            <v>-12476150.602916665</v>
          </cell>
          <cell r="AI1445">
            <v>-12026705.808333332</v>
          </cell>
          <cell r="AJ1445">
            <v>-11622112.477499999</v>
          </cell>
        </row>
        <row r="1446">
          <cell r="AH1446">
            <v>0</v>
          </cell>
          <cell r="AI1446">
            <v>0</v>
          </cell>
          <cell r="AJ1446">
            <v>0</v>
          </cell>
        </row>
        <row r="1447">
          <cell r="Q1447">
            <v>-887313.59</v>
          </cell>
          <cell r="R1447">
            <v>-877230.48</v>
          </cell>
          <cell r="S1447">
            <v>-867147.37</v>
          </cell>
          <cell r="T1447">
            <v>-857064.26</v>
          </cell>
          <cell r="AH1447">
            <v>-937729.14</v>
          </cell>
          <cell r="AI1447">
            <v>-927646.02999999991</v>
          </cell>
          <cell r="AJ1447">
            <v>-917562.91999999993</v>
          </cell>
        </row>
        <row r="1448">
          <cell r="Q1448">
            <v>0</v>
          </cell>
          <cell r="R1448">
            <v>0</v>
          </cell>
          <cell r="S1448">
            <v>0</v>
          </cell>
          <cell r="T1448">
            <v>0</v>
          </cell>
          <cell r="AH1448">
            <v>-15818.82625</v>
          </cell>
          <cell r="AI1448">
            <v>-12274.253750000002</v>
          </cell>
          <cell r="AJ1448">
            <v>-8746.6812499999996</v>
          </cell>
        </row>
        <row r="1449">
          <cell r="Q1449">
            <v>-192765.41</v>
          </cell>
          <cell r="R1449">
            <v>-192089.04</v>
          </cell>
          <cell r="S1449">
            <v>-191412.67</v>
          </cell>
          <cell r="T1449">
            <v>-190736.3</v>
          </cell>
          <cell r="AH1449">
            <v>-138092.18</v>
          </cell>
          <cell r="AI1449">
            <v>-154071.41791666666</v>
          </cell>
          <cell r="AJ1449">
            <v>-169994.29166666666</v>
          </cell>
        </row>
        <row r="1450">
          <cell r="R1450">
            <v>0</v>
          </cell>
          <cell r="S1450">
            <v>0</v>
          </cell>
          <cell r="T1450">
            <v>-13468.61</v>
          </cell>
          <cell r="AH1450">
            <v>0</v>
          </cell>
          <cell r="AI1450">
            <v>0</v>
          </cell>
          <cell r="AJ1450">
            <v>-561.19208333333336</v>
          </cell>
        </row>
        <row r="1451">
          <cell r="Q1451">
            <v>-71851894.799999997</v>
          </cell>
          <cell r="R1451">
            <v>-71851894.799999997</v>
          </cell>
          <cell r="S1451">
            <v>-71851894.799999997</v>
          </cell>
          <cell r="T1451">
            <v>-71851894.799999997</v>
          </cell>
          <cell r="AH1451">
            <v>-71851894.799999982</v>
          </cell>
          <cell r="AI1451">
            <v>-71851894.799999982</v>
          </cell>
          <cell r="AJ1451">
            <v>-71851894.799999982</v>
          </cell>
        </row>
        <row r="1452">
          <cell r="Q1452">
            <v>-3497000</v>
          </cell>
          <cell r="R1452">
            <v>-3475000</v>
          </cell>
          <cell r="S1452">
            <v>-3453000</v>
          </cell>
          <cell r="T1452">
            <v>-3436000</v>
          </cell>
          <cell r="AH1452">
            <v>-3602333.3333333335</v>
          </cell>
          <cell r="AI1452">
            <v>-3581291.6666666665</v>
          </cell>
          <cell r="AJ1452">
            <v>-3560291.6666666665</v>
          </cell>
        </row>
        <row r="1453">
          <cell r="Q1453">
            <v>-647743</v>
          </cell>
          <cell r="R1453">
            <v>-647743</v>
          </cell>
          <cell r="S1453">
            <v>-449743</v>
          </cell>
          <cell r="T1453">
            <v>-351092</v>
          </cell>
          <cell r="AH1453">
            <v>-1170766.4166666667</v>
          </cell>
          <cell r="AI1453">
            <v>-1061486.9166666667</v>
          </cell>
          <cell r="AJ1453">
            <v>-956924.20833333337</v>
          </cell>
        </row>
        <row r="1454">
          <cell r="Q1454">
            <v>-337279618</v>
          </cell>
          <cell r="R1454">
            <v>-338717618</v>
          </cell>
          <cell r="S1454">
            <v>-340780618</v>
          </cell>
          <cell r="T1454">
            <v>-342703778</v>
          </cell>
          <cell r="AH1454">
            <v>-329851809.04166669</v>
          </cell>
          <cell r="AI1454">
            <v>-330967626.125</v>
          </cell>
          <cell r="AJ1454">
            <v>-332370749.66666669</v>
          </cell>
        </row>
        <row r="1455">
          <cell r="Q1455">
            <v>-939000</v>
          </cell>
          <cell r="R1455">
            <v>-938000</v>
          </cell>
          <cell r="S1455">
            <v>-937000</v>
          </cell>
          <cell r="T1455">
            <v>-939000</v>
          </cell>
          <cell r="AH1455">
            <v>-942041.66666666663</v>
          </cell>
          <cell r="AI1455">
            <v>-941416.66666666663</v>
          </cell>
          <cell r="AJ1455">
            <v>-940875</v>
          </cell>
        </row>
        <row r="1456">
          <cell r="Q1456">
            <v>-32874</v>
          </cell>
          <cell r="R1456">
            <v>-32874</v>
          </cell>
          <cell r="S1456">
            <v>-32874</v>
          </cell>
          <cell r="T1456">
            <v>-32874</v>
          </cell>
          <cell r="AH1456">
            <v>-32874</v>
          </cell>
          <cell r="AI1456">
            <v>-32874</v>
          </cell>
          <cell r="AJ1456">
            <v>-32874</v>
          </cell>
        </row>
        <row r="1457">
          <cell r="Q1457">
            <v>-55683000</v>
          </cell>
          <cell r="R1457">
            <v>-57597000</v>
          </cell>
          <cell r="S1457">
            <v>-58932000</v>
          </cell>
          <cell r="T1457">
            <v>-63753000</v>
          </cell>
          <cell r="AH1457">
            <v>-46975375</v>
          </cell>
          <cell r="AI1457">
            <v>-48516291.666666664</v>
          </cell>
          <cell r="AJ1457">
            <v>-50230458.333333336</v>
          </cell>
        </row>
        <row r="1458">
          <cell r="AH1458">
            <v>0</v>
          </cell>
          <cell r="AI1458">
            <v>0</v>
          </cell>
          <cell r="AJ1458">
            <v>0</v>
          </cell>
        </row>
        <row r="1459">
          <cell r="AH1459">
            <v>0</v>
          </cell>
          <cell r="AI1459">
            <v>0</v>
          </cell>
          <cell r="AJ1459">
            <v>0</v>
          </cell>
        </row>
        <row r="1460">
          <cell r="AH1460">
            <v>0</v>
          </cell>
          <cell r="AI1460">
            <v>0</v>
          </cell>
          <cell r="AJ1460">
            <v>0</v>
          </cell>
        </row>
        <row r="1461">
          <cell r="AH1461">
            <v>0</v>
          </cell>
          <cell r="AI1461">
            <v>0</v>
          </cell>
          <cell r="AJ1461">
            <v>0</v>
          </cell>
        </row>
        <row r="1462">
          <cell r="Q1462">
            <v>141000</v>
          </cell>
          <cell r="R1462">
            <v>141000</v>
          </cell>
          <cell r="S1462">
            <v>141000</v>
          </cell>
          <cell r="T1462">
            <v>141000</v>
          </cell>
          <cell r="AH1462">
            <v>5625</v>
          </cell>
          <cell r="AI1462">
            <v>17375</v>
          </cell>
          <cell r="AJ1462">
            <v>29125</v>
          </cell>
        </row>
        <row r="1463">
          <cell r="Q1463">
            <v>904152.97</v>
          </cell>
          <cell r="R1463">
            <v>904152.97</v>
          </cell>
          <cell r="S1463">
            <v>904152.97</v>
          </cell>
          <cell r="T1463">
            <v>904152.97</v>
          </cell>
          <cell r="AH1463">
            <v>904152.97000000009</v>
          </cell>
          <cell r="AI1463">
            <v>904152.97000000009</v>
          </cell>
          <cell r="AJ1463">
            <v>904152.97000000009</v>
          </cell>
        </row>
        <row r="1464">
          <cell r="Q1464">
            <v>-796000</v>
          </cell>
          <cell r="R1464">
            <v>-881000</v>
          </cell>
          <cell r="S1464">
            <v>-966000</v>
          </cell>
          <cell r="T1464">
            <v>-1047000</v>
          </cell>
          <cell r="AH1464">
            <v>-336291.66666666669</v>
          </cell>
          <cell r="AI1464">
            <v>-413250</v>
          </cell>
          <cell r="AJ1464">
            <v>-497125</v>
          </cell>
        </row>
        <row r="1465">
          <cell r="Q1465">
            <v>-27673328.77</v>
          </cell>
          <cell r="R1465">
            <v>-27673328.77</v>
          </cell>
          <cell r="S1465">
            <v>-27673328.77</v>
          </cell>
          <cell r="T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</row>
        <row r="1466">
          <cell r="AH1466">
            <v>0</v>
          </cell>
          <cell r="AI1466">
            <v>0</v>
          </cell>
          <cell r="AJ1466">
            <v>0</v>
          </cell>
        </row>
        <row r="1467">
          <cell r="Q1467">
            <v>-4489581</v>
          </cell>
          <cell r="R1467">
            <v>-4489581</v>
          </cell>
          <cell r="S1467">
            <v>-4489581</v>
          </cell>
          <cell r="T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</row>
        <row r="1468">
          <cell r="AH1468">
            <v>0</v>
          </cell>
          <cell r="AI1468">
            <v>0</v>
          </cell>
          <cell r="AJ1468">
            <v>0</v>
          </cell>
        </row>
        <row r="1469">
          <cell r="Q1469">
            <v>-269554.90999999997</v>
          </cell>
          <cell r="R1469">
            <v>-269554.90999999997</v>
          </cell>
          <cell r="S1469">
            <v>-269554.90999999997</v>
          </cell>
          <cell r="T1469">
            <v>-269554.90999999997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</row>
        <row r="1470">
          <cell r="Q1470">
            <v>-443787.06</v>
          </cell>
          <cell r="R1470">
            <v>-443787.06</v>
          </cell>
          <cell r="S1470">
            <v>-443787.06</v>
          </cell>
          <cell r="T1470">
            <v>-443787.06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</row>
        <row r="1471">
          <cell r="Q1471">
            <v>-1614.97</v>
          </cell>
          <cell r="R1471">
            <v>-1614.97</v>
          </cell>
          <cell r="S1471">
            <v>-1614.97</v>
          </cell>
          <cell r="T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</row>
        <row r="1472">
          <cell r="Q1472">
            <v>-48687.62</v>
          </cell>
          <cell r="R1472">
            <v>-48687.62</v>
          </cell>
          <cell r="S1472">
            <v>-48687.62</v>
          </cell>
          <cell r="T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</row>
        <row r="1473">
          <cell r="Q1473">
            <v>-76732.02</v>
          </cell>
          <cell r="R1473">
            <v>-76732.02</v>
          </cell>
          <cell r="S1473">
            <v>-76732.02</v>
          </cell>
          <cell r="T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</row>
        <row r="1474">
          <cell r="Q1474">
            <v>-2475</v>
          </cell>
          <cell r="R1474">
            <v>-2475</v>
          </cell>
          <cell r="S1474">
            <v>-2475</v>
          </cell>
          <cell r="T1474">
            <v>-2475</v>
          </cell>
          <cell r="AH1474">
            <v>-2475</v>
          </cell>
          <cell r="AI1474">
            <v>-2475</v>
          </cell>
          <cell r="AJ1474">
            <v>-2475</v>
          </cell>
        </row>
        <row r="1475">
          <cell r="Q1475">
            <v>97405</v>
          </cell>
          <cell r="R1475">
            <v>97405</v>
          </cell>
          <cell r="S1475">
            <v>97405</v>
          </cell>
          <cell r="T1475">
            <v>97405</v>
          </cell>
          <cell r="AH1475">
            <v>97405</v>
          </cell>
          <cell r="AI1475">
            <v>97405</v>
          </cell>
          <cell r="AJ1475">
            <v>97405</v>
          </cell>
        </row>
        <row r="1476">
          <cell r="Q1476">
            <v>-4106</v>
          </cell>
          <cell r="R1476">
            <v>-4106</v>
          </cell>
          <cell r="S1476">
            <v>-4106</v>
          </cell>
          <cell r="T1476">
            <v>-4106</v>
          </cell>
          <cell r="AH1476">
            <v>-4106</v>
          </cell>
          <cell r="AI1476">
            <v>-4106</v>
          </cell>
          <cell r="AJ1476">
            <v>-4106</v>
          </cell>
        </row>
        <row r="1477">
          <cell r="Q1477">
            <v>-171529</v>
          </cell>
          <cell r="R1477">
            <v>-171529</v>
          </cell>
          <cell r="S1477">
            <v>-171529</v>
          </cell>
          <cell r="T1477">
            <v>-171529</v>
          </cell>
          <cell r="AH1477">
            <v>-171529</v>
          </cell>
          <cell r="AI1477">
            <v>-171529</v>
          </cell>
          <cell r="AJ1477">
            <v>-171529</v>
          </cell>
        </row>
        <row r="1478">
          <cell r="R1478">
            <v>0</v>
          </cell>
          <cell r="S1478">
            <v>0</v>
          </cell>
          <cell r="T1478">
            <v>8644960</v>
          </cell>
          <cell r="AH1478">
            <v>0</v>
          </cell>
          <cell r="AI1478">
            <v>0</v>
          </cell>
          <cell r="AJ1478">
            <v>360206.66666666669</v>
          </cell>
        </row>
        <row r="1479">
          <cell r="Q1479">
            <v>-152467</v>
          </cell>
          <cell r="R1479">
            <v>-152467</v>
          </cell>
          <cell r="S1479">
            <v>-152467</v>
          </cell>
          <cell r="T1479">
            <v>-152467</v>
          </cell>
          <cell r="AH1479">
            <v>-152467</v>
          </cell>
          <cell r="AI1479">
            <v>-152467</v>
          </cell>
          <cell r="AJ1479">
            <v>-152467</v>
          </cell>
        </row>
        <row r="1480">
          <cell r="Q1480">
            <v>1365117.79</v>
          </cell>
          <cell r="R1480">
            <v>1365117.79</v>
          </cell>
          <cell r="S1480">
            <v>1365117.79</v>
          </cell>
          <cell r="T1480">
            <v>1365117.79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</row>
        <row r="1481">
          <cell r="Q1481">
            <v>0</v>
          </cell>
          <cell r="R1481">
            <v>0</v>
          </cell>
          <cell r="S1481">
            <v>0</v>
          </cell>
          <cell r="T1481">
            <v>0</v>
          </cell>
          <cell r="AH1481">
            <v>0</v>
          </cell>
          <cell r="AI1481">
            <v>0</v>
          </cell>
          <cell r="AJ1481">
            <v>0</v>
          </cell>
        </row>
        <row r="1482">
          <cell r="Q1482">
            <v>0</v>
          </cell>
          <cell r="R1482">
            <v>0</v>
          </cell>
          <cell r="S1482">
            <v>0</v>
          </cell>
          <cell r="T1482">
            <v>0</v>
          </cell>
          <cell r="AH1482">
            <v>0</v>
          </cell>
          <cell r="AI1482">
            <v>0</v>
          </cell>
          <cell r="AJ1482">
            <v>0</v>
          </cell>
        </row>
        <row r="1483">
          <cell r="Q1483">
            <v>-477999.57</v>
          </cell>
          <cell r="R1483">
            <v>-477999.57</v>
          </cell>
          <cell r="S1483">
            <v>-477999.57</v>
          </cell>
          <cell r="T1483">
            <v>-477999.57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</row>
        <row r="1484">
          <cell r="Q1484">
            <v>-3665</v>
          </cell>
          <cell r="R1484">
            <v>-3665</v>
          </cell>
          <cell r="S1484">
            <v>-3665</v>
          </cell>
          <cell r="T1484">
            <v>-3665</v>
          </cell>
          <cell r="AH1484">
            <v>-3665</v>
          </cell>
          <cell r="AI1484">
            <v>-3665</v>
          </cell>
          <cell r="AJ1484">
            <v>-3665</v>
          </cell>
        </row>
        <row r="1485">
          <cell r="Q1485">
            <v>-7054000</v>
          </cell>
          <cell r="R1485">
            <v>-6931000</v>
          </cell>
          <cell r="S1485">
            <v>-6808000</v>
          </cell>
          <cell r="T1485">
            <v>-6685000</v>
          </cell>
          <cell r="AH1485">
            <v>-6600125</v>
          </cell>
          <cell r="AI1485">
            <v>-7172583.333333333</v>
          </cell>
          <cell r="AJ1485">
            <v>-7397458.333333333</v>
          </cell>
        </row>
        <row r="1486">
          <cell r="Q1486">
            <v>-947000</v>
          </cell>
          <cell r="R1486">
            <v>-947000</v>
          </cell>
          <cell r="S1486">
            <v>-947000</v>
          </cell>
          <cell r="T1486">
            <v>-947000</v>
          </cell>
          <cell r="AH1486">
            <v>-947000</v>
          </cell>
          <cell r="AI1486">
            <v>-947000</v>
          </cell>
          <cell r="AJ1486">
            <v>-947000</v>
          </cell>
        </row>
        <row r="1487">
          <cell r="Q1487">
            <v>-4409226</v>
          </cell>
          <cell r="R1487">
            <v>-4374226</v>
          </cell>
          <cell r="S1487">
            <v>-4339226</v>
          </cell>
          <cell r="T1487">
            <v>-4292226</v>
          </cell>
          <cell r="AH1487">
            <v>-3504361.5833333335</v>
          </cell>
          <cell r="AI1487">
            <v>-3671880.4166666665</v>
          </cell>
          <cell r="AJ1487">
            <v>-3838274.25</v>
          </cell>
        </row>
        <row r="1488">
          <cell r="Q1488">
            <v>0</v>
          </cell>
          <cell r="R1488">
            <v>0</v>
          </cell>
          <cell r="S1488">
            <v>0</v>
          </cell>
          <cell r="T1488">
            <v>0</v>
          </cell>
          <cell r="AH1488">
            <v>0</v>
          </cell>
          <cell r="AI1488">
            <v>0</v>
          </cell>
          <cell r="AJ1488">
            <v>0</v>
          </cell>
        </row>
        <row r="1489">
          <cell r="R1489">
            <v>0</v>
          </cell>
          <cell r="S1489">
            <v>0</v>
          </cell>
          <cell r="T1489">
            <v>-3551000</v>
          </cell>
          <cell r="AH1489">
            <v>0</v>
          </cell>
          <cell r="AI1489">
            <v>0</v>
          </cell>
          <cell r="AJ1489">
            <v>-147958.33333333334</v>
          </cell>
        </row>
        <row r="1490">
          <cell r="Q1490">
            <v>-68738.990000000005</v>
          </cell>
          <cell r="R1490">
            <v>-63587.75</v>
          </cell>
          <cell r="S1490">
            <v>-58436.51</v>
          </cell>
          <cell r="T1490">
            <v>-53285.27</v>
          </cell>
          <cell r="AH1490">
            <v>-126583.81791666668</v>
          </cell>
          <cell r="AI1490">
            <v>-115868.40833333333</v>
          </cell>
          <cell r="AJ1490">
            <v>-105680.22125</v>
          </cell>
        </row>
        <row r="1491">
          <cell r="Q1491">
            <v>16256</v>
          </cell>
          <cell r="R1491">
            <v>16256</v>
          </cell>
          <cell r="S1491">
            <v>16256</v>
          </cell>
          <cell r="T1491">
            <v>-53286</v>
          </cell>
          <cell r="AH1491">
            <v>16097.375</v>
          </cell>
          <cell r="AI1491">
            <v>16203.125</v>
          </cell>
          <cell r="AJ1491">
            <v>13358.416666666666</v>
          </cell>
        </row>
        <row r="1492">
          <cell r="Q1492">
            <v>-148493689</v>
          </cell>
          <cell r="R1492">
            <v>-148493689</v>
          </cell>
          <cell r="S1492">
            <v>-148493689</v>
          </cell>
          <cell r="T1492">
            <v>-132630689</v>
          </cell>
          <cell r="AH1492">
            <v>-159102314</v>
          </cell>
          <cell r="AI1492">
            <v>-157261564</v>
          </cell>
          <cell r="AJ1492">
            <v>-155009272.33333334</v>
          </cell>
        </row>
        <row r="1493">
          <cell r="AH1493">
            <v>0</v>
          </cell>
          <cell r="AI1493">
            <v>0</v>
          </cell>
          <cell r="AJ1493">
            <v>0</v>
          </cell>
        </row>
        <row r="1494">
          <cell r="Q1494">
            <v>353000</v>
          </cell>
          <cell r="R1494">
            <v>353000</v>
          </cell>
          <cell r="S1494">
            <v>353000</v>
          </cell>
          <cell r="T1494">
            <v>546000</v>
          </cell>
          <cell r="AH1494">
            <v>64000</v>
          </cell>
          <cell r="AI1494">
            <v>104166.66666666667</v>
          </cell>
          <cell r="AJ1494">
            <v>150208.33333333334</v>
          </cell>
        </row>
        <row r="1495">
          <cell r="Q1495">
            <v>0</v>
          </cell>
          <cell r="R1495">
            <v>0</v>
          </cell>
          <cell r="S1495">
            <v>0</v>
          </cell>
          <cell r="T1495">
            <v>0</v>
          </cell>
          <cell r="AH1495">
            <v>0</v>
          </cell>
          <cell r="AI1495">
            <v>0</v>
          </cell>
          <cell r="AJ1495">
            <v>0</v>
          </cell>
        </row>
        <row r="1496">
          <cell r="Q1496">
            <v>-3454000</v>
          </cell>
          <cell r="R1496">
            <v>-3279000</v>
          </cell>
          <cell r="S1496">
            <v>-3104000</v>
          </cell>
          <cell r="T1496">
            <v>-2929000</v>
          </cell>
          <cell r="AH1496">
            <v>-4329000</v>
          </cell>
          <cell r="AI1496">
            <v>-4154000</v>
          </cell>
          <cell r="AJ1496">
            <v>-3979000</v>
          </cell>
        </row>
        <row r="1497">
          <cell r="Q1497">
            <v>-1673000</v>
          </cell>
          <cell r="R1497">
            <v>-1673000</v>
          </cell>
          <cell r="S1497">
            <v>-1673000</v>
          </cell>
          <cell r="T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</row>
        <row r="1498">
          <cell r="Q1498">
            <v>0</v>
          </cell>
          <cell r="R1498">
            <v>0</v>
          </cell>
          <cell r="S1498">
            <v>0</v>
          </cell>
          <cell r="T1498">
            <v>0</v>
          </cell>
          <cell r="AH1498">
            <v>0</v>
          </cell>
          <cell r="AI1498">
            <v>0</v>
          </cell>
          <cell r="AJ1498">
            <v>0</v>
          </cell>
        </row>
        <row r="1499">
          <cell r="Q1499">
            <v>-15485174</v>
          </cell>
          <cell r="R1499">
            <v>-15391174</v>
          </cell>
          <cell r="S1499">
            <v>-15297174</v>
          </cell>
          <cell r="T1499">
            <v>-15203956</v>
          </cell>
          <cell r="AH1499">
            <v>-15954701.25</v>
          </cell>
          <cell r="AI1499">
            <v>-15860849.75</v>
          </cell>
          <cell r="AJ1499">
            <v>-15766998.25</v>
          </cell>
        </row>
        <row r="1500">
          <cell r="Q1500">
            <v>-41303000</v>
          </cell>
          <cell r="R1500">
            <v>-41617000</v>
          </cell>
          <cell r="S1500">
            <v>-41940000</v>
          </cell>
          <cell r="T1500">
            <v>-43839000</v>
          </cell>
          <cell r="AH1500">
            <v>-37439791.666666664</v>
          </cell>
          <cell r="AI1500">
            <v>-38133625</v>
          </cell>
          <cell r="AJ1500">
            <v>-38845666.666666664</v>
          </cell>
        </row>
        <row r="1501">
          <cell r="Q1501">
            <v>-13198000</v>
          </cell>
          <cell r="R1501">
            <v>-13139000</v>
          </cell>
          <cell r="S1501">
            <v>-13080000</v>
          </cell>
          <cell r="T1501">
            <v>-12256000</v>
          </cell>
          <cell r="AH1501">
            <v>-13448333.333333334</v>
          </cell>
          <cell r="AI1501">
            <v>-13422833.333333334</v>
          </cell>
          <cell r="AJ1501">
            <v>-13343125</v>
          </cell>
        </row>
        <row r="1502">
          <cell r="Q1502">
            <v>1332692</v>
          </cell>
          <cell r="R1502">
            <v>1332692</v>
          </cell>
          <cell r="S1502">
            <v>1332692</v>
          </cell>
          <cell r="T1502">
            <v>1332692</v>
          </cell>
          <cell r="AH1502">
            <v>1332692</v>
          </cell>
          <cell r="AI1502">
            <v>1332692</v>
          </cell>
          <cell r="AJ1502">
            <v>1332692</v>
          </cell>
        </row>
        <row r="1503">
          <cell r="Q1503">
            <v>-3727000</v>
          </cell>
          <cell r="R1503">
            <v>-3679000</v>
          </cell>
          <cell r="S1503">
            <v>-3631000</v>
          </cell>
          <cell r="T1503">
            <v>-3503000</v>
          </cell>
          <cell r="AH1503">
            <v>-3962000</v>
          </cell>
          <cell r="AI1503">
            <v>-3916958.3333333335</v>
          </cell>
          <cell r="AJ1503">
            <v>-3866750</v>
          </cell>
        </row>
        <row r="1504">
          <cell r="Q1504">
            <v>5635154.54</v>
          </cell>
          <cell r="R1504">
            <v>5635154.54</v>
          </cell>
          <cell r="S1504">
            <v>5635154.54</v>
          </cell>
          <cell r="T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</row>
        <row r="1505">
          <cell r="Q1505">
            <v>-10664000</v>
          </cell>
          <cell r="R1505">
            <v>-10845000</v>
          </cell>
          <cell r="S1505">
            <v>-10898000</v>
          </cell>
          <cell r="T1505">
            <v>-10961000</v>
          </cell>
          <cell r="AH1505">
            <v>-10360791.666666666</v>
          </cell>
          <cell r="AI1505">
            <v>-10433166.666666666</v>
          </cell>
          <cell r="AJ1505">
            <v>-10509458.333333334</v>
          </cell>
        </row>
        <row r="1506">
          <cell r="Q1506">
            <v>98028</v>
          </cell>
          <cell r="R1506">
            <v>69764</v>
          </cell>
          <cell r="S1506">
            <v>101684</v>
          </cell>
          <cell r="T1506">
            <v>879</v>
          </cell>
          <cell r="AH1506">
            <v>-96466.916666666672</v>
          </cell>
          <cell r="AI1506">
            <v>-78842.75</v>
          </cell>
          <cell r="AJ1506">
            <v>-68560.666666666672</v>
          </cell>
        </row>
        <row r="1507">
          <cell r="Q1507">
            <v>0</v>
          </cell>
          <cell r="R1507">
            <v>0</v>
          </cell>
          <cell r="S1507">
            <v>0</v>
          </cell>
          <cell r="T1507">
            <v>0</v>
          </cell>
          <cell r="AH1507">
            <v>-218750</v>
          </cell>
          <cell r="AI1507">
            <v>-72916.666666666672</v>
          </cell>
          <cell r="AJ1507">
            <v>0</v>
          </cell>
        </row>
        <row r="1508">
          <cell r="Q1508">
            <v>-33312000</v>
          </cell>
          <cell r="R1508">
            <v>-33312000</v>
          </cell>
          <cell r="S1508">
            <v>-33312000</v>
          </cell>
          <cell r="T1508">
            <v>-33312000</v>
          </cell>
          <cell r="AH1508">
            <v>-30724750</v>
          </cell>
          <cell r="AI1508">
            <v>-32463750</v>
          </cell>
          <cell r="AJ1508">
            <v>-33333250</v>
          </cell>
        </row>
        <row r="1509">
          <cell r="Q1509">
            <v>-1430000</v>
          </cell>
          <cell r="R1509">
            <v>-1430000</v>
          </cell>
          <cell r="S1509">
            <v>-1430000</v>
          </cell>
          <cell r="T1509">
            <v>-1243000</v>
          </cell>
          <cell r="AH1509">
            <v>-178750</v>
          </cell>
          <cell r="AI1509">
            <v>-297916.66666666669</v>
          </cell>
          <cell r="AJ1509">
            <v>-409291.66666666669</v>
          </cell>
        </row>
        <row r="1510">
          <cell r="Q1510">
            <v>-72564653</v>
          </cell>
          <cell r="R1510">
            <v>-72912653</v>
          </cell>
          <cell r="S1510">
            <v>-73260653</v>
          </cell>
          <cell r="T1510">
            <v>-70833653</v>
          </cell>
          <cell r="AH1510">
            <v>-73010696.375</v>
          </cell>
          <cell r="AI1510">
            <v>-73663167.458333328</v>
          </cell>
          <cell r="AJ1510">
            <v>-73938903</v>
          </cell>
        </row>
        <row r="1511">
          <cell r="Q1511">
            <v>12663.58</v>
          </cell>
          <cell r="R1511">
            <v>12663.58</v>
          </cell>
          <cell r="S1511">
            <v>12663.58</v>
          </cell>
          <cell r="T1511">
            <v>12663.58</v>
          </cell>
          <cell r="AH1511">
            <v>11713.808333333334</v>
          </cell>
          <cell r="AI1511">
            <v>11080.63</v>
          </cell>
          <cell r="AJ1511">
            <v>10447.451666666668</v>
          </cell>
        </row>
        <row r="1512">
          <cell r="Q1512">
            <v>44658.07</v>
          </cell>
          <cell r="R1512">
            <v>44658.07</v>
          </cell>
          <cell r="S1512">
            <v>44658.07</v>
          </cell>
          <cell r="T1512">
            <v>44658.07</v>
          </cell>
          <cell r="AH1512">
            <v>41394.930416666662</v>
          </cell>
          <cell r="AI1512">
            <v>39143.876250000001</v>
          </cell>
          <cell r="AJ1512">
            <v>36892.82208333334</v>
          </cell>
        </row>
        <row r="1513">
          <cell r="Q1513">
            <v>1780078.13</v>
          </cell>
          <cell r="R1513">
            <v>1780078.13</v>
          </cell>
          <cell r="S1513">
            <v>1780078.13</v>
          </cell>
          <cell r="T1513">
            <v>1780078.13</v>
          </cell>
          <cell r="AH1513">
            <v>1778564.4545833331</v>
          </cell>
          <cell r="AI1513">
            <v>1648388.6737499998</v>
          </cell>
          <cell r="AJ1513">
            <v>1518212.8929166663</v>
          </cell>
        </row>
        <row r="1514">
          <cell r="Q1514">
            <v>0</v>
          </cell>
          <cell r="R1514">
            <v>0</v>
          </cell>
          <cell r="S1514">
            <v>0</v>
          </cell>
          <cell r="T1514">
            <v>0</v>
          </cell>
          <cell r="AH1514">
            <v>0</v>
          </cell>
          <cell r="AI1514">
            <v>0</v>
          </cell>
          <cell r="AJ1514">
            <v>0</v>
          </cell>
        </row>
        <row r="1515">
          <cell r="Q1515">
            <v>3724980.33</v>
          </cell>
          <cell r="R1515">
            <v>3724980.44</v>
          </cell>
          <cell r="S1515">
            <v>3724980.44</v>
          </cell>
          <cell r="T1515">
            <v>3724980.44</v>
          </cell>
          <cell r="AH1515">
            <v>2793747.7604166665</v>
          </cell>
          <cell r="AI1515">
            <v>2731662.7662500003</v>
          </cell>
          <cell r="AJ1515">
            <v>2669577.7720833342</v>
          </cell>
        </row>
        <row r="1516">
          <cell r="Q1516">
            <v>0</v>
          </cell>
          <cell r="R1516">
            <v>0</v>
          </cell>
          <cell r="S1516">
            <v>0</v>
          </cell>
          <cell r="T1516">
            <v>0</v>
          </cell>
          <cell r="AH1516">
            <v>0</v>
          </cell>
          <cell r="AI1516">
            <v>0</v>
          </cell>
          <cell r="AJ1516">
            <v>0</v>
          </cell>
        </row>
        <row r="1517">
          <cell r="Q1517">
            <v>0</v>
          </cell>
          <cell r="R1517">
            <v>0</v>
          </cell>
          <cell r="S1517">
            <v>0</v>
          </cell>
          <cell r="T1517">
            <v>0</v>
          </cell>
          <cell r="AH1517">
            <v>0</v>
          </cell>
          <cell r="AI1517">
            <v>0</v>
          </cell>
          <cell r="AJ1517">
            <v>0</v>
          </cell>
        </row>
        <row r="1518">
          <cell r="Q1518">
            <v>60710442.049999997</v>
          </cell>
          <cell r="R1518">
            <v>60710442.049999997</v>
          </cell>
          <cell r="S1518">
            <v>81108562.739999995</v>
          </cell>
          <cell r="T1518">
            <v>81108562.739999995</v>
          </cell>
          <cell r="AH1518">
            <v>45646765.828333341</v>
          </cell>
          <cell r="AI1518">
            <v>44881609.965000004</v>
          </cell>
          <cell r="AJ1518">
            <v>44189249.208333336</v>
          </cell>
        </row>
        <row r="1519">
          <cell r="Q1519">
            <v>0</v>
          </cell>
          <cell r="R1519">
            <v>0</v>
          </cell>
          <cell r="S1519">
            <v>0</v>
          </cell>
          <cell r="T1519">
            <v>0</v>
          </cell>
          <cell r="AH1519">
            <v>0</v>
          </cell>
          <cell r="AI1519">
            <v>0</v>
          </cell>
          <cell r="AJ1519">
            <v>0</v>
          </cell>
        </row>
        <row r="1520">
          <cell r="Q1520">
            <v>-5176339752.4699955</v>
          </cell>
          <cell r="R1520">
            <v>-5103066150.0200014</v>
          </cell>
          <cell r="S1520">
            <v>-5248037725.6400032</v>
          </cell>
          <cell r="T1520">
            <v>-5202564468.2200012</v>
          </cell>
          <cell r="AH1520">
            <v>-5236581341.7175074</v>
          </cell>
          <cell r="AI1520">
            <v>-5237726315.5391712</v>
          </cell>
          <cell r="AJ1520">
            <v>-5235690841.9208345</v>
          </cell>
        </row>
        <row r="1521">
          <cell r="Q1521">
            <v>9.5367431640625E-6</v>
          </cell>
          <cell r="R1521">
            <v>0</v>
          </cell>
          <cell r="S1521">
            <v>0</v>
          </cell>
          <cell r="T1521">
            <v>0</v>
          </cell>
          <cell r="AH1521">
            <v>-1.049041748046875E-5</v>
          </cell>
          <cell r="AI1521">
            <v>0</v>
          </cell>
          <cell r="AJ1521">
            <v>0</v>
          </cell>
        </row>
        <row r="1536">
          <cell r="Q1536">
            <v>2.574920654296875E-5</v>
          </cell>
          <cell r="R1536">
            <v>1.1444091796875E-5</v>
          </cell>
          <cell r="S1536">
            <v>2.86102294921875E-6</v>
          </cell>
          <cell r="T1536">
            <v>1.049041748046875E-5</v>
          </cell>
        </row>
        <row r="1542">
          <cell r="S1542">
            <v>18230001</v>
          </cell>
          <cell r="T1542" t="str">
            <v>Tenaska</v>
          </cell>
        </row>
        <row r="1543">
          <cell r="S1543">
            <v>18230171</v>
          </cell>
          <cell r="T1543" t="str">
            <v>Cabot</v>
          </cell>
        </row>
        <row r="1544">
          <cell r="S1544">
            <v>18230041</v>
          </cell>
          <cell r="T1544" t="str">
            <v>Colstrip Common FERC Adj - Reg Asset</v>
          </cell>
        </row>
        <row r="1545">
          <cell r="S1545">
            <v>18230051</v>
          </cell>
          <cell r="T1545" t="str">
            <v>Accum Amortization Colstrip-Common FERC</v>
          </cell>
        </row>
        <row r="1546">
          <cell r="S1546">
            <v>18230061</v>
          </cell>
          <cell r="T1546" t="str">
            <v>Colstrip Def Depr FERC Adj - Reg</v>
          </cell>
        </row>
        <row r="1547">
          <cell r="S1547">
            <v>18230071</v>
          </cell>
          <cell r="T1547" t="str">
            <v>BPA Power Exch Invstmt - Reg Asset</v>
          </cell>
        </row>
        <row r="1548">
          <cell r="S1548">
            <v>18230081</v>
          </cell>
          <cell r="T1548" t="str">
            <v>BPA Power Exch Inv Amortization - Reg Asset</v>
          </cell>
        </row>
        <row r="1549">
          <cell r="S1549">
            <v>18230031</v>
          </cell>
          <cell r="T1549" t="str">
            <v>Electric - Def AFUDC - Regulatory Asset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"/>
      <sheetName val="Summary"/>
      <sheetName val="Unbilled-R&amp;C"/>
      <sheetName val="Transp Unbilled"/>
      <sheetName val="Rate Check"/>
      <sheetName val="Reasonable Test"/>
      <sheetName val="Send Out Chg"/>
      <sheetName val="Rate Incr_Decr"/>
      <sheetName val="Mix Variance"/>
      <sheetName val="Unbilled Days"/>
      <sheetName val="Historical"/>
      <sheetName val="Degree Days"/>
      <sheetName val="Read Schedules"/>
      <sheetName val="Net of cust chrg"/>
      <sheetName val="Revenue Data"/>
      <sheetName val="Customer Charges"/>
      <sheetName val="Sendout Calc"/>
      <sheetName val="Therm Billing Loss %"/>
      <sheetName val="LowInc BILLED"/>
      <sheetName val="LowInc UNBILLED"/>
      <sheetName val="JE"/>
      <sheetName val="data"/>
      <sheetName val="therms"/>
      <sheetName val="BExRepositorySheet"/>
      <sheetName val="SCH 120"/>
      <sheetName val="SCH 132"/>
      <sheetName val="Pended"/>
      <sheetName val="Billed Strength"/>
      <sheetName val="Heat Degree Days"/>
      <sheetName val="Reasonable Test w HDD"/>
      <sheetName val="Billed Therms Trueup"/>
      <sheetName val="Degree Days Trueup"/>
      <sheetName val="Prior Month Summary"/>
    </sheetNames>
    <sheetDataSet>
      <sheetData sheetId="0" refreshError="1"/>
      <sheetData sheetId="1" refreshError="1"/>
      <sheetData sheetId="2"/>
      <sheetData sheetId="3"/>
      <sheetData sheetId="4"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7099</v>
          </cell>
          <cell r="B9">
            <v>92</v>
          </cell>
          <cell r="C9" t="str">
            <v>BOEING - FREDRICKSON</v>
          </cell>
          <cell r="D9">
            <v>0</v>
          </cell>
          <cell r="E9">
            <v>215390.34099999999</v>
          </cell>
        </row>
        <row r="10">
          <cell r="A10">
            <v>7099</v>
          </cell>
          <cell r="B10">
            <v>99</v>
          </cell>
          <cell r="C10" t="str">
            <v>BOEING SOUTH SEATTLE</v>
          </cell>
          <cell r="D10">
            <v>68200</v>
          </cell>
          <cell r="E10">
            <v>548981.96499999997</v>
          </cell>
        </row>
        <row r="11">
          <cell r="A11">
            <v>7099</v>
          </cell>
          <cell r="B11">
            <v>103</v>
          </cell>
          <cell r="C11" t="str">
            <v>BOEING NORTH SEATTLE</v>
          </cell>
          <cell r="D11">
            <v>599344.52800000005</v>
          </cell>
          <cell r="E11">
            <v>139554.92199999999</v>
          </cell>
        </row>
        <row r="12">
          <cell r="A12">
            <v>7099</v>
          </cell>
          <cell r="B12">
            <v>109</v>
          </cell>
          <cell r="C12" t="str">
            <v>BOEING AUBURN</v>
          </cell>
          <cell r="D12">
            <v>217000</v>
          </cell>
          <cell r="E12">
            <v>193375.07</v>
          </cell>
        </row>
        <row r="13">
          <cell r="A13">
            <v>7099</v>
          </cell>
          <cell r="B13">
            <v>111</v>
          </cell>
          <cell r="C13" t="str">
            <v>GRAYMONT WESTERN</v>
          </cell>
          <cell r="D13">
            <v>0</v>
          </cell>
          <cell r="E13">
            <v>379.47800000000001</v>
          </cell>
        </row>
        <row r="14">
          <cell r="A14" t="str">
            <v>3085T</v>
          </cell>
          <cell r="B14">
            <v>202</v>
          </cell>
          <cell r="C14" t="str">
            <v>CLEAN ENERGY</v>
          </cell>
          <cell r="D14">
            <v>8204.8340000000007</v>
          </cell>
          <cell r="E14">
            <v>0</v>
          </cell>
        </row>
        <row r="15">
          <cell r="A15" t="str">
            <v>3085T</v>
          </cell>
          <cell r="B15">
            <v>12</v>
          </cell>
          <cell r="C15" t="str">
            <v>ALSCO AMERICAN LINEN</v>
          </cell>
          <cell r="D15">
            <v>4725</v>
          </cell>
          <cell r="E15">
            <v>10985.45</v>
          </cell>
        </row>
        <row r="16">
          <cell r="A16" t="str">
            <v>3085T</v>
          </cell>
          <cell r="B16">
            <v>22</v>
          </cell>
          <cell r="C16" t="str">
            <v>SAFEWAY DISTRIBUTION</v>
          </cell>
          <cell r="D16">
            <v>13795</v>
          </cell>
          <cell r="E16">
            <v>31171.79</v>
          </cell>
        </row>
        <row r="17">
          <cell r="A17" t="str">
            <v>3085T</v>
          </cell>
          <cell r="B17">
            <v>32</v>
          </cell>
          <cell r="C17" t="str">
            <v>FRANCISCAN HEALTH SYSTEM</v>
          </cell>
          <cell r="D17">
            <v>9486</v>
          </cell>
          <cell r="E17">
            <v>29839.97</v>
          </cell>
        </row>
        <row r="18">
          <cell r="A18" t="str">
            <v>3085T</v>
          </cell>
          <cell r="B18">
            <v>35</v>
          </cell>
          <cell r="C18" t="str">
            <v>MULTICARE ALLENMORE HOSPITAL</v>
          </cell>
          <cell r="D18">
            <v>775</v>
          </cell>
          <cell r="E18">
            <v>14635.450999999999</v>
          </cell>
        </row>
        <row r="19">
          <cell r="A19" t="str">
            <v>3085T</v>
          </cell>
          <cell r="B19">
            <v>46</v>
          </cell>
          <cell r="C19" t="str">
            <v>STOCKPOT FOODS</v>
          </cell>
          <cell r="D19">
            <v>44386.841999999997</v>
          </cell>
          <cell r="E19">
            <v>0</v>
          </cell>
        </row>
        <row r="20">
          <cell r="A20" t="str">
            <v>3085T</v>
          </cell>
          <cell r="B20">
            <v>54</v>
          </cell>
          <cell r="C20" t="str">
            <v>SWEDISH MEDICAL CENTER</v>
          </cell>
          <cell r="D20">
            <v>4774</v>
          </cell>
          <cell r="E20">
            <v>12358.472</v>
          </cell>
        </row>
        <row r="21">
          <cell r="A21" t="str">
            <v>3085T</v>
          </cell>
          <cell r="B21">
            <v>70</v>
          </cell>
          <cell r="C21" t="str">
            <v>HEALTHCARE LAUNDRY</v>
          </cell>
          <cell r="D21">
            <v>19036.984</v>
          </cell>
          <cell r="E21">
            <v>10796.455</v>
          </cell>
        </row>
        <row r="22">
          <cell r="A22" t="str">
            <v>3085T</v>
          </cell>
          <cell r="B22">
            <v>137</v>
          </cell>
          <cell r="C22" t="str">
            <v>CINTAS</v>
          </cell>
          <cell r="D22">
            <v>18637.853999999999</v>
          </cell>
          <cell r="E22">
            <v>2742.6179999999999</v>
          </cell>
        </row>
        <row r="23">
          <cell r="A23" t="str">
            <v>3085T</v>
          </cell>
          <cell r="B23">
            <v>142</v>
          </cell>
          <cell r="C23" t="str">
            <v>CHILDREN'S HOSPITAL</v>
          </cell>
          <cell r="D23">
            <v>3565</v>
          </cell>
          <cell r="E23">
            <v>98632.036999999997</v>
          </cell>
        </row>
        <row r="24">
          <cell r="A24" t="str">
            <v>3085T</v>
          </cell>
          <cell r="B24">
            <v>205</v>
          </cell>
          <cell r="C24" t="str">
            <v>CARDINAL TG</v>
          </cell>
          <cell r="D24">
            <v>0</v>
          </cell>
          <cell r="E24">
            <v>98798.926000000007</v>
          </cell>
        </row>
        <row r="25">
          <cell r="A25" t="str">
            <v>3085T</v>
          </cell>
          <cell r="B25">
            <v>232</v>
          </cell>
          <cell r="C25" t="str">
            <v>WASTE MANAGEMENT</v>
          </cell>
          <cell r="D25">
            <v>0</v>
          </cell>
          <cell r="E25">
            <v>127416.982</v>
          </cell>
        </row>
        <row r="26">
          <cell r="A26" t="str">
            <v>3085T</v>
          </cell>
          <cell r="B26">
            <v>233</v>
          </cell>
          <cell r="C26" t="str">
            <v>CLEAN SCAPES</v>
          </cell>
          <cell r="D26">
            <v>69964.831999999995</v>
          </cell>
          <cell r="E26">
            <v>0</v>
          </cell>
        </row>
        <row r="27">
          <cell r="A27" t="str">
            <v>3085T</v>
          </cell>
          <cell r="B27">
            <v>241</v>
          </cell>
          <cell r="C27" t="str">
            <v>LAKESIDE INDUSTRIES - CENTRALIA</v>
          </cell>
          <cell r="D27">
            <v>5147.6809999999996</v>
          </cell>
          <cell r="E27">
            <v>59174.154000000002</v>
          </cell>
        </row>
        <row r="28">
          <cell r="A28" t="str">
            <v>3085T</v>
          </cell>
          <cell r="B28">
            <v>263</v>
          </cell>
          <cell r="C28" t="str">
            <v>FIRCREST SCHOOL</v>
          </cell>
          <cell r="D28">
            <v>43400</v>
          </cell>
          <cell r="E28">
            <v>16205.143</v>
          </cell>
        </row>
        <row r="29">
          <cell r="A29" t="str">
            <v>3085T</v>
          </cell>
          <cell r="B29">
            <v>288</v>
          </cell>
          <cell r="C29" t="str">
            <v>CLEAN ENERGY</v>
          </cell>
          <cell r="D29">
            <v>109810.27</v>
          </cell>
          <cell r="E29">
            <v>75902.153999999995</v>
          </cell>
        </row>
        <row r="30">
          <cell r="A30" t="str">
            <v>3085T</v>
          </cell>
          <cell r="B30">
            <v>318</v>
          </cell>
          <cell r="C30" t="str">
            <v>GOOD SAMARITAN HOSPITAL</v>
          </cell>
          <cell r="D30">
            <v>899</v>
          </cell>
          <cell r="E30">
            <v>67882.543000000005</v>
          </cell>
        </row>
        <row r="31">
          <cell r="A31" t="str">
            <v>3085T</v>
          </cell>
          <cell r="B31">
            <v>328</v>
          </cell>
          <cell r="C31" t="str">
            <v>GROUP HEALTH SEATTLE</v>
          </cell>
          <cell r="D31">
            <v>1891</v>
          </cell>
          <cell r="E31">
            <v>41197.951999999997</v>
          </cell>
        </row>
        <row r="32">
          <cell r="A32" t="str">
            <v>3085T</v>
          </cell>
          <cell r="B32">
            <v>359</v>
          </cell>
          <cell r="C32" t="str">
            <v>HOSPITAL CENTRAL SERVICES</v>
          </cell>
          <cell r="D32">
            <v>36822.097000000002</v>
          </cell>
          <cell r="E32">
            <v>16988.741000000002</v>
          </cell>
        </row>
        <row r="33">
          <cell r="A33" t="str">
            <v>3085T</v>
          </cell>
          <cell r="B33">
            <v>624</v>
          </cell>
          <cell r="C33" t="str">
            <v>OVERLAKE HOSPITAL</v>
          </cell>
          <cell r="D33">
            <v>1085</v>
          </cell>
          <cell r="E33">
            <v>56460.298000000003</v>
          </cell>
        </row>
        <row r="34">
          <cell r="A34" t="str">
            <v>3085T</v>
          </cell>
          <cell r="B34">
            <v>626</v>
          </cell>
          <cell r="C34" t="str">
            <v>OSTROMS MUSHROOMS</v>
          </cell>
          <cell r="D34">
            <v>0</v>
          </cell>
          <cell r="E34">
            <v>35317.290999999997</v>
          </cell>
        </row>
        <row r="35">
          <cell r="A35" t="str">
            <v>3085T</v>
          </cell>
          <cell r="B35">
            <v>656</v>
          </cell>
          <cell r="C35" t="str">
            <v>ST JOSEPHS HOSP.</v>
          </cell>
          <cell r="D35">
            <v>62</v>
          </cell>
          <cell r="E35">
            <v>70063.906000000003</v>
          </cell>
        </row>
        <row r="36">
          <cell r="A36" t="str">
            <v>3085T</v>
          </cell>
          <cell r="B36">
            <v>665</v>
          </cell>
          <cell r="C36" t="str">
            <v>SWEDISH HEALTH SERV</v>
          </cell>
          <cell r="D36">
            <v>2790</v>
          </cell>
          <cell r="E36">
            <v>48082.89</v>
          </cell>
        </row>
        <row r="37">
          <cell r="A37" t="str">
            <v>3085T</v>
          </cell>
          <cell r="B37">
            <v>706</v>
          </cell>
          <cell r="C37" t="str">
            <v>ARAMARK EVERETT</v>
          </cell>
          <cell r="D37">
            <v>21817.460999999999</v>
          </cell>
          <cell r="E37">
            <v>0</v>
          </cell>
        </row>
        <row r="38">
          <cell r="A38" t="str">
            <v>3085T</v>
          </cell>
          <cell r="B38">
            <v>758</v>
          </cell>
          <cell r="C38" t="str">
            <v>STEVENS HEALTHCARE</v>
          </cell>
          <cell r="D38">
            <v>0</v>
          </cell>
          <cell r="E38">
            <v>31309.682000000001</v>
          </cell>
        </row>
        <row r="39">
          <cell r="A39" t="str">
            <v>3085T</v>
          </cell>
          <cell r="B39">
            <v>800</v>
          </cell>
          <cell r="C39" t="str">
            <v>SERVICE LINEN SUPPLY</v>
          </cell>
          <cell r="D39">
            <v>13586.248</v>
          </cell>
          <cell r="E39">
            <v>12812.539000000001</v>
          </cell>
        </row>
        <row r="40">
          <cell r="A40" t="str">
            <v>3085T</v>
          </cell>
          <cell r="B40">
            <v>810</v>
          </cell>
          <cell r="C40" t="str">
            <v>ST. FRANCIS HOSPITAL</v>
          </cell>
          <cell r="D40">
            <v>2325</v>
          </cell>
          <cell r="E40">
            <v>14255.228999999999</v>
          </cell>
        </row>
        <row r="41">
          <cell r="A41" t="str">
            <v>3085T</v>
          </cell>
          <cell r="B41">
            <v>865</v>
          </cell>
          <cell r="C41" t="str">
            <v>SUPERIOR LINEN</v>
          </cell>
          <cell r="D41">
            <v>21084.149000000001</v>
          </cell>
          <cell r="E41">
            <v>27.268000000000001</v>
          </cell>
        </row>
        <row r="42">
          <cell r="A42" t="str">
            <v>3085T</v>
          </cell>
          <cell r="B42">
            <v>881</v>
          </cell>
          <cell r="C42" t="str">
            <v>TACOMA GENERAL HOSPITAL</v>
          </cell>
          <cell r="D42">
            <v>62</v>
          </cell>
          <cell r="E42">
            <v>79669.661999999997</v>
          </cell>
        </row>
        <row r="43">
          <cell r="A43" t="str">
            <v>3085T</v>
          </cell>
          <cell r="B43">
            <v>890</v>
          </cell>
          <cell r="C43" t="str">
            <v>DOUBLETREE HOTEL</v>
          </cell>
          <cell r="D43">
            <v>41304.158000000003</v>
          </cell>
          <cell r="E43">
            <v>0</v>
          </cell>
        </row>
        <row r="44">
          <cell r="A44" t="str">
            <v>3085T</v>
          </cell>
          <cell r="B44">
            <v>905</v>
          </cell>
          <cell r="C44" t="str">
            <v>VALLEY MEDICAL</v>
          </cell>
          <cell r="D44">
            <v>7440</v>
          </cell>
          <cell r="E44">
            <v>57129.245999999999</v>
          </cell>
        </row>
        <row r="45">
          <cell r="A45" t="str">
            <v>3085T</v>
          </cell>
          <cell r="B45">
            <v>911</v>
          </cell>
          <cell r="C45" t="str">
            <v>VETERAN'S HOSPITAL</v>
          </cell>
          <cell r="D45">
            <v>0</v>
          </cell>
          <cell r="E45">
            <v>89428.481</v>
          </cell>
        </row>
        <row r="46">
          <cell r="A46" t="str">
            <v>3085T</v>
          </cell>
          <cell r="B46">
            <v>2485</v>
          </cell>
          <cell r="C46" t="str">
            <v>CAPITAL MEDICAL CENTER</v>
          </cell>
          <cell r="D46">
            <v>2635</v>
          </cell>
          <cell r="E46">
            <v>16031.608</v>
          </cell>
        </row>
        <row r="47">
          <cell r="A47" t="str">
            <v>3085T</v>
          </cell>
          <cell r="B47">
            <v>2647</v>
          </cell>
          <cell r="C47" t="str">
            <v>ST CLAIRE HOSPITAL</v>
          </cell>
          <cell r="D47">
            <v>620</v>
          </cell>
          <cell r="E47">
            <v>14788.306</v>
          </cell>
        </row>
        <row r="48">
          <cell r="A48" t="str">
            <v>3087T</v>
          </cell>
          <cell r="B48">
            <v>677</v>
          </cell>
          <cell r="C48" t="str">
            <v>PIERCE TRANSIT</v>
          </cell>
          <cell r="D48">
            <v>0</v>
          </cell>
          <cell r="E48">
            <v>0</v>
          </cell>
        </row>
        <row r="49">
          <cell r="A49" t="str">
            <v>3087T</v>
          </cell>
          <cell r="B49">
            <v>782</v>
          </cell>
          <cell r="C49" t="str">
            <v>SEATTLE STEAM</v>
          </cell>
          <cell r="D49">
            <v>62</v>
          </cell>
          <cell r="E49">
            <v>764210.05500000005</v>
          </cell>
        </row>
        <row r="50">
          <cell r="A50" t="str">
            <v>3241T</v>
          </cell>
          <cell r="B50">
            <v>251</v>
          </cell>
          <cell r="C50" t="str">
            <v>CLEAN ENERGY</v>
          </cell>
          <cell r="D50">
            <v>19902.919000000002</v>
          </cell>
          <cell r="E50">
            <v>0</v>
          </cell>
        </row>
        <row r="51">
          <cell r="A51" t="str">
            <v>3241T</v>
          </cell>
          <cell r="B51">
            <v>253</v>
          </cell>
          <cell r="C51" t="str">
            <v>DARDEN - TACOMA</v>
          </cell>
          <cell r="D51">
            <v>3115.777</v>
          </cell>
          <cell r="E51">
            <v>0</v>
          </cell>
        </row>
        <row r="52">
          <cell r="A52" t="str">
            <v>3241T</v>
          </cell>
          <cell r="B52">
            <v>254</v>
          </cell>
          <cell r="C52" t="str">
            <v>DARDEN - FEDERAL WAY</v>
          </cell>
          <cell r="D52">
            <v>2159.3580000000002</v>
          </cell>
          <cell r="E52">
            <v>0</v>
          </cell>
        </row>
        <row r="53">
          <cell r="A53" t="str">
            <v>3241T</v>
          </cell>
          <cell r="B53">
            <v>255</v>
          </cell>
          <cell r="C53" t="str">
            <v>DARDEN - LYNWOOD</v>
          </cell>
          <cell r="D53">
            <v>2530.9989999999998</v>
          </cell>
          <cell r="E53">
            <v>0</v>
          </cell>
        </row>
        <row r="54">
          <cell r="A54" t="str">
            <v>3241T</v>
          </cell>
          <cell r="B54">
            <v>256</v>
          </cell>
          <cell r="C54" t="str">
            <v>DARDEN - LYNWOOD</v>
          </cell>
          <cell r="D54">
            <v>3785.5250000000001</v>
          </cell>
          <cell r="E54">
            <v>0</v>
          </cell>
        </row>
        <row r="55">
          <cell r="A55" t="str">
            <v>3241T</v>
          </cell>
          <cell r="B55">
            <v>257</v>
          </cell>
          <cell r="C55" t="str">
            <v>DARDEN - KIRKLAND</v>
          </cell>
          <cell r="D55">
            <v>3940.9360000000001</v>
          </cell>
          <cell r="E55">
            <v>0</v>
          </cell>
        </row>
        <row r="56">
          <cell r="A56" t="str">
            <v>3241T</v>
          </cell>
          <cell r="B56">
            <v>316</v>
          </cell>
          <cell r="C56" t="str">
            <v>DARDEN - OLYMPIA</v>
          </cell>
          <cell r="D56">
            <v>3907.297</v>
          </cell>
          <cell r="E56">
            <v>0</v>
          </cell>
        </row>
        <row r="57">
          <cell r="A57" t="str">
            <v>3241T</v>
          </cell>
          <cell r="B57">
            <v>319</v>
          </cell>
          <cell r="C57" t="str">
            <v>DARDEN - PUYALLUP</v>
          </cell>
          <cell r="D57">
            <v>4258.4040000000005</v>
          </cell>
          <cell r="E57">
            <v>0</v>
          </cell>
        </row>
        <row r="58">
          <cell r="A58" t="str">
            <v>3241T</v>
          </cell>
          <cell r="B58">
            <v>323</v>
          </cell>
          <cell r="C58" t="str">
            <v>DARDEN - TACOMA</v>
          </cell>
          <cell r="D58">
            <v>3410.7330000000002</v>
          </cell>
          <cell r="E58">
            <v>0</v>
          </cell>
        </row>
        <row r="59">
          <cell r="A59" t="str">
            <v>3241T</v>
          </cell>
          <cell r="B59">
            <v>329</v>
          </cell>
          <cell r="C59" t="str">
            <v>DARDEN - TUKWILA</v>
          </cell>
          <cell r="D59">
            <v>3159.183</v>
          </cell>
          <cell r="E59">
            <v>0</v>
          </cell>
        </row>
        <row r="60">
          <cell r="A60" t="str">
            <v>3241T</v>
          </cell>
          <cell r="B60">
            <v>330</v>
          </cell>
          <cell r="C60" t="str">
            <v>DARDEN - TUKWILA</v>
          </cell>
          <cell r="D60">
            <v>3880.51</v>
          </cell>
          <cell r="E60">
            <v>0</v>
          </cell>
        </row>
        <row r="61">
          <cell r="A61" t="str">
            <v>3241T</v>
          </cell>
          <cell r="B61">
            <v>813</v>
          </cell>
          <cell r="C61" t="str">
            <v>SMITH GARDENS</v>
          </cell>
          <cell r="D61">
            <v>2252.6889999999999</v>
          </cell>
          <cell r="E61">
            <v>0</v>
          </cell>
        </row>
        <row r="62">
          <cell r="A62" t="str">
            <v>3241T</v>
          </cell>
          <cell r="B62">
            <v>1054</v>
          </cell>
          <cell r="C62" t="str">
            <v>TOMLINSON LINENEN</v>
          </cell>
          <cell r="D62">
            <v>34065.279000000002</v>
          </cell>
          <cell r="E62">
            <v>0</v>
          </cell>
        </row>
        <row r="63">
          <cell r="A63" t="str">
            <v>3241T</v>
          </cell>
          <cell r="B63">
            <v>1669</v>
          </cell>
          <cell r="C63" t="str">
            <v>COSTCO - KIRKLAND</v>
          </cell>
          <cell r="D63">
            <v>3099.933</v>
          </cell>
          <cell r="E63">
            <v>0</v>
          </cell>
        </row>
        <row r="64">
          <cell r="A64" t="str">
            <v>3241T</v>
          </cell>
          <cell r="B64">
            <v>2354</v>
          </cell>
          <cell r="C64" t="str">
            <v>COSTCO - COVINGTON</v>
          </cell>
          <cell r="D64">
            <v>2836.09</v>
          </cell>
          <cell r="E64">
            <v>0</v>
          </cell>
        </row>
        <row r="65">
          <cell r="A65" t="str">
            <v>3241T</v>
          </cell>
          <cell r="B65">
            <v>3093</v>
          </cell>
          <cell r="C65" t="str">
            <v>COSTCO - FEDERAL WAY</v>
          </cell>
          <cell r="D65">
            <v>2537.8090000000002</v>
          </cell>
          <cell r="E65">
            <v>0</v>
          </cell>
        </row>
        <row r="66">
          <cell r="A66" t="str">
            <v>3241T</v>
          </cell>
          <cell r="B66">
            <v>3760</v>
          </cell>
          <cell r="C66" t="str">
            <v>COSTCO - TUMWATER</v>
          </cell>
          <cell r="D66">
            <v>3367.6990000000001</v>
          </cell>
          <cell r="E66">
            <v>0</v>
          </cell>
        </row>
        <row r="67">
          <cell r="A67" t="str">
            <v>3241T</v>
          </cell>
          <cell r="B67">
            <v>4039</v>
          </cell>
          <cell r="C67" t="str">
            <v>COSTCO - SHORELINE</v>
          </cell>
          <cell r="D67">
            <v>5462.4350000000004</v>
          </cell>
          <cell r="E67">
            <v>0</v>
          </cell>
        </row>
        <row r="68">
          <cell r="A68" t="str">
            <v>3241T</v>
          </cell>
          <cell r="B68">
            <v>4149</v>
          </cell>
          <cell r="C68" t="str">
            <v>COSTCO - ISSAQUAH</v>
          </cell>
          <cell r="D68">
            <v>3720.6689999999999</v>
          </cell>
          <cell r="E68">
            <v>0</v>
          </cell>
        </row>
        <row r="69">
          <cell r="A69" t="str">
            <v>3241T</v>
          </cell>
          <cell r="B69">
            <v>4435</v>
          </cell>
          <cell r="C69" t="str">
            <v>COSTCO - EVERETT</v>
          </cell>
          <cell r="D69">
            <v>3870.71</v>
          </cell>
          <cell r="E69">
            <v>0</v>
          </cell>
        </row>
        <row r="70">
          <cell r="A70" t="str">
            <v>3241T</v>
          </cell>
          <cell r="B70">
            <v>5413</v>
          </cell>
          <cell r="C70" t="str">
            <v>GM NAMEPLATE</v>
          </cell>
          <cell r="D70">
            <v>4193.2160000000003</v>
          </cell>
          <cell r="E70">
            <v>0</v>
          </cell>
        </row>
        <row r="71">
          <cell r="A71" t="str">
            <v>3241T</v>
          </cell>
          <cell r="B71">
            <v>5596</v>
          </cell>
          <cell r="C71" t="str">
            <v>COSTCO - TACOMA</v>
          </cell>
          <cell r="D71">
            <v>2444.5970000000002</v>
          </cell>
          <cell r="E71">
            <v>0</v>
          </cell>
        </row>
        <row r="72">
          <cell r="A72" t="str">
            <v>3241T</v>
          </cell>
          <cell r="B72">
            <v>5654</v>
          </cell>
          <cell r="C72" t="str">
            <v>CINTAS</v>
          </cell>
          <cell r="D72">
            <v>11622.514999999999</v>
          </cell>
          <cell r="E72">
            <v>0</v>
          </cell>
        </row>
        <row r="73">
          <cell r="A73" t="str">
            <v>3241T</v>
          </cell>
          <cell r="B73">
            <v>5667</v>
          </cell>
          <cell r="C73" t="str">
            <v>MOULDING &amp; MILLWORK</v>
          </cell>
          <cell r="D73">
            <v>3841.6909999999998</v>
          </cell>
          <cell r="E73">
            <v>0</v>
          </cell>
        </row>
        <row r="74">
          <cell r="A74" t="str">
            <v>3241T</v>
          </cell>
          <cell r="B74">
            <v>6752</v>
          </cell>
          <cell r="C74" t="str">
            <v>COSTCO - SEATTLE</v>
          </cell>
          <cell r="D74">
            <v>4590.7830000000004</v>
          </cell>
          <cell r="E74">
            <v>0</v>
          </cell>
        </row>
        <row r="75">
          <cell r="A75" t="str">
            <v>3241T</v>
          </cell>
          <cell r="B75">
            <v>6844</v>
          </cell>
          <cell r="C75" t="str">
            <v>COSTCO - WOODINVILLE</v>
          </cell>
          <cell r="D75">
            <v>2955.7939999999999</v>
          </cell>
          <cell r="E75">
            <v>0</v>
          </cell>
        </row>
        <row r="76">
          <cell r="A76" t="str">
            <v>3241T</v>
          </cell>
          <cell r="B76">
            <v>6869</v>
          </cell>
          <cell r="C76" t="str">
            <v>COSTCO - LACEY</v>
          </cell>
          <cell r="D76">
            <v>2389.42</v>
          </cell>
          <cell r="E76">
            <v>0</v>
          </cell>
        </row>
        <row r="77">
          <cell r="A77" t="str">
            <v>3241T</v>
          </cell>
          <cell r="B77">
            <v>7215</v>
          </cell>
          <cell r="C77" t="str">
            <v>COSTCO - MARYSVILLE</v>
          </cell>
          <cell r="D77">
            <v>2481.0479999999998</v>
          </cell>
          <cell r="E77">
            <v>0</v>
          </cell>
        </row>
        <row r="78">
          <cell r="A78" t="str">
            <v>3241T</v>
          </cell>
          <cell r="B78">
            <v>7476</v>
          </cell>
          <cell r="C78" t="str">
            <v>COSTCO - GIG HARBOR</v>
          </cell>
          <cell r="D78">
            <v>2302.7629999999999</v>
          </cell>
          <cell r="E78">
            <v>0</v>
          </cell>
        </row>
        <row r="79">
          <cell r="A79" t="str">
            <v>3241T</v>
          </cell>
          <cell r="B79">
            <v>18</v>
          </cell>
          <cell r="C79" t="str">
            <v xml:space="preserve">ARAMARK </v>
          </cell>
          <cell r="D79">
            <v>23594.905999999999</v>
          </cell>
          <cell r="E79">
            <v>0</v>
          </cell>
        </row>
        <row r="80">
          <cell r="A80" t="str">
            <v>7085T</v>
          </cell>
          <cell r="B80">
            <v>11</v>
          </cell>
          <cell r="C80" t="str">
            <v>WOODWORTH &amp; COMPANY INC.</v>
          </cell>
          <cell r="D80">
            <v>0</v>
          </cell>
          <cell r="E80">
            <v>22375.651000000002</v>
          </cell>
        </row>
        <row r="81">
          <cell r="A81" t="str">
            <v>7085T</v>
          </cell>
          <cell r="B81">
            <v>30</v>
          </cell>
          <cell r="C81" t="str">
            <v>CEMEX PACIFIC HOLDINGS LLC</v>
          </cell>
          <cell r="D81">
            <v>0</v>
          </cell>
          <cell r="E81">
            <v>92237.964000000007</v>
          </cell>
        </row>
        <row r="82">
          <cell r="A82" t="str">
            <v>7085T</v>
          </cell>
          <cell r="B82">
            <v>62</v>
          </cell>
          <cell r="C82" t="str">
            <v>LAKESIDE - OLYMPIA</v>
          </cell>
          <cell r="D82">
            <v>5276.4480000000003</v>
          </cell>
          <cell r="E82">
            <v>37249.339</v>
          </cell>
        </row>
        <row r="83">
          <cell r="A83" t="str">
            <v>7085T</v>
          </cell>
          <cell r="B83">
            <v>72</v>
          </cell>
          <cell r="C83" t="str">
            <v>SIMPSON  LUMBER</v>
          </cell>
          <cell r="D83">
            <v>0</v>
          </cell>
          <cell r="E83">
            <v>209535.859</v>
          </cell>
        </row>
        <row r="84">
          <cell r="A84" t="str">
            <v>7085T</v>
          </cell>
          <cell r="B84">
            <v>116</v>
          </cell>
          <cell r="C84" t="str">
            <v>MUTUAL MATERIALS</v>
          </cell>
          <cell r="D84">
            <v>0</v>
          </cell>
          <cell r="E84">
            <v>0</v>
          </cell>
        </row>
        <row r="85">
          <cell r="A85" t="str">
            <v>7085T</v>
          </cell>
          <cell r="B85">
            <v>130</v>
          </cell>
          <cell r="C85" t="str">
            <v>PABCO ROOFING</v>
          </cell>
          <cell r="D85">
            <v>0</v>
          </cell>
          <cell r="E85">
            <v>75987.638999999996</v>
          </cell>
        </row>
        <row r="86">
          <cell r="A86" t="str">
            <v>7085T</v>
          </cell>
          <cell r="B86">
            <v>147</v>
          </cell>
          <cell r="C86" t="str">
            <v>PARAMONT PETROLEUM CORP</v>
          </cell>
          <cell r="D86">
            <v>62</v>
          </cell>
          <cell r="E86">
            <v>177931.897</v>
          </cell>
        </row>
        <row r="87">
          <cell r="A87" t="str">
            <v>7085T</v>
          </cell>
          <cell r="B87">
            <v>153</v>
          </cell>
          <cell r="C87" t="str">
            <v>CASCADE HARDWOODS</v>
          </cell>
          <cell r="D87">
            <v>25486.93</v>
          </cell>
          <cell r="E87">
            <v>34643.173999999999</v>
          </cell>
        </row>
        <row r="88">
          <cell r="A88" t="str">
            <v>7085T</v>
          </cell>
          <cell r="B88">
            <v>155</v>
          </cell>
          <cell r="C88" t="str">
            <v>DARIGOLD INC. - ISSAQUAH</v>
          </cell>
          <cell r="D88">
            <v>62</v>
          </cell>
          <cell r="E88">
            <v>51792.315999999999</v>
          </cell>
        </row>
        <row r="89">
          <cell r="A89" t="str">
            <v>7085T</v>
          </cell>
          <cell r="B89">
            <v>156</v>
          </cell>
          <cell r="C89" t="str">
            <v>DARIGOLD INC.- RAINIER</v>
          </cell>
          <cell r="D89">
            <v>1860</v>
          </cell>
          <cell r="E89">
            <v>22627.383000000002</v>
          </cell>
        </row>
        <row r="90">
          <cell r="A90" t="str">
            <v>7085T</v>
          </cell>
          <cell r="B90">
            <v>166</v>
          </cell>
          <cell r="C90" t="str">
            <v>PEPSI NW BEVERAGE</v>
          </cell>
          <cell r="D90">
            <v>3319.6860000000001</v>
          </cell>
          <cell r="E90">
            <v>55661.631000000001</v>
          </cell>
        </row>
        <row r="91">
          <cell r="A91" t="str">
            <v>7085T</v>
          </cell>
          <cell r="B91">
            <v>167</v>
          </cell>
          <cell r="C91" t="str">
            <v>BAKERY CHEF LLC</v>
          </cell>
          <cell r="D91">
            <v>56964.728000000003</v>
          </cell>
          <cell r="E91">
            <v>3471.0189999999998</v>
          </cell>
        </row>
        <row r="92">
          <cell r="A92" t="str">
            <v>7085T</v>
          </cell>
          <cell r="B92">
            <v>178</v>
          </cell>
          <cell r="C92" t="str">
            <v>COMMENCEMENT BAY</v>
          </cell>
          <cell r="D92">
            <v>62</v>
          </cell>
          <cell r="E92">
            <v>45091.743000000002</v>
          </cell>
        </row>
        <row r="93">
          <cell r="A93" t="str">
            <v>7085T</v>
          </cell>
          <cell r="B93">
            <v>186</v>
          </cell>
          <cell r="C93" t="str">
            <v>DAVIS WIRE</v>
          </cell>
          <cell r="D93">
            <v>79752.956999999995</v>
          </cell>
          <cell r="E93">
            <v>0</v>
          </cell>
        </row>
        <row r="94">
          <cell r="A94" t="str">
            <v>7085T</v>
          </cell>
          <cell r="B94">
            <v>189</v>
          </cell>
          <cell r="C94" t="str">
            <v>LCS WESTMINISTER PARTNERSHIP III LLP</v>
          </cell>
          <cell r="D94">
            <v>3799.3560000000002</v>
          </cell>
          <cell r="E94">
            <v>0</v>
          </cell>
        </row>
        <row r="95">
          <cell r="A95" t="str">
            <v>7085T</v>
          </cell>
          <cell r="B95">
            <v>190</v>
          </cell>
          <cell r="C95" t="str">
            <v>ARCLIN</v>
          </cell>
          <cell r="D95">
            <v>59908.953999999998</v>
          </cell>
          <cell r="E95">
            <v>50311.048000000003</v>
          </cell>
        </row>
        <row r="96">
          <cell r="A96" t="str">
            <v>7085T</v>
          </cell>
          <cell r="B96">
            <v>225</v>
          </cell>
          <cell r="C96" t="str">
            <v>LAKESIDE IND - MONROE</v>
          </cell>
          <cell r="D96">
            <v>5499.8580000000002</v>
          </cell>
          <cell r="E96">
            <v>51874.438999999998</v>
          </cell>
        </row>
        <row r="97">
          <cell r="A97" t="str">
            <v>7085T</v>
          </cell>
          <cell r="B97">
            <v>260</v>
          </cell>
          <cell r="C97" t="str">
            <v>SONOCO</v>
          </cell>
          <cell r="D97">
            <v>5146</v>
          </cell>
          <cell r="E97">
            <v>167780.27799999999</v>
          </cell>
        </row>
        <row r="98">
          <cell r="A98" t="str">
            <v>7085T</v>
          </cell>
          <cell r="B98">
            <v>296</v>
          </cell>
          <cell r="C98" t="str">
            <v>GEORGIA PACIFIC</v>
          </cell>
          <cell r="D98">
            <v>7661.884</v>
          </cell>
          <cell r="E98">
            <v>32051.546999999999</v>
          </cell>
        </row>
        <row r="99">
          <cell r="A99" t="str">
            <v>7085T</v>
          </cell>
          <cell r="B99">
            <v>307</v>
          </cell>
          <cell r="C99" t="str">
            <v>GARDNER ASPHALT CORP</v>
          </cell>
          <cell r="D99">
            <v>62</v>
          </cell>
          <cell r="E99">
            <v>93364.354999999996</v>
          </cell>
        </row>
        <row r="100">
          <cell r="A100" t="str">
            <v>7085T</v>
          </cell>
          <cell r="B100">
            <v>325</v>
          </cell>
          <cell r="C100" t="str">
            <v>HEXCEL STRUCTURES</v>
          </cell>
          <cell r="D100">
            <v>0</v>
          </cell>
          <cell r="E100">
            <v>22817.901999999998</v>
          </cell>
        </row>
        <row r="101">
          <cell r="A101" t="str">
            <v>7085T</v>
          </cell>
          <cell r="B101">
            <v>333</v>
          </cell>
          <cell r="C101" t="str">
            <v>ICON MATERIALS INC</v>
          </cell>
          <cell r="D101">
            <v>0</v>
          </cell>
          <cell r="E101">
            <v>28438.366999999998</v>
          </cell>
        </row>
        <row r="102">
          <cell r="A102" t="str">
            <v>7085T</v>
          </cell>
          <cell r="B102">
            <v>361</v>
          </cell>
          <cell r="C102" t="str">
            <v>HYTEK FINISHES</v>
          </cell>
          <cell r="D102">
            <v>35019.182999999997</v>
          </cell>
          <cell r="E102">
            <v>0</v>
          </cell>
        </row>
        <row r="103">
          <cell r="A103" t="str">
            <v>7085T</v>
          </cell>
          <cell r="B103">
            <v>375</v>
          </cell>
          <cell r="C103" t="str">
            <v>LAFARGE  CORP.</v>
          </cell>
          <cell r="D103">
            <v>6200</v>
          </cell>
          <cell r="E103">
            <v>72156.857000000004</v>
          </cell>
        </row>
        <row r="104">
          <cell r="A104" t="str">
            <v>7085T</v>
          </cell>
          <cell r="B104">
            <v>380</v>
          </cell>
          <cell r="C104" t="str">
            <v>AMGEN</v>
          </cell>
          <cell r="D104">
            <v>1798</v>
          </cell>
          <cell r="E104">
            <v>50525.430999999997</v>
          </cell>
        </row>
        <row r="105">
          <cell r="A105" t="str">
            <v>7085T</v>
          </cell>
          <cell r="B105">
            <v>400</v>
          </cell>
          <cell r="C105" t="str">
            <v>J A JACK &amp; SONS</v>
          </cell>
          <cell r="D105">
            <v>25581.165000000001</v>
          </cell>
          <cell r="E105">
            <v>265.56</v>
          </cell>
        </row>
        <row r="106">
          <cell r="A106" t="str">
            <v>7085T</v>
          </cell>
          <cell r="B106">
            <v>425</v>
          </cell>
          <cell r="C106" t="str">
            <v>DARLING INTERNATIONAL INC.</v>
          </cell>
          <cell r="D106">
            <v>62</v>
          </cell>
          <cell r="E106">
            <v>154733.51500000001</v>
          </cell>
        </row>
        <row r="107">
          <cell r="A107" t="str">
            <v>7085T</v>
          </cell>
          <cell r="B107">
            <v>438</v>
          </cell>
          <cell r="C107" t="str">
            <v>JAMES HARDIE BUILDING PRODUCTS</v>
          </cell>
          <cell r="D107">
            <v>93083.133000000002</v>
          </cell>
          <cell r="E107">
            <v>0</v>
          </cell>
        </row>
        <row r="108">
          <cell r="A108" t="str">
            <v>7085T</v>
          </cell>
          <cell r="B108">
            <v>455</v>
          </cell>
          <cell r="C108" t="str">
            <v>LAKESIDE INDUSTRIES COVINGTON</v>
          </cell>
          <cell r="D108">
            <v>0</v>
          </cell>
          <cell r="E108">
            <v>72066.115999999995</v>
          </cell>
        </row>
        <row r="109">
          <cell r="A109" t="str">
            <v>7085T</v>
          </cell>
          <cell r="B109">
            <v>456</v>
          </cell>
          <cell r="C109" t="str">
            <v>CEMEX PACIFIC HOLDINGS</v>
          </cell>
          <cell r="D109">
            <v>0</v>
          </cell>
          <cell r="E109">
            <v>18426.758000000002</v>
          </cell>
        </row>
        <row r="110">
          <cell r="A110" t="str">
            <v>7085T</v>
          </cell>
          <cell r="B110">
            <v>460</v>
          </cell>
          <cell r="C110" t="str">
            <v>BIRD'S EYE FOODS</v>
          </cell>
          <cell r="D110">
            <v>0</v>
          </cell>
          <cell r="E110">
            <v>1455.336</v>
          </cell>
        </row>
        <row r="111">
          <cell r="A111" t="str">
            <v>7085T</v>
          </cell>
          <cell r="B111">
            <v>466</v>
          </cell>
          <cell r="C111" t="str">
            <v>NW CENTER COMMERCIAL LAUNDRY</v>
          </cell>
          <cell r="D111">
            <v>33575.9</v>
          </cell>
          <cell r="E111">
            <v>0</v>
          </cell>
        </row>
        <row r="112">
          <cell r="A112" t="str">
            <v>7085T</v>
          </cell>
          <cell r="B112">
            <v>485</v>
          </cell>
          <cell r="C112" t="str">
            <v>DARIGOLD INC.-CHEHALIS</v>
          </cell>
          <cell r="D112">
            <v>93000</v>
          </cell>
          <cell r="E112">
            <v>123180.219</v>
          </cell>
        </row>
        <row r="113">
          <cell r="A113" t="str">
            <v>7085T</v>
          </cell>
          <cell r="B113">
            <v>500</v>
          </cell>
          <cell r="C113" t="str">
            <v>LONGVIEW  FIBRE CO.</v>
          </cell>
          <cell r="D113">
            <v>1151.037</v>
          </cell>
          <cell r="E113">
            <v>24440.535</v>
          </cell>
        </row>
        <row r="114">
          <cell r="A114" t="str">
            <v>7085T</v>
          </cell>
          <cell r="B114">
            <v>578</v>
          </cell>
          <cell r="C114" t="str">
            <v>MYSTIC LTD (DBA ALLIANCE PACKAGING)</v>
          </cell>
          <cell r="D114">
            <v>19421.452000000001</v>
          </cell>
          <cell r="E114">
            <v>33546.436999999998</v>
          </cell>
        </row>
        <row r="115">
          <cell r="A115" t="str">
            <v>7085T</v>
          </cell>
          <cell r="B115">
            <v>579</v>
          </cell>
          <cell r="C115" t="str">
            <v>MANKE LUMBER-SUM</v>
          </cell>
          <cell r="D115">
            <v>62</v>
          </cell>
          <cell r="E115">
            <v>139692.356</v>
          </cell>
        </row>
        <row r="116">
          <cell r="A116" t="str">
            <v>7085T</v>
          </cell>
          <cell r="B116">
            <v>601</v>
          </cell>
          <cell r="C116" t="str">
            <v>IFCO-ICS WASHINGTON</v>
          </cell>
          <cell r="D116">
            <v>9817.6830000000009</v>
          </cell>
          <cell r="E116">
            <v>33899.307999999997</v>
          </cell>
        </row>
        <row r="117">
          <cell r="A117" t="str">
            <v>7085T</v>
          </cell>
          <cell r="B117">
            <v>615</v>
          </cell>
          <cell r="C117" t="str">
            <v>NORTHWEST HOSPITAL</v>
          </cell>
          <cell r="D117">
            <v>6727</v>
          </cell>
          <cell r="E117">
            <v>28470.870999999999</v>
          </cell>
        </row>
        <row r="118">
          <cell r="A118" t="str">
            <v>7085T</v>
          </cell>
          <cell r="B118">
            <v>617</v>
          </cell>
          <cell r="C118" t="str">
            <v>WEYENHAEUSER NR COMPANY</v>
          </cell>
          <cell r="D118">
            <v>6200</v>
          </cell>
          <cell r="E118">
            <v>47108.77</v>
          </cell>
        </row>
        <row r="119">
          <cell r="A119" t="str">
            <v>7085T</v>
          </cell>
          <cell r="B119">
            <v>645</v>
          </cell>
          <cell r="C119" t="str">
            <v>PACCAR INC.</v>
          </cell>
          <cell r="D119">
            <v>24159.25</v>
          </cell>
          <cell r="E119">
            <v>0</v>
          </cell>
        </row>
        <row r="120">
          <cell r="A120" t="str">
            <v>7085T</v>
          </cell>
          <cell r="B120">
            <v>699</v>
          </cell>
          <cell r="C120" t="str">
            <v>CENTRAL  PRE-MIX CONCRETE CO.</v>
          </cell>
          <cell r="D120">
            <v>0</v>
          </cell>
          <cell r="E120">
            <v>18202.800999999999</v>
          </cell>
        </row>
        <row r="121">
          <cell r="A121" t="str">
            <v>7085T</v>
          </cell>
          <cell r="B121">
            <v>732</v>
          </cell>
          <cell r="C121" t="str">
            <v>RAMCO CONSTRUCTION</v>
          </cell>
          <cell r="D121">
            <v>9180.3709999999992</v>
          </cell>
          <cell r="E121">
            <v>18962.812000000002</v>
          </cell>
        </row>
        <row r="122">
          <cell r="A122" t="str">
            <v>7085T</v>
          </cell>
          <cell r="B122">
            <v>738</v>
          </cell>
          <cell r="C122" t="str">
            <v>LAKESIDE INDUSTRIES ISSAQUAH</v>
          </cell>
          <cell r="D122">
            <v>5878.402</v>
          </cell>
          <cell r="E122">
            <v>96162.896999999997</v>
          </cell>
        </row>
        <row r="123">
          <cell r="A123" t="str">
            <v>7085T</v>
          </cell>
          <cell r="B123">
            <v>781</v>
          </cell>
          <cell r="C123" t="str">
            <v>BAKER COMMODITIES</v>
          </cell>
          <cell r="D123">
            <v>580</v>
          </cell>
          <cell r="E123">
            <v>109227.31200000001</v>
          </cell>
        </row>
        <row r="124">
          <cell r="A124" t="str">
            <v>7085T</v>
          </cell>
          <cell r="B124">
            <v>785</v>
          </cell>
          <cell r="C124" t="str">
            <v>SEATTLE SNOHOMISH MILL</v>
          </cell>
          <cell r="D124">
            <v>0</v>
          </cell>
          <cell r="E124">
            <v>52103.220999999998</v>
          </cell>
        </row>
        <row r="125">
          <cell r="A125" t="str">
            <v>7085T</v>
          </cell>
          <cell r="B125">
            <v>788</v>
          </cell>
          <cell r="C125" t="str">
            <v>SPECTRUM GLASS</v>
          </cell>
          <cell r="D125">
            <v>96100</v>
          </cell>
          <cell r="E125">
            <v>65125.798000000003</v>
          </cell>
        </row>
        <row r="126">
          <cell r="A126" t="str">
            <v>7085T</v>
          </cell>
          <cell r="B126">
            <v>812</v>
          </cell>
          <cell r="C126" t="str">
            <v>SOUND REFINING</v>
          </cell>
          <cell r="D126">
            <v>0</v>
          </cell>
          <cell r="E126">
            <v>34467.461000000003</v>
          </cell>
        </row>
        <row r="127">
          <cell r="A127" t="str">
            <v>7085T</v>
          </cell>
          <cell r="B127">
            <v>816</v>
          </cell>
          <cell r="C127" t="str">
            <v>TUCCI &amp; SONS</v>
          </cell>
          <cell r="D127">
            <v>1968.9570000000001</v>
          </cell>
          <cell r="E127">
            <v>53903.190999999999</v>
          </cell>
        </row>
        <row r="128">
          <cell r="A128" t="str">
            <v>7085T</v>
          </cell>
          <cell r="B128">
            <v>823</v>
          </cell>
          <cell r="C128" t="str">
            <v>CEMEX PACIFIC HOLDINGS</v>
          </cell>
          <cell r="D128">
            <v>0</v>
          </cell>
          <cell r="E128">
            <v>48535.788</v>
          </cell>
        </row>
        <row r="129">
          <cell r="A129" t="str">
            <v>7085T</v>
          </cell>
          <cell r="B129">
            <v>836</v>
          </cell>
          <cell r="C129" t="str">
            <v>STARBUCKS</v>
          </cell>
          <cell r="D129">
            <v>76896.994999999995</v>
          </cell>
          <cell r="E129">
            <v>476.74200000000002</v>
          </cell>
        </row>
        <row r="130">
          <cell r="A130" t="str">
            <v>7085T</v>
          </cell>
          <cell r="B130">
            <v>847</v>
          </cell>
          <cell r="C130" t="str">
            <v>BIRD'S EYE FOODS</v>
          </cell>
          <cell r="D130">
            <v>9500.2999999999993</v>
          </cell>
          <cell r="E130">
            <v>48361.646999999997</v>
          </cell>
        </row>
        <row r="131">
          <cell r="A131" t="str">
            <v>7085T</v>
          </cell>
          <cell r="B131">
            <v>876</v>
          </cell>
          <cell r="C131" t="str">
            <v>TUCCI AND SONS</v>
          </cell>
          <cell r="D131">
            <v>0</v>
          </cell>
          <cell r="E131">
            <v>21376.668000000001</v>
          </cell>
        </row>
        <row r="132">
          <cell r="A132" t="str">
            <v>7085T</v>
          </cell>
          <cell r="B132">
            <v>886</v>
          </cell>
          <cell r="C132" t="str">
            <v>TODD SHIPYARDS</v>
          </cell>
          <cell r="D132">
            <v>2105.5940000000001</v>
          </cell>
          <cell r="E132">
            <v>0</v>
          </cell>
        </row>
        <row r="133">
          <cell r="A133" t="str">
            <v>7085T</v>
          </cell>
          <cell r="B133">
            <v>894</v>
          </cell>
          <cell r="C133" t="str">
            <v>WATSON ASPHALT PAVING CO.</v>
          </cell>
          <cell r="D133">
            <v>0</v>
          </cell>
          <cell r="E133">
            <v>49360.298999999999</v>
          </cell>
        </row>
        <row r="134">
          <cell r="A134" t="str">
            <v>7085T</v>
          </cell>
          <cell r="B134">
            <v>898</v>
          </cell>
          <cell r="C134" t="str">
            <v>INSULFOAM LLC</v>
          </cell>
          <cell r="D134">
            <v>0</v>
          </cell>
          <cell r="E134">
            <v>24321.119999999999</v>
          </cell>
        </row>
        <row r="135">
          <cell r="A135" t="str">
            <v>7085T</v>
          </cell>
          <cell r="B135">
            <v>917</v>
          </cell>
          <cell r="C135" t="str">
            <v>KING &amp; PRINCE</v>
          </cell>
          <cell r="D135">
            <v>13301.178</v>
          </cell>
          <cell r="E135">
            <v>0</v>
          </cell>
        </row>
        <row r="136">
          <cell r="A136" t="str">
            <v>7085T</v>
          </cell>
          <cell r="B136">
            <v>923</v>
          </cell>
          <cell r="C136" t="str">
            <v>GRANITECONSTRUCTION</v>
          </cell>
          <cell r="D136">
            <v>0</v>
          </cell>
          <cell r="E136">
            <v>29622.366999999998</v>
          </cell>
        </row>
        <row r="137">
          <cell r="A137" t="str">
            <v>7085T</v>
          </cell>
          <cell r="B137">
            <v>934</v>
          </cell>
          <cell r="C137" t="str">
            <v>WEYERHAEUSER TECHNOLOGY CTR</v>
          </cell>
          <cell r="D137">
            <v>62</v>
          </cell>
          <cell r="E137">
            <v>34215.065999999999</v>
          </cell>
        </row>
        <row r="138">
          <cell r="A138" t="str">
            <v>7085T</v>
          </cell>
          <cell r="B138">
            <v>955</v>
          </cell>
          <cell r="C138" t="str">
            <v>LAKESIDE INDUSTRIES SEATTLE</v>
          </cell>
          <cell r="D138">
            <v>0</v>
          </cell>
          <cell r="E138">
            <v>12699.894</v>
          </cell>
        </row>
        <row r="139">
          <cell r="A139" t="str">
            <v>7085T</v>
          </cell>
          <cell r="B139">
            <v>958</v>
          </cell>
          <cell r="C139" t="str">
            <v>INTERNATIONAL PAPER</v>
          </cell>
          <cell r="D139">
            <v>5016.2939999999999</v>
          </cell>
          <cell r="E139">
            <v>2543.27</v>
          </cell>
        </row>
        <row r="140">
          <cell r="A140" t="str">
            <v>7085T</v>
          </cell>
          <cell r="B140">
            <v>959</v>
          </cell>
          <cell r="C140" t="str">
            <v>WOODWORTH &amp; CO</v>
          </cell>
          <cell r="D140">
            <v>0</v>
          </cell>
          <cell r="E140">
            <v>146969.96599999999</v>
          </cell>
        </row>
        <row r="141">
          <cell r="A141" t="str">
            <v>7085T</v>
          </cell>
          <cell r="B141">
            <v>961</v>
          </cell>
          <cell r="C141" t="str">
            <v>INTERNATIONAL PAPER</v>
          </cell>
          <cell r="D141">
            <v>56</v>
          </cell>
          <cell r="E141">
            <v>30618.639999999999</v>
          </cell>
        </row>
        <row r="142">
          <cell r="A142" t="str">
            <v>7085T</v>
          </cell>
          <cell r="B142">
            <v>964</v>
          </cell>
          <cell r="C142" t="str">
            <v>LAKESIDE INDUSTRIES REDMOND</v>
          </cell>
          <cell r="D142">
            <v>4777.2730000000001</v>
          </cell>
          <cell r="E142">
            <v>8870.85</v>
          </cell>
        </row>
        <row r="143">
          <cell r="A143" t="str">
            <v>7085T</v>
          </cell>
          <cell r="B143">
            <v>973</v>
          </cell>
          <cell r="C143" t="str">
            <v>SAFEWAY BREAD</v>
          </cell>
          <cell r="D143">
            <v>62</v>
          </cell>
          <cell r="E143">
            <v>15510.549000000001</v>
          </cell>
        </row>
        <row r="144">
          <cell r="A144" t="str">
            <v>7085T</v>
          </cell>
          <cell r="B144">
            <v>3187</v>
          </cell>
          <cell r="C144" t="str">
            <v>LASCO BATHWARE INC.</v>
          </cell>
          <cell r="D144">
            <v>0</v>
          </cell>
          <cell r="E144">
            <v>17581.775000000001</v>
          </cell>
        </row>
        <row r="145">
          <cell r="A145" t="str">
            <v>7085T</v>
          </cell>
          <cell r="B145">
            <v>3498</v>
          </cell>
          <cell r="C145" t="str">
            <v>KING'S COMMAND FOODS INC.</v>
          </cell>
          <cell r="D145">
            <v>23040.883000000002</v>
          </cell>
          <cell r="E145">
            <v>1331.3219999999999</v>
          </cell>
        </row>
        <row r="146">
          <cell r="A146" t="str">
            <v>7087T</v>
          </cell>
          <cell r="B146">
            <v>27</v>
          </cell>
          <cell r="C146" t="str">
            <v>ASHGROVE CEMENT</v>
          </cell>
          <cell r="D146">
            <v>1121.777</v>
          </cell>
          <cell r="E146">
            <v>101869.77099999999</v>
          </cell>
        </row>
        <row r="147">
          <cell r="A147" t="str">
            <v>7087T</v>
          </cell>
          <cell r="B147">
            <v>90</v>
          </cell>
          <cell r="C147" t="str">
            <v>NUCOR STEEL</v>
          </cell>
          <cell r="D147">
            <v>442192.59299999999</v>
          </cell>
          <cell r="E147">
            <v>386922.88</v>
          </cell>
        </row>
        <row r="148">
          <cell r="A148" t="str">
            <v>7087T</v>
          </cell>
          <cell r="B148">
            <v>161</v>
          </cell>
          <cell r="C148" t="str">
            <v>CARAUSTAR</v>
          </cell>
          <cell r="D148">
            <v>0</v>
          </cell>
          <cell r="E148">
            <v>222233.247</v>
          </cell>
        </row>
        <row r="149">
          <cell r="A149" t="str">
            <v>7087T</v>
          </cell>
          <cell r="B149">
            <v>163</v>
          </cell>
          <cell r="C149" t="str">
            <v>DILLANO'S COFFEE ROASTERS</v>
          </cell>
          <cell r="D149">
            <v>16996.18</v>
          </cell>
          <cell r="E149">
            <v>0</v>
          </cell>
        </row>
        <row r="150">
          <cell r="A150" t="str">
            <v>7087T</v>
          </cell>
          <cell r="B150">
            <v>193</v>
          </cell>
          <cell r="C150" t="str">
            <v>G. P. GYPSUM</v>
          </cell>
          <cell r="D150">
            <v>2100</v>
          </cell>
          <cell r="E150">
            <v>458218.179</v>
          </cell>
        </row>
        <row r="151">
          <cell r="A151" t="str">
            <v>7087T</v>
          </cell>
          <cell r="B151">
            <v>395</v>
          </cell>
          <cell r="C151" t="str">
            <v>JORGENSEN FORGE CORP.</v>
          </cell>
          <cell r="D151">
            <v>60779.800999999999</v>
          </cell>
          <cell r="E151">
            <v>261658.217</v>
          </cell>
        </row>
        <row r="152">
          <cell r="A152" t="str">
            <v>7087T</v>
          </cell>
          <cell r="B152">
            <v>440</v>
          </cell>
          <cell r="C152" t="str">
            <v>CERTAIN TEED GYPSUM</v>
          </cell>
          <cell r="D152">
            <v>1740</v>
          </cell>
          <cell r="E152">
            <v>545187.99800000002</v>
          </cell>
        </row>
        <row r="153">
          <cell r="A153" t="str">
            <v>7087T</v>
          </cell>
          <cell r="B153">
            <v>602</v>
          </cell>
          <cell r="C153" t="str">
            <v>SAINT-GOBAIN CONTAINERS</v>
          </cell>
          <cell r="D153">
            <v>196850</v>
          </cell>
          <cell r="E153">
            <v>739113.19400000002</v>
          </cell>
        </row>
        <row r="154">
          <cell r="A154" t="str">
            <v>7087T</v>
          </cell>
          <cell r="B154">
            <v>675</v>
          </cell>
          <cell r="C154" t="str">
            <v>NATIONAL FROZEN FOODS</v>
          </cell>
          <cell r="D154">
            <v>288.52800000000002</v>
          </cell>
          <cell r="E154">
            <v>27743.995999999999</v>
          </cell>
        </row>
        <row r="155">
          <cell r="A155" t="str">
            <v>7087T</v>
          </cell>
          <cell r="B155">
            <v>767</v>
          </cell>
          <cell r="C155" t="str">
            <v>SIMPSON TACOMA KRAFT</v>
          </cell>
          <cell r="D155">
            <v>71920</v>
          </cell>
          <cell r="E155">
            <v>1585930.0870000001</v>
          </cell>
        </row>
        <row r="156">
          <cell r="A156" t="str">
            <v>7087T</v>
          </cell>
          <cell r="B156">
            <v>770</v>
          </cell>
          <cell r="C156" t="str">
            <v>KIMBERLY CLARK</v>
          </cell>
          <cell r="D156">
            <v>305973.196</v>
          </cell>
          <cell r="E156">
            <v>532246.04200000002</v>
          </cell>
        </row>
        <row r="157">
          <cell r="A157" t="str">
            <v>7087T</v>
          </cell>
          <cell r="B157">
            <v>792</v>
          </cell>
          <cell r="C157" t="str">
            <v>ICON MATERIALS - AUBURN</v>
          </cell>
          <cell r="D157">
            <v>0</v>
          </cell>
          <cell r="E157">
            <v>35997.133999999998</v>
          </cell>
        </row>
        <row r="158">
          <cell r="A158" t="str">
            <v>7087T</v>
          </cell>
          <cell r="B158">
            <v>935</v>
          </cell>
          <cell r="C158" t="str">
            <v>U. S. OIL</v>
          </cell>
          <cell r="D158">
            <v>58652</v>
          </cell>
          <cell r="E158">
            <v>410830.90700000001</v>
          </cell>
        </row>
        <row r="159">
          <cell r="A159" t="str">
            <v>7241T</v>
          </cell>
          <cell r="B159">
            <v>378</v>
          </cell>
          <cell r="C159" t="str">
            <v>AMGEN</v>
          </cell>
          <cell r="D159">
            <v>25845.481</v>
          </cell>
          <cell r="E159">
            <v>0</v>
          </cell>
        </row>
        <row r="160">
          <cell r="A160" t="str">
            <v>7241T</v>
          </cell>
          <cell r="B160">
            <v>41</v>
          </cell>
          <cell r="C160" t="str">
            <v>REPAUL TEXTILES</v>
          </cell>
          <cell r="D160">
            <v>11866.304</v>
          </cell>
          <cell r="E160">
            <v>0</v>
          </cell>
        </row>
        <row r="161">
          <cell r="A161" t="str">
            <v>7241T</v>
          </cell>
          <cell r="B161">
            <v>71</v>
          </cell>
          <cell r="C161" t="str">
            <v>QUIKRETE</v>
          </cell>
          <cell r="D161">
            <v>27516.84</v>
          </cell>
          <cell r="E161">
            <v>0</v>
          </cell>
        </row>
        <row r="162">
          <cell r="A162" t="str">
            <v>7241T</v>
          </cell>
          <cell r="B162">
            <v>132</v>
          </cell>
          <cell r="C162" t="str">
            <v>INTERSTATE BRANDS HOSTESS</v>
          </cell>
          <cell r="D162">
            <v>19616.439999999999</v>
          </cell>
          <cell r="E162">
            <v>0</v>
          </cell>
        </row>
        <row r="163">
          <cell r="A163" t="str">
            <v>7241T</v>
          </cell>
          <cell r="B163">
            <v>135</v>
          </cell>
          <cell r="C163" t="str">
            <v>CROWN CORK</v>
          </cell>
          <cell r="D163">
            <v>64142.824000000001</v>
          </cell>
          <cell r="E163">
            <v>0</v>
          </cell>
        </row>
        <row r="164">
          <cell r="A164" t="str">
            <v>7241T</v>
          </cell>
          <cell r="B164">
            <v>182</v>
          </cell>
          <cell r="C164" t="str">
            <v>JAVA TRADING COMPANY</v>
          </cell>
          <cell r="D164">
            <v>24763.584999999999</v>
          </cell>
        </row>
        <row r="165">
          <cell r="A165" t="str">
            <v>7241T</v>
          </cell>
          <cell r="B165">
            <v>543</v>
          </cell>
          <cell r="C165" t="str">
            <v>MUTUAL MATERIALS - TUMWATER</v>
          </cell>
          <cell r="D165">
            <v>14932.22</v>
          </cell>
          <cell r="E165">
            <v>0</v>
          </cell>
        </row>
        <row r="166">
          <cell r="A166" t="str">
            <v>7241T</v>
          </cell>
          <cell r="B166">
            <v>547</v>
          </cell>
          <cell r="C166" t="str">
            <v>OBERTO SAUSAGE COMPANY</v>
          </cell>
          <cell r="D166">
            <v>41879.910000000003</v>
          </cell>
          <cell r="E166">
            <v>0</v>
          </cell>
        </row>
        <row r="167">
          <cell r="A167" t="str">
            <v>7241T</v>
          </cell>
          <cell r="B167">
            <v>555</v>
          </cell>
          <cell r="C167" t="str">
            <v>SHINING OCEAN</v>
          </cell>
          <cell r="D167">
            <v>16971.239000000001</v>
          </cell>
          <cell r="E167">
            <v>0</v>
          </cell>
        </row>
        <row r="168">
          <cell r="A168" t="str">
            <v>7241T</v>
          </cell>
          <cell r="B168">
            <v>710</v>
          </cell>
          <cell r="C168" t="str">
            <v>PACIFIC NORTHWEST BAKING</v>
          </cell>
          <cell r="D168">
            <v>19343.406999999999</v>
          </cell>
          <cell r="E168">
            <v>0</v>
          </cell>
        </row>
        <row r="169">
          <cell r="A169" t="str">
            <v>7241T</v>
          </cell>
          <cell r="B169">
            <v>729</v>
          </cell>
          <cell r="C169" t="str">
            <v>REDHOOK  BREWERY WOODINVILLE</v>
          </cell>
          <cell r="D169">
            <v>23636.556</v>
          </cell>
          <cell r="E169">
            <v>0</v>
          </cell>
        </row>
        <row r="170">
          <cell r="A170" t="str">
            <v>7241T</v>
          </cell>
          <cell r="B170">
            <v>969</v>
          </cell>
          <cell r="C170" t="str">
            <v>WESTERN WOOD PRESERING</v>
          </cell>
          <cell r="D170">
            <v>9067.4150000000009</v>
          </cell>
          <cell r="E170">
            <v>0</v>
          </cell>
        </row>
        <row r="171">
          <cell r="A171" t="str">
            <v>7241T</v>
          </cell>
          <cell r="B171">
            <v>1298</v>
          </cell>
          <cell r="C171" t="str">
            <v>MUTUAL MATERIALS - KENT</v>
          </cell>
          <cell r="D171">
            <v>17839.109</v>
          </cell>
          <cell r="E171">
            <v>0</v>
          </cell>
        </row>
        <row r="172">
          <cell r="A172" t="str">
            <v>7241T</v>
          </cell>
          <cell r="B172">
            <v>1759</v>
          </cell>
          <cell r="C172" t="str">
            <v>ACE GALVANIZING</v>
          </cell>
          <cell r="D172">
            <v>23530.116000000002</v>
          </cell>
          <cell r="E172">
            <v>0</v>
          </cell>
        </row>
        <row r="173">
          <cell r="A173" t="str">
            <v>7241T</v>
          </cell>
          <cell r="B173">
            <v>3119</v>
          </cell>
          <cell r="C173" t="str">
            <v>MUTUAL MATERIALS _ LAKEWOOD</v>
          </cell>
          <cell r="D173">
            <v>19718.07</v>
          </cell>
          <cell r="E173">
            <v>0</v>
          </cell>
        </row>
        <row r="174">
          <cell r="A174" t="str">
            <v>7241T</v>
          </cell>
          <cell r="B174">
            <v>4720</v>
          </cell>
          <cell r="C174" t="str">
            <v>HARDEL MUTUAL PLYWOOD</v>
          </cell>
          <cell r="D174">
            <v>40466.133999999998</v>
          </cell>
          <cell r="E174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 - Electric"/>
      <sheetName val="Input Tab"/>
      <sheetName val="Electric Summary"/>
      <sheetName val="E Reasonableness"/>
      <sheetName val="Gas Sendout"/>
      <sheetName val="Electric Reconciliation"/>
      <sheetName val="Billed Electric"/>
      <sheetName val="Electric Unbilled Revenue"/>
      <sheetName val="Read Schedule"/>
      <sheetName val="AMR Data"/>
      <sheetName val="TYPE"/>
      <sheetName val="AMR Data Current"/>
      <sheetName val="AMR Data Prior"/>
      <sheetName val="Volumes by Cycle"/>
      <sheetName val="Pended"/>
      <sheetName val="Pended Type"/>
      <sheetName val="Electric Transportation"/>
      <sheetName val="QA - Rate Changes"/>
      <sheetName val="Detailed Rates - Current"/>
      <sheetName val="Summary Rates - Current"/>
      <sheetName val="Detailed Rates - Prior"/>
      <sheetName val="Summary Rates - Prior"/>
      <sheetName val="Electric SCH 95A"/>
      <sheetName val="Electric SCH 120"/>
      <sheetName val="Electric SCH 129"/>
      <sheetName val="Electric SCH 132"/>
      <sheetName val="Electric SCH 133"/>
      <sheetName val="Electric SCH 137"/>
      <sheetName val="Electric SCH 140"/>
      <sheetName val="Electric SCH 141"/>
      <sheetName val="Electric SCH 142"/>
      <sheetName val="Electric SCH 194"/>
      <sheetName val="Electric Loss Tracking"/>
      <sheetName val="Electric Unbilled JE"/>
      <sheetName val="Electric Stats"/>
      <sheetName val="E Schedule Stats"/>
      <sheetName val="PM Electric Summary"/>
      <sheetName val="Electric History"/>
      <sheetName val="Supporting Doc List"/>
    </sheetNames>
    <sheetDataSet>
      <sheetData sheetId="0" refreshError="1"/>
      <sheetData sheetId="1" refreshError="1"/>
      <sheetData sheetId="2">
        <row r="11">
          <cell r="B11" t="b">
            <v>0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 refreshError="1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on Inputs"/>
      <sheetName val="Coversheet"/>
      <sheetName val="ABB GT24 LTSA "/>
      <sheetName val="Mobilization"/>
      <sheetName val="O &amp; M"/>
      <sheetName val="G &amp; A"/>
      <sheetName val="Labor &amp; Related"/>
      <sheetName val="Major Maint"/>
      <sheetName val="General Inputs"/>
    </sheetNames>
    <sheetDataSet>
      <sheetData sheetId="0" refreshError="1">
        <row r="6">
          <cell r="B6">
            <v>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 mthly bal acct - Oct 04 new"/>
      <sheetName val=" mthly bal acct - adjust 11-03"/>
      <sheetName val=" sch 191 &amp; 192 "/>
      <sheetName val="OPUC memo "/>
      <sheetName val=" summary by type &amp; year "/>
      <sheetName val=" annual balance "/>
      <sheetName val="GLSU UPLD"/>
      <sheetName val=" mthly bal acct "/>
      <sheetName val=" deferred costs "/>
      <sheetName val="  NLR  "/>
      <sheetName val=" deferrsl &amp; amort "/>
      <sheetName val=" measures "/>
      <sheetName val="Loans"/>
      <sheetName val=" project costs "/>
      <sheetName val=" sch 191 &amp; 192  with adj"/>
      <sheetName val=" mthly bal acct - adjusted Oct"/>
      <sheetName val=" mthly bal acct - adjusted Nov"/>
      <sheetName val=" mthly bal acct - adjusted"/>
      <sheetName val=" fy04 accrual post 7-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 BDJ-8 p1-2 (Rate Impacts)"/>
      <sheetName val="Exh BDJ-8 p3 (Typ Res Bill)"/>
      <sheetName val="Controls"/>
      <sheetName val="Schedule_RateImpacts"/>
      <sheetName val="Forecast-&gt;"/>
      <sheetName val="TY June 2020 Proforma Rev"/>
      <sheetName val="F2020 Sch Level Delivered Load"/>
      <sheetName val="F2020 Customers"/>
      <sheetName val="Rider Revenue Impacts-&gt;"/>
      <sheetName val="Sch 95"/>
      <sheetName val="Sch 95a"/>
      <sheetName val="Sch 120"/>
      <sheetName val="Sch 129"/>
      <sheetName val="Sch 137"/>
      <sheetName val="Sch 139"/>
      <sheetName val="Sch 140"/>
      <sheetName val="Sch 141X"/>
      <sheetName val="Sch 141Y"/>
      <sheetName val="Sch 141Z"/>
      <sheetName val="Sch 142 Deferral"/>
      <sheetName val="Sch 194"/>
      <sheetName val="Compliance Eff 7-1-21=&gt;"/>
      <sheetName val="UE-200980 Sch 95 PCORC Complian"/>
      <sheetName val="Compliance Filings-&gt;"/>
      <sheetName val="UE-200893 Sch 95 Eff 12-01-2020"/>
      <sheetName val="UE-200897 Sch 95A"/>
      <sheetName val="UE-210140 Sch 120"/>
      <sheetName val="UE-200770 Sch 129"/>
      <sheetName val="UE-200967 Sch 137"/>
      <sheetName val="UE-210217 Sch 140"/>
      <sheetName val="UE-180899 141X"/>
      <sheetName val="UE-190529 Sch 141X &amp; 141Z"/>
      <sheetName val="UE-200661 Sch 141Y"/>
      <sheetName val="UE-190529-210214 Sch 142"/>
      <sheetName val="UE-190753 Sch 194"/>
    </sheetNames>
    <sheetDataSet>
      <sheetData sheetId="0">
        <row r="8">
          <cell r="C8">
            <v>10863043096.272161</v>
          </cell>
        </row>
        <row r="11">
          <cell r="C11">
            <v>2586338527.0017586</v>
          </cell>
        </row>
        <row r="12">
          <cell r="C12">
            <v>2884671453.8191686</v>
          </cell>
        </row>
        <row r="13">
          <cell r="C13">
            <v>1841173274.7668719</v>
          </cell>
        </row>
        <row r="14">
          <cell r="C14">
            <v>11424740.434375001</v>
          </cell>
        </row>
        <row r="17">
          <cell r="C17">
            <v>1335654341.1168144</v>
          </cell>
        </row>
        <row r="18">
          <cell r="C18">
            <v>5945040</v>
          </cell>
        </row>
        <row r="19">
          <cell r="C19">
            <v>116280759.88464826</v>
          </cell>
        </row>
        <row r="22">
          <cell r="C22">
            <v>81635228</v>
          </cell>
        </row>
        <row r="23">
          <cell r="C23">
            <v>563071445.51999998</v>
          </cell>
        </row>
        <row r="26">
          <cell r="C26">
            <v>68936797.67750001</v>
          </cell>
        </row>
        <row r="27">
          <cell r="C27">
            <v>1993508561.5469999</v>
          </cell>
        </row>
        <row r="28">
          <cell r="C28">
            <v>303234527.03700018</v>
          </cell>
        </row>
        <row r="32">
          <cell r="C32">
            <v>7369853.2214806583</v>
          </cell>
        </row>
        <row r="34">
          <cell r="R34">
            <v>2146017976.4585011</v>
          </cell>
        </row>
        <row r="40">
          <cell r="X40">
            <v>3580506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uction Factor===&gt;"/>
      <sheetName val="Exh BDJ-4 p1 (Prod Factor)"/>
      <sheetName val="GPI (F2020)"/>
      <sheetName val="Temperature Adjust Excl 139"/>
      <sheetName val="Schedule 139 Load"/>
      <sheetName val="UE-190529 LR - Energy"/>
    </sheetNames>
    <sheetDataSet>
      <sheetData sheetId="0"/>
      <sheetData sheetId="1">
        <row r="6">
          <cell r="G6">
            <v>22535857020.00946</v>
          </cell>
        </row>
        <row r="10">
          <cell r="I10">
            <v>20365544557.714779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 BDJ-5 p1"/>
      <sheetName val="WP====&gt;"/>
      <sheetName val="Sch 139 Eff 7-1-2021"/>
      <sheetName val="Sch 139 Eff 1-1-2021"/>
      <sheetName val="Sch 139 Eff 10-15-2020"/>
      <sheetName val="Temp Adj Diff"/>
      <sheetName val="Sch 139 Credit Calculation"/>
    </sheetNames>
    <sheetDataSet>
      <sheetData sheetId="0" refreshError="1"/>
      <sheetData sheetId="1" refreshError="1"/>
      <sheetData sheetId="2">
        <row r="47">
          <cell r="K47">
            <v>-26942538.304544248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10">
          <cell r="R10">
            <v>3871477030.5300002</v>
          </cell>
          <cell r="S10">
            <v>3876238793.3499999</v>
          </cell>
          <cell r="T10">
            <v>3887849773.2399998</v>
          </cell>
          <cell r="U10">
            <v>3895299276.9899998</v>
          </cell>
          <cell r="V10">
            <v>3983452675.4200001</v>
          </cell>
          <cell r="W10">
            <v>3993575373.8099999</v>
          </cell>
          <cell r="X10">
            <v>4013234948.1900001</v>
          </cell>
          <cell r="Y10">
            <v>4018036430.8299999</v>
          </cell>
          <cell r="Z10">
            <v>4029485681.8600001</v>
          </cell>
          <cell r="AA10">
            <v>4033441400.9299998</v>
          </cell>
          <cell r="AB10">
            <v>4046237553.5700002</v>
          </cell>
          <cell r="AC10">
            <v>4058238947.1199999</v>
          </cell>
          <cell r="AD10">
            <v>3907117139.0795827</v>
          </cell>
          <cell r="AE10">
            <v>3904959677.2183328</v>
          </cell>
          <cell r="AF10">
            <v>3903264167.1816669</v>
          </cell>
          <cell r="AG10">
            <v>3902339170.5454164</v>
          </cell>
          <cell r="AH10">
            <v>3905429794.1533332</v>
          </cell>
          <cell r="AI10">
            <v>3912567805.3379159</v>
          </cell>
          <cell r="AJ10">
            <v>3921462926.2691655</v>
          </cell>
          <cell r="AK10">
            <v>3931365617.6616664</v>
          </cell>
          <cell r="AL10">
            <v>3941251001.2750001</v>
          </cell>
          <cell r="AM10">
            <v>3951135175.4137497</v>
          </cell>
          <cell r="AN10">
            <v>3960856785.6445832</v>
          </cell>
          <cell r="AO10">
            <v>3970643808.4950004</v>
          </cell>
          <cell r="AR10" t="str">
            <v>50</v>
          </cell>
        </row>
        <row r="11">
          <cell r="R11">
            <v>1709696453.6600001</v>
          </cell>
          <cell r="S11">
            <v>1728467904.8499999</v>
          </cell>
          <cell r="T11">
            <v>1735530041.9100001</v>
          </cell>
          <cell r="U11">
            <v>1741784273.1500001</v>
          </cell>
          <cell r="V11">
            <v>1749352141.5599999</v>
          </cell>
          <cell r="W11">
            <v>1757867101.78</v>
          </cell>
          <cell r="X11">
            <v>1764385563.3900001</v>
          </cell>
          <cell r="Y11">
            <v>1772737342.4000001</v>
          </cell>
          <cell r="Z11">
            <v>1779232909.6400001</v>
          </cell>
          <cell r="AA11">
            <v>1787149147.8499999</v>
          </cell>
          <cell r="AB11">
            <v>1825350421.0699999</v>
          </cell>
          <cell r="AC11">
            <v>1848842977.9400001</v>
          </cell>
          <cell r="AD11">
            <v>1664271944.7904167</v>
          </cell>
          <cell r="AE11">
            <v>1671935603.7566664</v>
          </cell>
          <cell r="AF11">
            <v>1680244516.7529166</v>
          </cell>
          <cell r="AG11">
            <v>1688725730.8950002</v>
          </cell>
          <cell r="AH11">
            <v>1697246732.44625</v>
          </cell>
          <cell r="AI11">
            <v>1705695683.0983334</v>
          </cell>
          <cell r="AJ11">
            <v>1714014114.6908333</v>
          </cell>
          <cell r="AK11">
            <v>1722321273.7520831</v>
          </cell>
          <cell r="AL11">
            <v>1730832830.6733334</v>
          </cell>
          <cell r="AM11">
            <v>1739517273.3983333</v>
          </cell>
          <cell r="AN11">
            <v>1749431884.2562497</v>
          </cell>
          <cell r="AO11">
            <v>1760812860.6095831</v>
          </cell>
          <cell r="AR11" t="str">
            <v>9</v>
          </cell>
          <cell r="AS11" t="str">
            <v>1</v>
          </cell>
        </row>
        <row r="12">
          <cell r="R12">
            <v>388383189.76999998</v>
          </cell>
          <cell r="S12">
            <v>389164866.72000003</v>
          </cell>
          <cell r="T12">
            <v>389755919.70999998</v>
          </cell>
          <cell r="U12">
            <v>390656505.76999998</v>
          </cell>
          <cell r="V12">
            <v>390866394.24000001</v>
          </cell>
          <cell r="W12">
            <v>391152569.23000002</v>
          </cell>
          <cell r="X12">
            <v>391295725.30000001</v>
          </cell>
          <cell r="Y12">
            <v>392529799.97000003</v>
          </cell>
          <cell r="Z12">
            <v>393025565.30000001</v>
          </cell>
          <cell r="AA12">
            <v>393139475.77999997</v>
          </cell>
          <cell r="AB12">
            <v>393301429.44</v>
          </cell>
          <cell r="AC12">
            <v>395697469.20999998</v>
          </cell>
          <cell r="AD12">
            <v>374021144.97791666</v>
          </cell>
          <cell r="AE12">
            <v>375476602.42374992</v>
          </cell>
          <cell r="AF12">
            <v>377212545.14583331</v>
          </cell>
          <cell r="AG12">
            <v>378996455.97541666</v>
          </cell>
          <cell r="AH12">
            <v>380799331.56208342</v>
          </cell>
          <cell r="AI12">
            <v>382495067.70583338</v>
          </cell>
          <cell r="AJ12">
            <v>384044691.78375</v>
          </cell>
          <cell r="AK12">
            <v>385612450.46125001</v>
          </cell>
          <cell r="AL12">
            <v>387259506.20833331</v>
          </cell>
          <cell r="AM12">
            <v>388798967.19583338</v>
          </cell>
          <cell r="AN12">
            <v>390185214.1229167</v>
          </cell>
          <cell r="AO12">
            <v>391221449.69874996</v>
          </cell>
          <cell r="AR12" t="str">
            <v>23/51</v>
          </cell>
          <cell r="AS12" t="str">
            <v>2c</v>
          </cell>
        </row>
        <row r="13"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R13" t="str">
            <v>50</v>
          </cell>
        </row>
        <row r="14"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R14" t="str">
            <v>50</v>
          </cell>
        </row>
        <row r="15"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R15" t="str">
            <v>50</v>
          </cell>
        </row>
        <row r="16"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R16" t="str">
            <v>50</v>
          </cell>
        </row>
        <row r="17"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R17" t="str">
            <v>50</v>
          </cell>
        </row>
        <row r="18"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R18" t="str">
            <v>50</v>
          </cell>
        </row>
        <row r="19">
          <cell r="R19">
            <v>159350590.19</v>
          </cell>
          <cell r="S19">
            <v>159350590.19</v>
          </cell>
          <cell r="T19">
            <v>159350590.19</v>
          </cell>
          <cell r="U19">
            <v>159350590.19</v>
          </cell>
          <cell r="V19">
            <v>159350590.19</v>
          </cell>
          <cell r="W19">
            <v>159350590.19</v>
          </cell>
          <cell r="X19">
            <v>159350590.19</v>
          </cell>
          <cell r="Y19">
            <v>159350590.19</v>
          </cell>
          <cell r="Z19">
            <v>159350590.19</v>
          </cell>
          <cell r="AA19">
            <v>159350590.19</v>
          </cell>
          <cell r="AB19">
            <v>159350590.19</v>
          </cell>
          <cell r="AC19">
            <v>159350590.19</v>
          </cell>
          <cell r="AD19">
            <v>159350590.19000003</v>
          </cell>
          <cell r="AE19">
            <v>159350590.19000003</v>
          </cell>
          <cell r="AF19">
            <v>159350590.19000003</v>
          </cell>
          <cell r="AG19">
            <v>159350590.19000003</v>
          </cell>
          <cell r="AH19">
            <v>159350590.19000003</v>
          </cell>
          <cell r="AI19">
            <v>159350590.19000003</v>
          </cell>
          <cell r="AJ19">
            <v>159350590.19000003</v>
          </cell>
          <cell r="AK19">
            <v>159350590.19000003</v>
          </cell>
          <cell r="AL19">
            <v>159350590.19000003</v>
          </cell>
          <cell r="AM19">
            <v>159350590.19000003</v>
          </cell>
          <cell r="AN19">
            <v>159350590.19000003</v>
          </cell>
          <cell r="AO19">
            <v>159350590.19000003</v>
          </cell>
          <cell r="AR19" t="str">
            <v>50</v>
          </cell>
        </row>
        <row r="20">
          <cell r="R20">
            <v>0</v>
          </cell>
          <cell r="S20">
            <v>0</v>
          </cell>
          <cell r="T20">
            <v>0</v>
          </cell>
          <cell r="U20">
            <v>79709339.200000003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3738135.45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3321222.4666666668</v>
          </cell>
          <cell r="AH20">
            <v>6642444.9333333336</v>
          </cell>
          <cell r="AI20">
            <v>6642444.9333333336</v>
          </cell>
          <cell r="AJ20">
            <v>6642444.9333333336</v>
          </cell>
          <cell r="AK20">
            <v>6642444.9333333336</v>
          </cell>
          <cell r="AL20">
            <v>6642444.9333333336</v>
          </cell>
          <cell r="AM20">
            <v>6798200.5770833334</v>
          </cell>
          <cell r="AN20">
            <v>6953956.2208333341</v>
          </cell>
          <cell r="AO20">
            <v>6953956.2208333341</v>
          </cell>
          <cell r="AR20" t="str">
            <v>50</v>
          </cell>
        </row>
        <row r="21">
          <cell r="AA21">
            <v>516650</v>
          </cell>
          <cell r="AB21">
            <v>516650</v>
          </cell>
          <cell r="AC21">
            <v>-166150.04999999999</v>
          </cell>
          <cell r="AM21">
            <v>21527.083333333332</v>
          </cell>
          <cell r="AN21">
            <v>64581.25</v>
          </cell>
          <cell r="AO21">
            <v>79185.414583333331</v>
          </cell>
          <cell r="AR21" t="str">
            <v>50</v>
          </cell>
        </row>
        <row r="22">
          <cell r="R22">
            <v>7542946.1600000001</v>
          </cell>
          <cell r="S22">
            <v>7320316.54</v>
          </cell>
          <cell r="T22">
            <v>7193518.0700000003</v>
          </cell>
          <cell r="U22">
            <v>7124919.3200000003</v>
          </cell>
          <cell r="V22">
            <v>7574440.6799999997</v>
          </cell>
          <cell r="W22">
            <v>7574440.6799999997</v>
          </cell>
          <cell r="X22">
            <v>7574440.6799999997</v>
          </cell>
          <cell r="Y22">
            <v>7574440.6799999997</v>
          </cell>
          <cell r="Z22">
            <v>7574440.6799999997</v>
          </cell>
          <cell r="AA22">
            <v>7632878.8200000003</v>
          </cell>
          <cell r="AB22">
            <v>7632878.8200000003</v>
          </cell>
          <cell r="AC22">
            <v>7273503.5899999999</v>
          </cell>
          <cell r="AD22">
            <v>6964709.4099999992</v>
          </cell>
          <cell r="AE22">
            <v>6973975.9154166654</v>
          </cell>
          <cell r="AF22">
            <v>6942194.8649999993</v>
          </cell>
          <cell r="AG22">
            <v>6965256.6216666671</v>
          </cell>
          <cell r="AH22">
            <v>7067174.5116666658</v>
          </cell>
          <cell r="AI22">
            <v>7171476.6229166687</v>
          </cell>
          <cell r="AJ22">
            <v>7259432.8987499997</v>
          </cell>
          <cell r="AK22">
            <v>7347943.7879166668</v>
          </cell>
          <cell r="AL22">
            <v>7438381.1579166679</v>
          </cell>
          <cell r="AM22">
            <v>7486245.4370833328</v>
          </cell>
          <cell r="AN22">
            <v>7490165.0720833316</v>
          </cell>
          <cell r="AO22">
            <v>7479111.0533333337</v>
          </cell>
          <cell r="AR22" t="str">
            <v>52</v>
          </cell>
        </row>
        <row r="23">
          <cell r="R23">
            <v>22339.93</v>
          </cell>
          <cell r="S23">
            <v>22339.93</v>
          </cell>
          <cell r="T23">
            <v>22339.93</v>
          </cell>
          <cell r="U23">
            <v>22339.93</v>
          </cell>
          <cell r="V23">
            <v>22339.93</v>
          </cell>
          <cell r="W23">
            <v>22339.93</v>
          </cell>
          <cell r="X23">
            <v>22339.93</v>
          </cell>
          <cell r="Y23">
            <v>22339.93</v>
          </cell>
          <cell r="Z23">
            <v>22339.93</v>
          </cell>
          <cell r="AA23">
            <v>22339.93</v>
          </cell>
          <cell r="AB23">
            <v>22339.93</v>
          </cell>
          <cell r="AC23">
            <v>22339.93</v>
          </cell>
          <cell r="AD23">
            <v>519505.99916666647</v>
          </cell>
          <cell r="AE23">
            <v>377458.55083333346</v>
          </cell>
          <cell r="AF23">
            <v>235411.10249999995</v>
          </cell>
          <cell r="AG23">
            <v>93363.65416666666</v>
          </cell>
          <cell r="AH23">
            <v>22339.929999999997</v>
          </cell>
          <cell r="AI23">
            <v>22339.929999999997</v>
          </cell>
          <cell r="AJ23">
            <v>22339.929999999997</v>
          </cell>
          <cell r="AK23">
            <v>22339.929999999997</v>
          </cell>
          <cell r="AL23">
            <v>22339.929999999997</v>
          </cell>
          <cell r="AM23">
            <v>22339.929999999997</v>
          </cell>
          <cell r="AN23">
            <v>22339.929999999997</v>
          </cell>
          <cell r="AO23">
            <v>22339.929999999997</v>
          </cell>
          <cell r="AR23" t="str">
            <v>9</v>
          </cell>
          <cell r="AS23" t="str">
            <v>1</v>
          </cell>
        </row>
        <row r="24"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R24" t="str">
            <v>23/53</v>
          </cell>
          <cell r="AS24" t="str">
            <v>2c</v>
          </cell>
        </row>
        <row r="25">
          <cell r="R25">
            <v>73674022.170000002</v>
          </cell>
          <cell r="S25">
            <v>76447513.739999995</v>
          </cell>
          <cell r="T25">
            <v>75686441.239999995</v>
          </cell>
          <cell r="U25">
            <v>76070152.299999997</v>
          </cell>
          <cell r="V25">
            <v>78241112.769999996</v>
          </cell>
          <cell r="W25">
            <v>82747577.260000005</v>
          </cell>
          <cell r="X25">
            <v>71242273.400000006</v>
          </cell>
          <cell r="Y25">
            <v>77629563.730000004</v>
          </cell>
          <cell r="Z25">
            <v>80230379.480000004</v>
          </cell>
          <cell r="AA25">
            <v>83983860.269999996</v>
          </cell>
          <cell r="AB25">
            <v>87338671.030000001</v>
          </cell>
          <cell r="AC25">
            <v>87290212.25</v>
          </cell>
          <cell r="AD25">
            <v>86431761.083749995</v>
          </cell>
          <cell r="AE25">
            <v>86110715.747500002</v>
          </cell>
          <cell r="AF25">
            <v>85945258.363749996</v>
          </cell>
          <cell r="AG25">
            <v>85634542.155416667</v>
          </cell>
          <cell r="AH25">
            <v>85255363.11333333</v>
          </cell>
          <cell r="AI25">
            <v>84784057.40625</v>
          </cell>
          <cell r="AJ25">
            <v>83662096.627916664</v>
          </cell>
          <cell r="AK25">
            <v>82268110.644999996</v>
          </cell>
          <cell r="AL25">
            <v>80978391.248750001</v>
          </cell>
          <cell r="AM25">
            <v>79742828.989166662</v>
          </cell>
          <cell r="AN25">
            <v>78936501.253750011</v>
          </cell>
          <cell r="AO25">
            <v>78922669.604166672</v>
          </cell>
          <cell r="AR25" t="str">
            <v>62</v>
          </cell>
        </row>
        <row r="26">
          <cell r="R26">
            <v>35467182.560000002</v>
          </cell>
          <cell r="S26">
            <v>25440250.66</v>
          </cell>
          <cell r="T26">
            <v>27258734.350000001</v>
          </cell>
          <cell r="U26">
            <v>30727053.719999999</v>
          </cell>
          <cell r="V26">
            <v>35453907.560000002</v>
          </cell>
          <cell r="W26">
            <v>38683611.939999998</v>
          </cell>
          <cell r="X26">
            <v>43694153.399999999</v>
          </cell>
          <cell r="Y26">
            <v>47890980.340000004</v>
          </cell>
          <cell r="Z26">
            <v>55443848.350000001</v>
          </cell>
          <cell r="AA26">
            <v>59806997.520000003</v>
          </cell>
          <cell r="AB26">
            <v>30168891.18</v>
          </cell>
          <cell r="AC26">
            <v>28091043.280000001</v>
          </cell>
          <cell r="AD26">
            <v>27801590.65958333</v>
          </cell>
          <cell r="AE26">
            <v>28730582.492499996</v>
          </cell>
          <cell r="AF26">
            <v>29235667.09416667</v>
          </cell>
          <cell r="AG26">
            <v>29813678.232916672</v>
          </cell>
          <cell r="AH26">
            <v>30649939.321666673</v>
          </cell>
          <cell r="AI26">
            <v>31626468.368750002</v>
          </cell>
          <cell r="AJ26">
            <v>32832002.397916663</v>
          </cell>
          <cell r="AK26">
            <v>34367762.577499993</v>
          </cell>
          <cell r="AL26">
            <v>36122558.995416671</v>
          </cell>
          <cell r="AM26">
            <v>38106961.057499997</v>
          </cell>
          <cell r="AN26">
            <v>39039328.84375</v>
          </cell>
          <cell r="AO26">
            <v>38555521.929166667</v>
          </cell>
          <cell r="AR26" t="str">
            <v>28</v>
          </cell>
        </row>
        <row r="27">
          <cell r="R27">
            <v>3605806.67</v>
          </cell>
          <cell r="S27">
            <v>3552881.41</v>
          </cell>
          <cell r="T27">
            <v>4639547.5599999996</v>
          </cell>
          <cell r="U27">
            <v>4999586.87</v>
          </cell>
          <cell r="V27">
            <v>5962529.0899999999</v>
          </cell>
          <cell r="W27">
            <v>7543291</v>
          </cell>
          <cell r="X27">
            <v>9162110.5500000007</v>
          </cell>
          <cell r="Y27">
            <v>9568125.7400000002</v>
          </cell>
          <cell r="Z27">
            <v>10423392.109999999</v>
          </cell>
          <cell r="AA27">
            <v>11448197.18</v>
          </cell>
          <cell r="AB27">
            <v>12303970.82</v>
          </cell>
          <cell r="AC27">
            <v>13768029.609999999</v>
          </cell>
          <cell r="AD27">
            <v>9241961.3020833358</v>
          </cell>
          <cell r="AE27">
            <v>8918861.8458333351</v>
          </cell>
          <cell r="AF27">
            <v>8522831.8320833351</v>
          </cell>
          <cell r="AG27">
            <v>8095869.8750000009</v>
          </cell>
          <cell r="AH27">
            <v>7650178.0962500013</v>
          </cell>
          <cell r="AI27">
            <v>7314332.337083335</v>
          </cell>
          <cell r="AJ27">
            <v>7122501.9333333327</v>
          </cell>
          <cell r="AK27">
            <v>7008447.407916666</v>
          </cell>
          <cell r="AL27">
            <v>6923381.6679166658</v>
          </cell>
          <cell r="AM27">
            <v>6984411.9529166669</v>
          </cell>
          <cell r="AN27">
            <v>7202626.1812499994</v>
          </cell>
          <cell r="AO27">
            <v>7697556.2120833332</v>
          </cell>
          <cell r="AR27" t="str">
            <v>29/62</v>
          </cell>
        </row>
        <row r="28">
          <cell r="R28">
            <v>1806920.8</v>
          </cell>
          <cell r="S28">
            <v>2773045.09</v>
          </cell>
          <cell r="T28">
            <v>3541955.82</v>
          </cell>
          <cell r="U28">
            <v>4178972.81</v>
          </cell>
          <cell r="V28">
            <v>4464354.99</v>
          </cell>
          <cell r="W28">
            <v>4173458.03</v>
          </cell>
          <cell r="X28">
            <v>3920080.44</v>
          </cell>
          <cell r="Y28">
            <v>3467655.99</v>
          </cell>
          <cell r="Z28">
            <v>2946152.54</v>
          </cell>
          <cell r="AA28">
            <v>2131659.08</v>
          </cell>
          <cell r="AB28">
            <v>1106370.31</v>
          </cell>
          <cell r="AC28">
            <v>211962.25</v>
          </cell>
          <cell r="AD28">
            <v>3775575.9162499998</v>
          </cell>
          <cell r="AE28">
            <v>3815329.2558333329</v>
          </cell>
          <cell r="AF28">
            <v>3842606.3099999991</v>
          </cell>
          <cell r="AG28">
            <v>3848554.4245833326</v>
          </cell>
          <cell r="AH28">
            <v>3802263.1729166671</v>
          </cell>
          <cell r="AI28">
            <v>3735517.7087500002</v>
          </cell>
          <cell r="AJ28">
            <v>3638228.0075000003</v>
          </cell>
          <cell r="AK28">
            <v>3502874.0524999998</v>
          </cell>
          <cell r="AL28">
            <v>3364752.7258333336</v>
          </cell>
          <cell r="AM28">
            <v>3191559.9537500008</v>
          </cell>
          <cell r="AN28">
            <v>2936298.7025000001</v>
          </cell>
          <cell r="AO28">
            <v>2842759.26</v>
          </cell>
          <cell r="AR28" t="str">
            <v>29/62</v>
          </cell>
        </row>
        <row r="29">
          <cell r="R29">
            <v>265754.3</v>
          </cell>
          <cell r="S29">
            <v>181774.47</v>
          </cell>
          <cell r="T29">
            <v>205987.32</v>
          </cell>
          <cell r="U29">
            <v>205987.32</v>
          </cell>
          <cell r="V29">
            <v>205987.32</v>
          </cell>
          <cell r="W29">
            <v>205987.32</v>
          </cell>
          <cell r="X29">
            <v>205987.32</v>
          </cell>
          <cell r="Y29">
            <v>38344.870000000003</v>
          </cell>
          <cell r="Z29">
            <v>24212.85</v>
          </cell>
          <cell r="AA29">
            <v>24212.85</v>
          </cell>
          <cell r="AB29">
            <v>24212.85</v>
          </cell>
          <cell r="AC29">
            <v>24212.85</v>
          </cell>
          <cell r="AD29">
            <v>106902.52416666666</v>
          </cell>
          <cell r="AE29">
            <v>125549.55625000001</v>
          </cell>
          <cell r="AF29">
            <v>141706.29749999999</v>
          </cell>
          <cell r="AG29">
            <v>158871.9075</v>
          </cell>
          <cell r="AH29">
            <v>176037.51749999999</v>
          </cell>
          <cell r="AI29">
            <v>191858.54208333336</v>
          </cell>
          <cell r="AJ29">
            <v>204397.53541666668</v>
          </cell>
          <cell r="AK29">
            <v>208013.98083333333</v>
          </cell>
          <cell r="AL29">
            <v>199037.62833333338</v>
          </cell>
          <cell r="AM29">
            <v>182438.4341666667</v>
          </cell>
          <cell r="AN29">
            <v>163824.09416666671</v>
          </cell>
          <cell r="AO29">
            <v>144452.69708333339</v>
          </cell>
          <cell r="AR29" t="str">
            <v>62</v>
          </cell>
        </row>
        <row r="30"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R30" t="str">
            <v>62</v>
          </cell>
        </row>
        <row r="31">
          <cell r="R31">
            <v>6439860</v>
          </cell>
          <cell r="S31">
            <v>6186025</v>
          </cell>
          <cell r="T31">
            <v>5106630</v>
          </cell>
          <cell r="U31">
            <v>5218798</v>
          </cell>
          <cell r="V31">
            <v>6045023</v>
          </cell>
          <cell r="W31">
            <v>5673703</v>
          </cell>
          <cell r="X31">
            <v>7037896</v>
          </cell>
          <cell r="Y31">
            <v>5362000</v>
          </cell>
          <cell r="Z31">
            <v>6968054</v>
          </cell>
          <cell r="AA31">
            <v>7506220</v>
          </cell>
          <cell r="AB31">
            <v>5935498</v>
          </cell>
          <cell r="AC31">
            <v>0</v>
          </cell>
          <cell r="AD31">
            <v>4390090.25</v>
          </cell>
          <cell r="AE31">
            <v>4719964.625</v>
          </cell>
          <cell r="AF31">
            <v>4974723.916666667</v>
          </cell>
          <cell r="AG31">
            <v>5109719.291666667</v>
          </cell>
          <cell r="AH31">
            <v>5033757.875</v>
          </cell>
          <cell r="AI31">
            <v>5024804.833333333</v>
          </cell>
          <cell r="AJ31">
            <v>5246249.291666667</v>
          </cell>
          <cell r="AK31">
            <v>5440516.708333333</v>
          </cell>
          <cell r="AL31">
            <v>5594341.125</v>
          </cell>
          <cell r="AM31">
            <v>5808941.916666667</v>
          </cell>
          <cell r="AN31">
            <v>5776125.333333333</v>
          </cell>
          <cell r="AO31">
            <v>5623686.416666667</v>
          </cell>
          <cell r="AR31" t="str">
            <v>62</v>
          </cell>
        </row>
        <row r="32">
          <cell r="R32">
            <v>4443166</v>
          </cell>
          <cell r="S32">
            <v>3615144</v>
          </cell>
          <cell r="T32">
            <v>4266817</v>
          </cell>
          <cell r="U32">
            <v>4270768</v>
          </cell>
          <cell r="V32">
            <v>4774873</v>
          </cell>
          <cell r="W32">
            <v>5966385</v>
          </cell>
          <cell r="X32">
            <v>5523390</v>
          </cell>
          <cell r="Y32">
            <v>6597686</v>
          </cell>
          <cell r="Z32">
            <v>6054404</v>
          </cell>
          <cell r="AA32">
            <v>6725564</v>
          </cell>
          <cell r="AB32">
            <v>7898020</v>
          </cell>
          <cell r="AC32">
            <v>580598</v>
          </cell>
          <cell r="AD32">
            <v>3667937.0833333335</v>
          </cell>
          <cell r="AE32">
            <v>3795931.125</v>
          </cell>
          <cell r="AF32">
            <v>3882589.5416666665</v>
          </cell>
          <cell r="AG32">
            <v>3837336.8333333335</v>
          </cell>
          <cell r="AH32">
            <v>3859045.9166666665</v>
          </cell>
          <cell r="AI32">
            <v>4027274.25</v>
          </cell>
          <cell r="AJ32">
            <v>4111380.1666666665</v>
          </cell>
          <cell r="AK32">
            <v>4216704.083333333</v>
          </cell>
          <cell r="AL32">
            <v>4507394.083333333</v>
          </cell>
          <cell r="AM32">
            <v>4808910.541666667</v>
          </cell>
          <cell r="AN32">
            <v>4963490.791666667</v>
          </cell>
          <cell r="AO32">
            <v>5050489.25</v>
          </cell>
          <cell r="AR32" t="str">
            <v>28</v>
          </cell>
        </row>
        <row r="33">
          <cell r="R33">
            <v>-1668531415.8499999</v>
          </cell>
          <cell r="S33">
            <v>-1676828732.72</v>
          </cell>
          <cell r="T33">
            <v>-1685016917.3099999</v>
          </cell>
          <cell r="U33">
            <v>-1691543550.29</v>
          </cell>
          <cell r="V33">
            <v>-1699948068.25</v>
          </cell>
          <cell r="W33">
            <v>-1708815525.3699999</v>
          </cell>
          <cell r="X33">
            <v>-1710322179.6099999</v>
          </cell>
          <cell r="Y33">
            <v>-1716275804.8699999</v>
          </cell>
          <cell r="Z33">
            <v>-1721884334.6700001</v>
          </cell>
          <cell r="AA33">
            <v>-1728914145.97</v>
          </cell>
          <cell r="AB33">
            <v>-1732912042.02</v>
          </cell>
          <cell r="AC33">
            <v>-1731357164.8399999</v>
          </cell>
          <cell r="AD33">
            <v>-1651293586.0133333</v>
          </cell>
          <cell r="AE33">
            <v>-1654368644.6433334</v>
          </cell>
          <cell r="AF33">
            <v>-1657744863.7212498</v>
          </cell>
          <cell r="AG33">
            <v>-1661632814.1704168</v>
          </cell>
          <cell r="AH33">
            <v>-1666067892.1391668</v>
          </cell>
          <cell r="AI33">
            <v>-1670999204.0758333</v>
          </cell>
          <cell r="AJ33">
            <v>-1676731850.885833</v>
          </cell>
          <cell r="AK33">
            <v>-1682702984.020833</v>
          </cell>
          <cell r="AL33">
            <v>-1688357050.7187498</v>
          </cell>
          <cell r="AM33">
            <v>-1693900383.3304164</v>
          </cell>
          <cell r="AN33">
            <v>-1699187409.8737497</v>
          </cell>
          <cell r="AO33">
            <v>-1703877510.9495833</v>
          </cell>
          <cell r="AR33" t="str">
            <v>58</v>
          </cell>
        </row>
        <row r="34">
          <cell r="R34">
            <v>-543579527.41999996</v>
          </cell>
          <cell r="S34">
            <v>-547926469.37</v>
          </cell>
          <cell r="T34">
            <v>-552703439.41999996</v>
          </cell>
          <cell r="U34">
            <v>-557474805.01999998</v>
          </cell>
          <cell r="V34">
            <v>-561432192.61000001</v>
          </cell>
          <cell r="W34">
            <v>-565947718.14999998</v>
          </cell>
          <cell r="X34">
            <v>-567357159.92999995</v>
          </cell>
          <cell r="Y34">
            <v>-571076751.64999998</v>
          </cell>
          <cell r="Z34">
            <v>-574137682.87</v>
          </cell>
          <cell r="AA34">
            <v>-577667533.54999995</v>
          </cell>
          <cell r="AB34">
            <v>-568926489.40999997</v>
          </cell>
          <cell r="AC34">
            <v>-571396668.51999998</v>
          </cell>
          <cell r="AD34">
            <v>-522663883.81666678</v>
          </cell>
          <cell r="AE34">
            <v>-525951478.09041667</v>
          </cell>
          <cell r="AF34">
            <v>-529448759.28666663</v>
          </cell>
          <cell r="AG34">
            <v>-533126263.15458328</v>
          </cell>
          <cell r="AH34">
            <v>-536888690.78791666</v>
          </cell>
          <cell r="AI34">
            <v>-540665924.10666668</v>
          </cell>
          <cell r="AJ34">
            <v>-544429659.52958333</v>
          </cell>
          <cell r="AK34">
            <v>-548247253.14666665</v>
          </cell>
          <cell r="AL34">
            <v>-552100973.10416663</v>
          </cell>
          <cell r="AM34">
            <v>-555943060.69666672</v>
          </cell>
          <cell r="AN34">
            <v>-559265474.72249997</v>
          </cell>
          <cell r="AO34">
            <v>-561975513.89041662</v>
          </cell>
          <cell r="AR34" t="str">
            <v>14</v>
          </cell>
          <cell r="AS34" t="str">
            <v>5</v>
          </cell>
        </row>
        <row r="35">
          <cell r="R35">
            <v>-31511027.829999998</v>
          </cell>
          <cell r="S35">
            <v>-31976381.399999999</v>
          </cell>
          <cell r="T35">
            <v>-32442987.43</v>
          </cell>
          <cell r="U35">
            <v>-32913745.68</v>
          </cell>
          <cell r="V35">
            <v>-33385221.18</v>
          </cell>
          <cell r="W35">
            <v>-33857042.780000001</v>
          </cell>
          <cell r="X35">
            <v>-34329318.210000001</v>
          </cell>
          <cell r="Y35">
            <v>-34802407.600000001</v>
          </cell>
          <cell r="Z35">
            <v>-35276010.829999998</v>
          </cell>
          <cell r="AA35">
            <v>-35289285.159999996</v>
          </cell>
          <cell r="AB35">
            <v>-35743953.390000001</v>
          </cell>
          <cell r="AC35">
            <v>-36261422.920000002</v>
          </cell>
          <cell r="AD35">
            <v>-30671664.344166666</v>
          </cell>
          <cell r="AE35">
            <v>-30662250.925416667</v>
          </cell>
          <cell r="AF35">
            <v>-30813730.922499996</v>
          </cell>
          <cell r="AG35">
            <v>-30999590.920833331</v>
          </cell>
          <cell r="AH35">
            <v>-31202318.764583331</v>
          </cell>
          <cell r="AI35">
            <v>-31437556.554583337</v>
          </cell>
          <cell r="AJ35">
            <v>-31704761.343750004</v>
          </cell>
          <cell r="AK35">
            <v>-32045110.925000001</v>
          </cell>
          <cell r="AL35">
            <v>-32465694.44458333</v>
          </cell>
          <cell r="AM35">
            <v>-32896893.031250004</v>
          </cell>
          <cell r="AN35">
            <v>-33331090.388333336</v>
          </cell>
          <cell r="AO35">
            <v>-33765100.770833336</v>
          </cell>
          <cell r="AR35" t="str">
            <v>24/59</v>
          </cell>
          <cell r="AS35" t="str">
            <v>7c</v>
          </cell>
        </row>
        <row r="36">
          <cell r="R36">
            <v>22103805.899999999</v>
          </cell>
          <cell r="S36">
            <v>22746927.420000002</v>
          </cell>
          <cell r="T36">
            <v>23496586.59</v>
          </cell>
          <cell r="U36">
            <v>23888593.710000001</v>
          </cell>
          <cell r="V36">
            <v>23707356.370000001</v>
          </cell>
          <cell r="W36">
            <v>24176481.969999999</v>
          </cell>
          <cell r="X36">
            <v>20607878.300000001</v>
          </cell>
          <cell r="Y36">
            <v>20119925.010000002</v>
          </cell>
          <cell r="Z36">
            <v>19722633.300000001</v>
          </cell>
          <cell r="AA36">
            <v>19062926.07</v>
          </cell>
          <cell r="AB36">
            <v>18898670.390000001</v>
          </cell>
          <cell r="AC36">
            <v>19672280.129999999</v>
          </cell>
          <cell r="AD36">
            <v>22562172.719166666</v>
          </cell>
          <cell r="AE36">
            <v>22302266.55875</v>
          </cell>
          <cell r="AF36">
            <v>22100311.997499999</v>
          </cell>
          <cell r="AG36">
            <v>22004642.620416667</v>
          </cell>
          <cell r="AH36">
            <v>22055491.471250001</v>
          </cell>
          <cell r="AI36">
            <v>22213277.060416672</v>
          </cell>
          <cell r="AJ36">
            <v>22304202.740416672</v>
          </cell>
          <cell r="AK36">
            <v>22246629.254166666</v>
          </cell>
          <cell r="AL36">
            <v>22179304.4575</v>
          </cell>
          <cell r="AM36">
            <v>22061358.159583334</v>
          </cell>
          <cell r="AN36">
            <v>21856452.648750003</v>
          </cell>
          <cell r="AO36">
            <v>21630768.156250004</v>
          </cell>
          <cell r="AR36" t="str">
            <v>58</v>
          </cell>
        </row>
        <row r="37">
          <cell r="R37">
            <v>18127367.68</v>
          </cell>
          <cell r="S37">
            <v>18423744</v>
          </cell>
          <cell r="T37">
            <v>18699373.039999999</v>
          </cell>
          <cell r="U37">
            <v>18906557.350000001</v>
          </cell>
          <cell r="V37">
            <v>19073595.359999999</v>
          </cell>
          <cell r="W37">
            <v>19252150.109999999</v>
          </cell>
          <cell r="X37">
            <v>18072524.100000001</v>
          </cell>
          <cell r="Y37">
            <v>18049028.190000001</v>
          </cell>
          <cell r="Z37">
            <v>17959526.25</v>
          </cell>
          <cell r="AA37">
            <v>17966936.82</v>
          </cell>
          <cell r="AB37">
            <v>6764885.0599999996</v>
          </cell>
          <cell r="AC37">
            <v>6728989.6100000003</v>
          </cell>
          <cell r="AD37">
            <v>18384273.214583334</v>
          </cell>
          <cell r="AE37">
            <v>18278964.133749999</v>
          </cell>
          <cell r="AF37">
            <v>18272501.364583332</v>
          </cell>
          <cell r="AG37">
            <v>18306138.041666668</v>
          </cell>
          <cell r="AH37">
            <v>18333714.937916666</v>
          </cell>
          <cell r="AI37">
            <v>18356391.28125</v>
          </cell>
          <cell r="AJ37">
            <v>18355178.44541667</v>
          </cell>
          <cell r="AK37">
            <v>18357675.77</v>
          </cell>
          <cell r="AL37">
            <v>18366277.350416664</v>
          </cell>
          <cell r="AM37">
            <v>18364236.408749998</v>
          </cell>
          <cell r="AN37">
            <v>17907065.385833334</v>
          </cell>
          <cell r="AO37">
            <v>16972826.355</v>
          </cell>
          <cell r="AR37" t="str">
            <v>14</v>
          </cell>
          <cell r="AS37" t="str">
            <v>5</v>
          </cell>
        </row>
        <row r="38">
          <cell r="R38">
            <v>3940531.04</v>
          </cell>
          <cell r="S38">
            <v>3940307.04</v>
          </cell>
          <cell r="T38">
            <v>3940262.04</v>
          </cell>
          <cell r="U38">
            <v>3940252.04</v>
          </cell>
          <cell r="V38">
            <v>3940167.04</v>
          </cell>
          <cell r="W38">
            <v>3940167.04</v>
          </cell>
          <cell r="X38">
            <v>3940137.04</v>
          </cell>
          <cell r="Y38">
            <v>3940087.04</v>
          </cell>
          <cell r="Z38">
            <v>3948673.9</v>
          </cell>
          <cell r="AA38">
            <v>3950548.02</v>
          </cell>
          <cell r="AB38">
            <v>3950717.11</v>
          </cell>
          <cell r="AC38">
            <v>3950490.99</v>
          </cell>
          <cell r="AD38">
            <v>3715321.3779166671</v>
          </cell>
          <cell r="AE38">
            <v>3844486.9329166668</v>
          </cell>
          <cell r="AF38">
            <v>3870149.6170833334</v>
          </cell>
          <cell r="AG38">
            <v>3895757.8470833334</v>
          </cell>
          <cell r="AH38">
            <v>3921282.2479166663</v>
          </cell>
          <cell r="AI38">
            <v>3935721.1004166664</v>
          </cell>
          <cell r="AJ38">
            <v>3938956.3295833333</v>
          </cell>
          <cell r="AK38">
            <v>3940437.2524999995</v>
          </cell>
          <cell r="AL38">
            <v>3940572.4270833326</v>
          </cell>
          <cell r="AM38">
            <v>3941326.8066666662</v>
          </cell>
          <cell r="AN38">
            <v>3942287.3995833327</v>
          </cell>
          <cell r="AO38">
            <v>3943117.1933333334</v>
          </cell>
          <cell r="AR38" t="str">
            <v>14/58</v>
          </cell>
          <cell r="AS38" t="str">
            <v>5c</v>
          </cell>
        </row>
        <row r="39">
          <cell r="R39">
            <v>-4120854.96</v>
          </cell>
          <cell r="S39">
            <v>-4021460.2</v>
          </cell>
          <cell r="T39">
            <v>-3879294.27</v>
          </cell>
          <cell r="U39">
            <v>-3789041.56</v>
          </cell>
          <cell r="V39">
            <v>-3612395.47</v>
          </cell>
          <cell r="W39">
            <v>-3534814.25</v>
          </cell>
          <cell r="X39">
            <v>-3469087.3</v>
          </cell>
          <cell r="Y39">
            <v>-3403382.08</v>
          </cell>
          <cell r="Z39">
            <v>-3328451.53</v>
          </cell>
          <cell r="AA39">
            <v>-3270444.15</v>
          </cell>
          <cell r="AB39">
            <v>-3173668.09</v>
          </cell>
          <cell r="AC39">
            <v>-3081735.53</v>
          </cell>
          <cell r="AD39">
            <v>-4419105.4525000006</v>
          </cell>
          <cell r="AE39">
            <v>-4397936.04</v>
          </cell>
          <cell r="AF39">
            <v>-4333459.8570833337</v>
          </cell>
          <cell r="AG39">
            <v>-4263874.540000001</v>
          </cell>
          <cell r="AH39">
            <v>-4184746.8495833338</v>
          </cell>
          <cell r="AI39">
            <v>-4101283.321250001</v>
          </cell>
          <cell r="AJ39">
            <v>-4018390.9258333333</v>
          </cell>
          <cell r="AK39">
            <v>-3934296.9783333335</v>
          </cell>
          <cell r="AL39">
            <v>-3850102.4420833327</v>
          </cell>
          <cell r="AM39">
            <v>-3769928.9312499999</v>
          </cell>
          <cell r="AN39">
            <v>-3693173.4254166665</v>
          </cell>
          <cell r="AO39">
            <v>-3605944.0070833336</v>
          </cell>
          <cell r="AR39" t="str">
            <v>58</v>
          </cell>
        </row>
        <row r="40">
          <cell r="R40">
            <v>1635647.04</v>
          </cell>
          <cell r="S40">
            <v>1697196.48</v>
          </cell>
          <cell r="T40">
            <v>2126052.5499999998</v>
          </cell>
          <cell r="U40">
            <v>2314126.36</v>
          </cell>
          <cell r="V40">
            <v>2319613.16</v>
          </cell>
          <cell r="W40">
            <v>2319613.16</v>
          </cell>
          <cell r="X40">
            <v>2319613.16</v>
          </cell>
          <cell r="Y40">
            <v>2319613.16</v>
          </cell>
          <cell r="Z40">
            <v>2319613.16</v>
          </cell>
          <cell r="AA40">
            <v>1729796.77</v>
          </cell>
          <cell r="AB40">
            <v>1729796.77</v>
          </cell>
          <cell r="AC40">
            <v>1729796.77</v>
          </cell>
          <cell r="AD40">
            <v>1301530.2962500001</v>
          </cell>
          <cell r="AE40">
            <v>1433746.5791666666</v>
          </cell>
          <cell r="AF40">
            <v>1489302.7341666669</v>
          </cell>
          <cell r="AG40">
            <v>1566985.1858333338</v>
          </cell>
          <cell r="AH40">
            <v>1650365.7016666669</v>
          </cell>
          <cell r="AI40">
            <v>1731557.6654166665</v>
          </cell>
          <cell r="AJ40">
            <v>1811022.0433333337</v>
          </cell>
          <cell r="AK40">
            <v>1887676.01</v>
          </cell>
          <cell r="AL40">
            <v>1961277.0266666666</v>
          </cell>
          <cell r="AM40">
            <v>2008216.165</v>
          </cell>
          <cell r="AN40">
            <v>2026892.8287500001</v>
          </cell>
          <cell r="AO40">
            <v>2040997.3141666667</v>
          </cell>
          <cell r="AR40" t="str">
            <v>14</v>
          </cell>
          <cell r="AS40" t="str">
            <v>5</v>
          </cell>
        </row>
        <row r="41">
          <cell r="R41">
            <v>0</v>
          </cell>
          <cell r="S41">
            <v>0</v>
          </cell>
          <cell r="T41">
            <v>-54603539</v>
          </cell>
          <cell r="U41">
            <v>-54603539</v>
          </cell>
          <cell r="V41">
            <v>-54603539</v>
          </cell>
          <cell r="W41">
            <v>-55402291</v>
          </cell>
          <cell r="X41">
            <v>-55402291</v>
          </cell>
          <cell r="Y41">
            <v>-55402291</v>
          </cell>
          <cell r="Z41">
            <v>-56105492</v>
          </cell>
          <cell r="AA41">
            <v>-56105492</v>
          </cell>
          <cell r="AB41">
            <v>-56105492</v>
          </cell>
          <cell r="AC41">
            <v>-54324148</v>
          </cell>
          <cell r="AD41">
            <v>0</v>
          </cell>
          <cell r="AE41">
            <v>0</v>
          </cell>
          <cell r="AF41">
            <v>-2275147.4583333335</v>
          </cell>
          <cell r="AG41">
            <v>-6825442.375</v>
          </cell>
          <cell r="AH41">
            <v>-11375737.291666666</v>
          </cell>
          <cell r="AI41">
            <v>-15959313.541666666</v>
          </cell>
          <cell r="AJ41">
            <v>-20576171.125</v>
          </cell>
          <cell r="AK41">
            <v>-25193028.708333332</v>
          </cell>
          <cell r="AL41">
            <v>-29839186.333333332</v>
          </cell>
          <cell r="AM41">
            <v>-34514644</v>
          </cell>
          <cell r="AN41">
            <v>-39190101.666666664</v>
          </cell>
          <cell r="AO41">
            <v>-43791336.666666664</v>
          </cell>
          <cell r="AR41" t="str">
            <v>58</v>
          </cell>
        </row>
        <row r="42">
          <cell r="R42">
            <v>0</v>
          </cell>
          <cell r="S42">
            <v>0</v>
          </cell>
          <cell r="T42">
            <v>-72083578</v>
          </cell>
          <cell r="U42">
            <v>-72083578</v>
          </cell>
          <cell r="V42">
            <v>-72083578</v>
          </cell>
          <cell r="W42">
            <v>-74038303</v>
          </cell>
          <cell r="X42">
            <v>-74038303</v>
          </cell>
          <cell r="Y42">
            <v>-74038303</v>
          </cell>
          <cell r="Z42">
            <v>-76218048</v>
          </cell>
          <cell r="AA42">
            <v>-76218048</v>
          </cell>
          <cell r="AB42">
            <v>-76218048</v>
          </cell>
          <cell r="AC42">
            <v>-78072736</v>
          </cell>
          <cell r="AD42">
            <v>0</v>
          </cell>
          <cell r="AE42">
            <v>0</v>
          </cell>
          <cell r="AF42">
            <v>-3003482.4166666665</v>
          </cell>
          <cell r="AG42">
            <v>-9010447.25</v>
          </cell>
          <cell r="AH42">
            <v>-15017412.083333334</v>
          </cell>
          <cell r="AI42">
            <v>-21105823.791666668</v>
          </cell>
          <cell r="AJ42">
            <v>-27275682.375</v>
          </cell>
          <cell r="AK42">
            <v>-33445540.958333332</v>
          </cell>
          <cell r="AL42">
            <v>-39706222.25</v>
          </cell>
          <cell r="AM42">
            <v>-46057726.25</v>
          </cell>
          <cell r="AN42">
            <v>-52409230.25</v>
          </cell>
          <cell r="AO42">
            <v>-58838012.916666664</v>
          </cell>
          <cell r="AR42" t="str">
            <v>14</v>
          </cell>
          <cell r="AS42" t="str">
            <v>5</v>
          </cell>
        </row>
        <row r="43">
          <cell r="R43">
            <v>0</v>
          </cell>
          <cell r="S43">
            <v>0</v>
          </cell>
          <cell r="T43">
            <v>54603539</v>
          </cell>
          <cell r="U43">
            <v>54603539</v>
          </cell>
          <cell r="V43">
            <v>54603539</v>
          </cell>
          <cell r="W43">
            <v>55402291</v>
          </cell>
          <cell r="X43">
            <v>55402291</v>
          </cell>
          <cell r="Y43">
            <v>55402291</v>
          </cell>
          <cell r="Z43">
            <v>56105492</v>
          </cell>
          <cell r="AA43">
            <v>56105492</v>
          </cell>
          <cell r="AB43">
            <v>56105492</v>
          </cell>
          <cell r="AC43">
            <v>54324148</v>
          </cell>
          <cell r="AD43">
            <v>0</v>
          </cell>
          <cell r="AE43">
            <v>0</v>
          </cell>
          <cell r="AF43">
            <v>2275147.4583333335</v>
          </cell>
          <cell r="AG43">
            <v>6825442.375</v>
          </cell>
          <cell r="AH43">
            <v>11375737.291666666</v>
          </cell>
          <cell r="AI43">
            <v>15959313.541666666</v>
          </cell>
          <cell r="AJ43">
            <v>20576171.125</v>
          </cell>
          <cell r="AK43">
            <v>25193028.708333332</v>
          </cell>
          <cell r="AL43">
            <v>29839186.333333332</v>
          </cell>
          <cell r="AM43">
            <v>34514644</v>
          </cell>
          <cell r="AN43">
            <v>39190101.666666664</v>
          </cell>
          <cell r="AO43">
            <v>43791336.666666664</v>
          </cell>
          <cell r="AR43" t="str">
            <v>58</v>
          </cell>
        </row>
        <row r="44">
          <cell r="R44">
            <v>0</v>
          </cell>
          <cell r="S44">
            <v>0</v>
          </cell>
          <cell r="T44">
            <v>72083578</v>
          </cell>
          <cell r="U44">
            <v>72083578</v>
          </cell>
          <cell r="V44">
            <v>72083578</v>
          </cell>
          <cell r="W44">
            <v>74038303</v>
          </cell>
          <cell r="X44">
            <v>74038303</v>
          </cell>
          <cell r="Y44">
            <v>74038303</v>
          </cell>
          <cell r="Z44">
            <v>76218048</v>
          </cell>
          <cell r="AA44">
            <v>76218048</v>
          </cell>
          <cell r="AB44">
            <v>76218048</v>
          </cell>
          <cell r="AC44">
            <v>78072736</v>
          </cell>
          <cell r="AD44">
            <v>0</v>
          </cell>
          <cell r="AE44">
            <v>0</v>
          </cell>
          <cell r="AF44">
            <v>3003482.4166666665</v>
          </cell>
          <cell r="AG44">
            <v>9010447.25</v>
          </cell>
          <cell r="AH44">
            <v>15017412.083333334</v>
          </cell>
          <cell r="AI44">
            <v>21105823.791666668</v>
          </cell>
          <cell r="AJ44">
            <v>27275682.375</v>
          </cell>
          <cell r="AK44">
            <v>33445540.958333332</v>
          </cell>
          <cell r="AL44">
            <v>39706222.25</v>
          </cell>
          <cell r="AM44">
            <v>46057726.25</v>
          </cell>
          <cell r="AN44">
            <v>52409230.25</v>
          </cell>
          <cell r="AO44">
            <v>58838012.916666664</v>
          </cell>
          <cell r="AR44" t="str">
            <v>14</v>
          </cell>
          <cell r="AS44" t="str">
            <v>5</v>
          </cell>
        </row>
        <row r="45"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R45" t="str">
            <v>58</v>
          </cell>
        </row>
        <row r="46"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R46" t="str">
            <v>14</v>
          </cell>
          <cell r="AS46" t="str">
            <v>5</v>
          </cell>
        </row>
        <row r="47"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R47" t="str">
            <v>14/58</v>
          </cell>
          <cell r="AS47" t="str">
            <v>5c</v>
          </cell>
        </row>
        <row r="48"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-301622.79333333333</v>
          </cell>
          <cell r="AE48">
            <v>-255219.28666666665</v>
          </cell>
          <cell r="AF48">
            <v>-208815.78</v>
          </cell>
          <cell r="AG48">
            <v>-162412.27333333332</v>
          </cell>
          <cell r="AH48">
            <v>-116008.76666666666</v>
          </cell>
          <cell r="AI48">
            <v>-69605.259999999995</v>
          </cell>
          <cell r="AJ48">
            <v>-23201.75333333333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R48" t="str">
            <v>58</v>
          </cell>
        </row>
        <row r="49"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-51097.605000000003</v>
          </cell>
          <cell r="AE49">
            <v>-43236.434999999998</v>
          </cell>
          <cell r="AF49">
            <v>-35375.264999999999</v>
          </cell>
          <cell r="AG49">
            <v>-27514.095000000001</v>
          </cell>
          <cell r="AH49">
            <v>-19652.924999999999</v>
          </cell>
          <cell r="AI49">
            <v>-11791.754999999999</v>
          </cell>
          <cell r="AJ49">
            <v>-3930.5849999999996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R49" t="str">
            <v>14</v>
          </cell>
          <cell r="AS49" t="str">
            <v>5</v>
          </cell>
        </row>
        <row r="50">
          <cell r="R50">
            <v>223992.83</v>
          </cell>
          <cell r="S50">
            <v>223992.83</v>
          </cell>
          <cell r="T50">
            <v>223992.83</v>
          </cell>
          <cell r="U50">
            <v>223992.83</v>
          </cell>
          <cell r="V50">
            <v>223992.83</v>
          </cell>
          <cell r="W50">
            <v>223992.83</v>
          </cell>
          <cell r="X50">
            <v>223992.83</v>
          </cell>
          <cell r="Y50">
            <v>223992.83</v>
          </cell>
          <cell r="Z50">
            <v>223992.83</v>
          </cell>
          <cell r="AA50">
            <v>223992.83</v>
          </cell>
          <cell r="AB50">
            <v>223992.83</v>
          </cell>
          <cell r="AC50">
            <v>223992.83</v>
          </cell>
          <cell r="AD50">
            <v>-1923407.5070833333</v>
          </cell>
          <cell r="AE50">
            <v>-1604525.0362500001</v>
          </cell>
          <cell r="AF50">
            <v>-1285642.5654166664</v>
          </cell>
          <cell r="AG50">
            <v>-966760.09458333312</v>
          </cell>
          <cell r="AH50">
            <v>-647877.62374999991</v>
          </cell>
          <cell r="AI50">
            <v>-328995.15291666659</v>
          </cell>
          <cell r="AJ50">
            <v>-10112.682083333319</v>
          </cell>
          <cell r="AK50">
            <v>158661.58791666667</v>
          </cell>
          <cell r="AL50">
            <v>177327.65708333335</v>
          </cell>
          <cell r="AM50">
            <v>195993.72625000004</v>
          </cell>
          <cell r="AN50">
            <v>214659.79541666669</v>
          </cell>
          <cell r="AO50">
            <v>223992.83000000005</v>
          </cell>
          <cell r="AR50" t="str">
            <v>58</v>
          </cell>
        </row>
        <row r="51">
          <cell r="R51">
            <v>-92494.49</v>
          </cell>
          <cell r="S51">
            <v>-92494.49</v>
          </cell>
          <cell r="T51">
            <v>-92494.49</v>
          </cell>
          <cell r="U51">
            <v>-92494.49</v>
          </cell>
          <cell r="V51">
            <v>-92494.49</v>
          </cell>
          <cell r="W51">
            <v>-92494.49</v>
          </cell>
          <cell r="X51">
            <v>-92494.49</v>
          </cell>
          <cell r="Y51">
            <v>-92494.49</v>
          </cell>
          <cell r="Z51">
            <v>-92494.49</v>
          </cell>
          <cell r="AA51">
            <v>-92494.49</v>
          </cell>
          <cell r="AB51">
            <v>-92494.49</v>
          </cell>
          <cell r="AC51">
            <v>-92494.49</v>
          </cell>
          <cell r="AD51">
            <v>-666284.99833333341</v>
          </cell>
          <cell r="AE51">
            <v>-573266.22833333339</v>
          </cell>
          <cell r="AF51">
            <v>-480247.45833333343</v>
          </cell>
          <cell r="AG51">
            <v>-387228.68833333341</v>
          </cell>
          <cell r="AH51">
            <v>-294209.91833333339</v>
          </cell>
          <cell r="AI51">
            <v>-201191.14833333332</v>
          </cell>
          <cell r="AJ51">
            <v>-108172.37833333334</v>
          </cell>
          <cell r="AK51">
            <v>-65516.93041666667</v>
          </cell>
          <cell r="AL51">
            <v>-73224.804583333331</v>
          </cell>
          <cell r="AM51">
            <v>-80932.678750000006</v>
          </cell>
          <cell r="AN51">
            <v>-88640.552916666667</v>
          </cell>
          <cell r="AO51">
            <v>-92494.49</v>
          </cell>
          <cell r="AR51" t="str">
            <v>14</v>
          </cell>
          <cell r="AS51" t="str">
            <v>5</v>
          </cell>
        </row>
        <row r="52">
          <cell r="R52">
            <v>273185.39</v>
          </cell>
          <cell r="S52">
            <v>273185.39</v>
          </cell>
          <cell r="T52">
            <v>273185.39</v>
          </cell>
          <cell r="U52">
            <v>273185.39</v>
          </cell>
          <cell r="V52">
            <v>273185.39</v>
          </cell>
          <cell r="W52">
            <v>273185.39</v>
          </cell>
          <cell r="X52">
            <v>273185.39</v>
          </cell>
          <cell r="Y52">
            <v>273185.39</v>
          </cell>
          <cell r="Z52">
            <v>273185.39</v>
          </cell>
          <cell r="AA52">
            <v>273185.39</v>
          </cell>
          <cell r="AB52">
            <v>273185.39</v>
          </cell>
          <cell r="AC52">
            <v>273185.39</v>
          </cell>
          <cell r="AD52">
            <v>1088122.6104166668</v>
          </cell>
          <cell r="AE52">
            <v>948738.14625000022</v>
          </cell>
          <cell r="AF52">
            <v>809353.68208333338</v>
          </cell>
          <cell r="AG52">
            <v>669969.21791666653</v>
          </cell>
          <cell r="AH52">
            <v>530584.75374999992</v>
          </cell>
          <cell r="AI52">
            <v>391200.28958333336</v>
          </cell>
          <cell r="AJ52">
            <v>251815.82541666669</v>
          </cell>
          <cell r="AK52">
            <v>193506.31791666671</v>
          </cell>
          <cell r="AL52">
            <v>216271.76708333337</v>
          </cell>
          <cell r="AM52">
            <v>239037.21625000006</v>
          </cell>
          <cell r="AN52">
            <v>261802.66541666674</v>
          </cell>
          <cell r="AO52">
            <v>273185.39000000007</v>
          </cell>
          <cell r="AR52" t="str">
            <v>24/59</v>
          </cell>
          <cell r="AS52" t="str">
            <v>7c</v>
          </cell>
        </row>
        <row r="53"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R53" t="str">
            <v>58</v>
          </cell>
        </row>
        <row r="54"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R54" t="str">
            <v>58</v>
          </cell>
        </row>
        <row r="55"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R55" t="str">
            <v>58</v>
          </cell>
        </row>
        <row r="56"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R56" t="str">
            <v>58</v>
          </cell>
        </row>
        <row r="57">
          <cell r="R57">
            <v>-83747692.439999998</v>
          </cell>
          <cell r="S57">
            <v>-84098114</v>
          </cell>
          <cell r="T57">
            <v>-84448535.579999998</v>
          </cell>
          <cell r="U57">
            <v>-84798957.140000001</v>
          </cell>
          <cell r="V57">
            <v>-85149378.719999999</v>
          </cell>
          <cell r="W57">
            <v>-85499800.269999996</v>
          </cell>
          <cell r="X57">
            <v>-85850221.859999999</v>
          </cell>
          <cell r="Y57">
            <v>-86200643.400000006</v>
          </cell>
          <cell r="Z57">
            <v>-86551064.989999995</v>
          </cell>
          <cell r="AA57">
            <v>-86901486.530000001</v>
          </cell>
          <cell r="AB57">
            <v>-87251908.159999996</v>
          </cell>
          <cell r="AC57">
            <v>-87602329.700000003</v>
          </cell>
          <cell r="AD57">
            <v>-81645163.010833308</v>
          </cell>
          <cell r="AE57">
            <v>-81995584.580833331</v>
          </cell>
          <cell r="AF57">
            <v>-82346006.150833324</v>
          </cell>
          <cell r="AG57">
            <v>-82696427.720833331</v>
          </cell>
          <cell r="AH57">
            <v>-83046849.290833339</v>
          </cell>
          <cell r="AI57">
            <v>-83397270.860833332</v>
          </cell>
          <cell r="AJ57">
            <v>-83747692.43083334</v>
          </cell>
          <cell r="AK57">
            <v>-84098114.000833333</v>
          </cell>
          <cell r="AL57">
            <v>-84448535.570833325</v>
          </cell>
          <cell r="AM57">
            <v>-84798957.140833333</v>
          </cell>
          <cell r="AN57">
            <v>-85149378.710833326</v>
          </cell>
          <cell r="AO57">
            <v>-85499800.280833319</v>
          </cell>
          <cell r="AR57" t="str">
            <v>58</v>
          </cell>
        </row>
        <row r="58"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R58" t="str">
            <v>58</v>
          </cell>
        </row>
        <row r="59">
          <cell r="R59">
            <v>-8296781.8300000001</v>
          </cell>
          <cell r="S59">
            <v>-8469767.4900000002</v>
          </cell>
          <cell r="T59">
            <v>-8618147.9299999997</v>
          </cell>
          <cell r="U59">
            <v>-8791718.9600000009</v>
          </cell>
          <cell r="V59">
            <v>-8965290.4700000007</v>
          </cell>
          <cell r="W59">
            <v>-9138861.3000000007</v>
          </cell>
          <cell r="X59">
            <v>-9343845</v>
          </cell>
          <cell r="Y59">
            <v>-9548914.0999999996</v>
          </cell>
          <cell r="Z59">
            <v>-13789925.140000001</v>
          </cell>
          <cell r="AA59">
            <v>-13995079.890000001</v>
          </cell>
          <cell r="AB59">
            <v>-14200235.949999999</v>
          </cell>
          <cell r="AC59">
            <v>-14405390.65</v>
          </cell>
          <cell r="AD59">
            <v>-15672834.255833335</v>
          </cell>
          <cell r="AE59">
            <v>-14969412.807500003</v>
          </cell>
          <cell r="AF59">
            <v>-14255396.667916665</v>
          </cell>
          <cell r="AG59">
            <v>-13530729.029583333</v>
          </cell>
          <cell r="AH59">
            <v>-12801961.41375</v>
          </cell>
          <cell r="AI59">
            <v>-12069082.907916667</v>
          </cell>
          <cell r="AJ59">
            <v>-11333383.417083332</v>
          </cell>
          <cell r="AK59">
            <v>-10785308.633749999</v>
          </cell>
          <cell r="AL59">
            <v>-10611721.674999999</v>
          </cell>
          <cell r="AM59">
            <v>-10622134.729166666</v>
          </cell>
          <cell r="AN59">
            <v>-10628350.885</v>
          </cell>
          <cell r="AO59">
            <v>-10630369.596249999</v>
          </cell>
          <cell r="AR59" t="str">
            <v>58</v>
          </cell>
        </row>
        <row r="60">
          <cell r="R60">
            <v>-14175580.050000001</v>
          </cell>
          <cell r="S60">
            <v>-14318785.890000001</v>
          </cell>
          <cell r="T60">
            <v>-14461991.77</v>
          </cell>
          <cell r="U60">
            <v>-14605197.609999999</v>
          </cell>
          <cell r="V60">
            <v>-14748403.51</v>
          </cell>
          <cell r="W60">
            <v>-14891609.33</v>
          </cell>
          <cell r="X60">
            <v>-15034815.24</v>
          </cell>
          <cell r="Y60">
            <v>-15178021.039999999</v>
          </cell>
          <cell r="Z60">
            <v>-15321226.970000001</v>
          </cell>
          <cell r="AA60">
            <v>-15464432.73</v>
          </cell>
          <cell r="AB60">
            <v>-15607638.67</v>
          </cell>
          <cell r="AC60">
            <v>-15750844.41</v>
          </cell>
          <cell r="AD60">
            <v>-13696182.630416667</v>
          </cell>
          <cell r="AE60">
            <v>-13796594.445</v>
          </cell>
          <cell r="AF60">
            <v>-13896550.204166666</v>
          </cell>
          <cell r="AG60">
            <v>-13996019.399166666</v>
          </cell>
          <cell r="AH60">
            <v>-14094971.520833334</v>
          </cell>
          <cell r="AI60">
            <v>-14193406.564583331</v>
          </cell>
          <cell r="AJ60">
            <v>-14291324.110000001</v>
          </cell>
          <cell r="AK60">
            <v>-14402977.205000004</v>
          </cell>
          <cell r="AL60">
            <v>-14528365.849166667</v>
          </cell>
          <cell r="AM60">
            <v>-14653236.579166666</v>
          </cell>
          <cell r="AN60">
            <v>-14777589.394583331</v>
          </cell>
          <cell r="AO60">
            <v>-14901424.295833332</v>
          </cell>
          <cell r="AR60" t="str">
            <v>14</v>
          </cell>
          <cell r="AS60" t="str">
            <v>5</v>
          </cell>
        </row>
        <row r="61">
          <cell r="R61">
            <v>-104279255.69</v>
          </cell>
          <cell r="S61">
            <v>-106416762.45999999</v>
          </cell>
          <cell r="T61">
            <v>-108555898.04000001</v>
          </cell>
          <cell r="U61">
            <v>-110695038.8</v>
          </cell>
          <cell r="V61">
            <v>-112834146.22</v>
          </cell>
          <cell r="W61">
            <v>-114976565.33</v>
          </cell>
          <cell r="X61">
            <v>-117129679.84999999</v>
          </cell>
          <cell r="Y61">
            <v>-119297399.3</v>
          </cell>
          <cell r="Z61">
            <v>-120768605.47</v>
          </cell>
          <cell r="AA61">
            <v>-123129360.2</v>
          </cell>
          <cell r="AB61">
            <v>-125490789.3</v>
          </cell>
          <cell r="AC61">
            <v>-127857885.91</v>
          </cell>
          <cell r="AD61">
            <v>-90542798.93416667</v>
          </cell>
          <cell r="AE61">
            <v>-92835092.510416672</v>
          </cell>
          <cell r="AF61">
            <v>-95120573.672916695</v>
          </cell>
          <cell r="AG61">
            <v>-97399129.403333321</v>
          </cell>
          <cell r="AH61">
            <v>-99675638.385833338</v>
          </cell>
          <cell r="AI61">
            <v>-101950153.75916667</v>
          </cell>
          <cell r="AJ61">
            <v>-104223287.72375</v>
          </cell>
          <cell r="AK61">
            <v>-106432699.47833334</v>
          </cell>
          <cell r="AL61">
            <v>-108549733.34833334</v>
          </cell>
          <cell r="AM61">
            <v>-110647115.39083333</v>
          </cell>
          <cell r="AN61">
            <v>-112760355.26541668</v>
          </cell>
          <cell r="AO61">
            <v>-114886408.59541667</v>
          </cell>
          <cell r="AR61" t="str">
            <v>24/59</v>
          </cell>
          <cell r="AS61" t="str">
            <v>7c</v>
          </cell>
        </row>
        <row r="62">
          <cell r="R62">
            <v>197297.83</v>
          </cell>
          <cell r="S62">
            <v>197297.83</v>
          </cell>
          <cell r="T62">
            <v>197297.83</v>
          </cell>
          <cell r="U62">
            <v>197297.83</v>
          </cell>
          <cell r="V62">
            <v>197297.83</v>
          </cell>
          <cell r="W62">
            <v>197297.83</v>
          </cell>
          <cell r="X62">
            <v>197297.83</v>
          </cell>
          <cell r="Y62">
            <v>197297.83</v>
          </cell>
          <cell r="Z62">
            <v>197297.83</v>
          </cell>
          <cell r="AA62">
            <v>197297.83</v>
          </cell>
          <cell r="AB62">
            <v>197297.83</v>
          </cell>
          <cell r="AC62">
            <v>197297.83</v>
          </cell>
          <cell r="AD62">
            <v>197297.82041666671</v>
          </cell>
          <cell r="AE62">
            <v>197297.82125000004</v>
          </cell>
          <cell r="AF62">
            <v>197297.82208333339</v>
          </cell>
          <cell r="AG62">
            <v>197297.82291666672</v>
          </cell>
          <cell r="AH62">
            <v>197297.82375000007</v>
          </cell>
          <cell r="AI62">
            <v>197297.82458333336</v>
          </cell>
          <cell r="AJ62">
            <v>197297.82541666672</v>
          </cell>
          <cell r="AK62">
            <v>197297.82625000004</v>
          </cell>
          <cell r="AL62">
            <v>197297.82708333337</v>
          </cell>
          <cell r="AM62">
            <v>197297.82791666672</v>
          </cell>
          <cell r="AN62">
            <v>197297.82875000002</v>
          </cell>
          <cell r="AO62">
            <v>197297.82958333337</v>
          </cell>
          <cell r="AR62" t="str">
            <v>58</v>
          </cell>
        </row>
        <row r="63">
          <cell r="R63">
            <v>-214508.51</v>
          </cell>
          <cell r="S63">
            <v>-214508.51</v>
          </cell>
          <cell r="T63">
            <v>-207048.1</v>
          </cell>
          <cell r="U63">
            <v>-207048.1</v>
          </cell>
          <cell r="V63">
            <v>-207048.1</v>
          </cell>
          <cell r="W63">
            <v>-207048.1</v>
          </cell>
          <cell r="X63">
            <v>-207048.1</v>
          </cell>
          <cell r="Y63">
            <v>-207048.1</v>
          </cell>
          <cell r="Z63">
            <v>-207048.1</v>
          </cell>
          <cell r="AA63">
            <v>-207048.1</v>
          </cell>
          <cell r="AB63">
            <v>-207048.1</v>
          </cell>
          <cell r="AC63">
            <v>-207048.1</v>
          </cell>
          <cell r="AD63">
            <v>-214508.51</v>
          </cell>
          <cell r="AE63">
            <v>-214508.51</v>
          </cell>
          <cell r="AF63">
            <v>-214197.65958333338</v>
          </cell>
          <cell r="AG63">
            <v>-213575.95875000002</v>
          </cell>
          <cell r="AH63">
            <v>-212954.25791666668</v>
          </cell>
          <cell r="AI63">
            <v>-212332.55708333338</v>
          </cell>
          <cell r="AJ63">
            <v>-211710.85625000004</v>
          </cell>
          <cell r="AK63">
            <v>-211089.15541666673</v>
          </cell>
          <cell r="AL63">
            <v>-210467.45458333337</v>
          </cell>
          <cell r="AM63">
            <v>-209845.75375000006</v>
          </cell>
          <cell r="AN63">
            <v>-209224.05291666673</v>
          </cell>
          <cell r="AO63">
            <v>-208602.35208333339</v>
          </cell>
          <cell r="AR63" t="str">
            <v>14</v>
          </cell>
          <cell r="AS63" t="str">
            <v>5</v>
          </cell>
        </row>
        <row r="64"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2407143.0770833334</v>
          </cell>
          <cell r="AE64">
            <v>2036813.3729166668</v>
          </cell>
          <cell r="AF64">
            <v>1666483.6687500002</v>
          </cell>
          <cell r="AG64">
            <v>1296153.9645833333</v>
          </cell>
          <cell r="AH64">
            <v>925824.26041666663</v>
          </cell>
          <cell r="AI64">
            <v>555494.55625000002</v>
          </cell>
          <cell r="AJ64">
            <v>185164.85208333333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R64" t="str">
            <v>58</v>
          </cell>
        </row>
        <row r="65"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185295.01249999998</v>
          </cell>
          <cell r="AE65">
            <v>156788.08749999999</v>
          </cell>
          <cell r="AF65">
            <v>128281.16249999999</v>
          </cell>
          <cell r="AG65">
            <v>99774.237499999988</v>
          </cell>
          <cell r="AH65">
            <v>71267.3125</v>
          </cell>
          <cell r="AI65">
            <v>42760.387499999997</v>
          </cell>
          <cell r="AJ65">
            <v>14253.4625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R65" t="str">
            <v>14</v>
          </cell>
          <cell r="AS65" t="str">
            <v>5</v>
          </cell>
        </row>
        <row r="66"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-1848186.7570833333</v>
          </cell>
          <cell r="AE66">
            <v>-1563850.3329166665</v>
          </cell>
          <cell r="AF66">
            <v>-1279513.9087499999</v>
          </cell>
          <cell r="AG66">
            <v>-995177.48458333325</v>
          </cell>
          <cell r="AH66">
            <v>-710841.06041666667</v>
          </cell>
          <cell r="AI66">
            <v>-426504.63624999998</v>
          </cell>
          <cell r="AJ66">
            <v>-142168.21208333332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R66" t="str">
            <v>24/59</v>
          </cell>
          <cell r="AS66" t="str">
            <v>7c</v>
          </cell>
        </row>
        <row r="67">
          <cell r="R67">
            <v>946172.25</v>
          </cell>
          <cell r="S67">
            <v>946172.25</v>
          </cell>
          <cell r="T67">
            <v>946172.25</v>
          </cell>
          <cell r="U67">
            <v>946172.25</v>
          </cell>
          <cell r="V67">
            <v>946172.25</v>
          </cell>
          <cell r="W67">
            <v>946172.25</v>
          </cell>
          <cell r="X67">
            <v>946172.25</v>
          </cell>
          <cell r="Y67">
            <v>946172.25</v>
          </cell>
          <cell r="Z67">
            <v>946172.25</v>
          </cell>
          <cell r="AA67">
            <v>946172.25</v>
          </cell>
          <cell r="AB67">
            <v>946172.25</v>
          </cell>
          <cell r="AC67">
            <v>946172.25</v>
          </cell>
          <cell r="AD67">
            <v>946172.25</v>
          </cell>
          <cell r="AE67">
            <v>946172.25</v>
          </cell>
          <cell r="AF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  <cell r="AK67">
            <v>946172.25</v>
          </cell>
          <cell r="AL67">
            <v>946172.25</v>
          </cell>
          <cell r="AM67">
            <v>946172.25</v>
          </cell>
          <cell r="AN67">
            <v>946172.25</v>
          </cell>
          <cell r="AO67">
            <v>946172.25</v>
          </cell>
          <cell r="AR67" t="str">
            <v>50</v>
          </cell>
        </row>
        <row r="68">
          <cell r="R68">
            <v>317009.90999999997</v>
          </cell>
          <cell r="S68">
            <v>317009.90999999997</v>
          </cell>
          <cell r="T68">
            <v>317009.90999999997</v>
          </cell>
          <cell r="U68">
            <v>317009.90999999997</v>
          </cell>
          <cell r="V68">
            <v>317009.90999999997</v>
          </cell>
          <cell r="W68">
            <v>317009.90999999997</v>
          </cell>
          <cell r="X68">
            <v>317009.90999999997</v>
          </cell>
          <cell r="Y68">
            <v>317009.90999999997</v>
          </cell>
          <cell r="Z68">
            <v>317009.90999999997</v>
          </cell>
          <cell r="AA68">
            <v>317009.90999999997</v>
          </cell>
          <cell r="AB68">
            <v>317009.90999999997</v>
          </cell>
          <cell r="AC68">
            <v>0</v>
          </cell>
          <cell r="AD68">
            <v>317009.91000000003</v>
          </cell>
          <cell r="AE68">
            <v>317009.91000000003</v>
          </cell>
          <cell r="AF68">
            <v>317009.91000000003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  <cell r="AK68">
            <v>317009.91000000003</v>
          </cell>
          <cell r="AL68">
            <v>317009.91000000003</v>
          </cell>
          <cell r="AM68">
            <v>317009.91000000003</v>
          </cell>
          <cell r="AN68">
            <v>317009.91000000003</v>
          </cell>
          <cell r="AO68">
            <v>303801.16375000001</v>
          </cell>
          <cell r="AR68" t="str">
            <v>9</v>
          </cell>
          <cell r="AS68" t="str">
            <v>1</v>
          </cell>
        </row>
        <row r="69">
          <cell r="R69">
            <v>302358.01</v>
          </cell>
          <cell r="S69">
            <v>302358.01</v>
          </cell>
          <cell r="T69">
            <v>302358.01</v>
          </cell>
          <cell r="U69">
            <v>302358.01</v>
          </cell>
          <cell r="V69">
            <v>302358.01</v>
          </cell>
          <cell r="W69">
            <v>302358.01</v>
          </cell>
          <cell r="X69">
            <v>302358.01</v>
          </cell>
          <cell r="Y69">
            <v>302358.01</v>
          </cell>
          <cell r="Z69">
            <v>302358.01</v>
          </cell>
          <cell r="AA69">
            <v>302358.01</v>
          </cell>
          <cell r="AB69">
            <v>302358.01</v>
          </cell>
          <cell r="AC69">
            <v>302358.01</v>
          </cell>
          <cell r="AD69">
            <v>302358.00999999995</v>
          </cell>
          <cell r="AE69">
            <v>302358.00999999995</v>
          </cell>
          <cell r="AF69">
            <v>302358.00999999995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  <cell r="AK69">
            <v>302358.00999999995</v>
          </cell>
          <cell r="AL69">
            <v>302358.00999999995</v>
          </cell>
          <cell r="AM69">
            <v>302358.00999999995</v>
          </cell>
          <cell r="AN69">
            <v>302358.00999999995</v>
          </cell>
          <cell r="AO69">
            <v>302358.00999999995</v>
          </cell>
          <cell r="AR69" t="str">
            <v>50</v>
          </cell>
        </row>
        <row r="70"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R70" t="str">
            <v>50</v>
          </cell>
        </row>
        <row r="71">
          <cell r="R71">
            <v>76622596.840000004</v>
          </cell>
          <cell r="S71">
            <v>76622596.840000004</v>
          </cell>
          <cell r="T71">
            <v>76622596.840000004</v>
          </cell>
          <cell r="U71">
            <v>76622596.840000004</v>
          </cell>
          <cell r="V71">
            <v>76622596.840000004</v>
          </cell>
          <cell r="W71">
            <v>76622596.840000004</v>
          </cell>
          <cell r="X71">
            <v>76622596.840000004</v>
          </cell>
          <cell r="Y71">
            <v>76622596.840000004</v>
          </cell>
          <cell r="Z71">
            <v>76622596.840000004</v>
          </cell>
          <cell r="AA71">
            <v>76622596.840000004</v>
          </cell>
          <cell r="AB71">
            <v>76622596.840000004</v>
          </cell>
          <cell r="AC71">
            <v>76622596.840000004</v>
          </cell>
          <cell r="AD71">
            <v>76622596.840000018</v>
          </cell>
          <cell r="AE71">
            <v>76622596.840000018</v>
          </cell>
          <cell r="AF71">
            <v>76622596.840000018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  <cell r="AK71">
            <v>76622596.840000018</v>
          </cell>
          <cell r="AL71">
            <v>76622596.840000018</v>
          </cell>
          <cell r="AM71">
            <v>76622596.840000018</v>
          </cell>
          <cell r="AN71">
            <v>76622596.840000018</v>
          </cell>
          <cell r="AO71">
            <v>76622596.840000018</v>
          </cell>
          <cell r="AR71" t="str">
            <v>50</v>
          </cell>
        </row>
        <row r="72">
          <cell r="R72">
            <v>-566339</v>
          </cell>
          <cell r="S72">
            <v>-568489</v>
          </cell>
          <cell r="T72">
            <v>-570639</v>
          </cell>
          <cell r="U72">
            <v>-572789</v>
          </cell>
          <cell r="V72">
            <v>-574939</v>
          </cell>
          <cell r="W72">
            <v>-577089</v>
          </cell>
          <cell r="X72">
            <v>-579239</v>
          </cell>
          <cell r="Y72">
            <v>-581389</v>
          </cell>
          <cell r="Z72">
            <v>-583539</v>
          </cell>
          <cell r="AA72">
            <v>-585689</v>
          </cell>
          <cell r="AB72">
            <v>-587839</v>
          </cell>
          <cell r="AC72">
            <v>-589989</v>
          </cell>
          <cell r="AD72">
            <v>-553439</v>
          </cell>
          <cell r="AE72">
            <v>-555589</v>
          </cell>
          <cell r="AF72">
            <v>-557739</v>
          </cell>
          <cell r="AG72">
            <v>-559889</v>
          </cell>
          <cell r="AH72">
            <v>-562039</v>
          </cell>
          <cell r="AI72">
            <v>-564189</v>
          </cell>
          <cell r="AJ72">
            <v>-566339</v>
          </cell>
          <cell r="AK72">
            <v>-568489</v>
          </cell>
          <cell r="AL72">
            <v>-570639</v>
          </cell>
          <cell r="AM72">
            <v>-572789</v>
          </cell>
          <cell r="AN72">
            <v>-574939</v>
          </cell>
          <cell r="AO72">
            <v>-577089</v>
          </cell>
          <cell r="AR72" t="str">
            <v>58</v>
          </cell>
        </row>
        <row r="73">
          <cell r="R73">
            <v>-317009.90999999997</v>
          </cell>
          <cell r="S73">
            <v>-317009.90999999997</v>
          </cell>
          <cell r="T73">
            <v>-317009.90999999997</v>
          </cell>
          <cell r="U73">
            <v>-317009.90999999997</v>
          </cell>
          <cell r="V73">
            <v>-317009.90999999997</v>
          </cell>
          <cell r="W73">
            <v>-317009.90999999997</v>
          </cell>
          <cell r="X73">
            <v>-317009.90999999997</v>
          </cell>
          <cell r="Y73">
            <v>-317009.90999999997</v>
          </cell>
          <cell r="Z73">
            <v>-317009.90999999997</v>
          </cell>
          <cell r="AA73">
            <v>-317009.90999999997</v>
          </cell>
          <cell r="AB73">
            <v>-317009.90999999997</v>
          </cell>
          <cell r="AC73">
            <v>0</v>
          </cell>
          <cell r="AD73">
            <v>-317009.91000000003</v>
          </cell>
          <cell r="AE73">
            <v>-317009.91000000003</v>
          </cell>
          <cell r="AF73">
            <v>-317009.91000000003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  <cell r="AK73">
            <v>-317009.91000000003</v>
          </cell>
          <cell r="AL73">
            <v>-317009.91000000003</v>
          </cell>
          <cell r="AM73">
            <v>-317009.91000000003</v>
          </cell>
          <cell r="AN73">
            <v>-317009.91000000003</v>
          </cell>
          <cell r="AO73">
            <v>-303801.16375000001</v>
          </cell>
          <cell r="AR73" t="str">
            <v>14</v>
          </cell>
          <cell r="AS73" t="str">
            <v>5</v>
          </cell>
        </row>
        <row r="74">
          <cell r="R74">
            <v>-216532.57</v>
          </cell>
          <cell r="S74">
            <v>-217465.9</v>
          </cell>
          <cell r="T74">
            <v>-218399.23</v>
          </cell>
          <cell r="U74">
            <v>-219332.56</v>
          </cell>
          <cell r="V74">
            <v>-220265.89</v>
          </cell>
          <cell r="W74">
            <v>-221199.22</v>
          </cell>
          <cell r="X74">
            <v>-222132.55</v>
          </cell>
          <cell r="Y74">
            <v>-223065.88</v>
          </cell>
          <cell r="Z74">
            <v>-223999.21</v>
          </cell>
          <cell r="AA74">
            <v>-224932.54</v>
          </cell>
          <cell r="AB74">
            <v>-225865.87</v>
          </cell>
          <cell r="AC74">
            <v>-226799.2</v>
          </cell>
          <cell r="AD74">
            <v>-210932.59</v>
          </cell>
          <cell r="AE74">
            <v>-211865.91999999995</v>
          </cell>
          <cell r="AF74">
            <v>-212799.25</v>
          </cell>
          <cell r="AG74">
            <v>-213732.58000000005</v>
          </cell>
          <cell r="AH74">
            <v>-214665.91000000003</v>
          </cell>
          <cell r="AI74">
            <v>-215599.24</v>
          </cell>
          <cell r="AJ74">
            <v>-216532.56999999998</v>
          </cell>
          <cell r="AK74">
            <v>-217465.9</v>
          </cell>
          <cell r="AL74">
            <v>-218399.22999999998</v>
          </cell>
          <cell r="AM74">
            <v>-219332.56000000003</v>
          </cell>
          <cell r="AN74">
            <v>-220265.89</v>
          </cell>
          <cell r="AO74">
            <v>-221199.22</v>
          </cell>
          <cell r="AR74" t="str">
            <v>58</v>
          </cell>
        </row>
        <row r="75"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R75" t="str">
            <v>58</v>
          </cell>
        </row>
        <row r="76">
          <cell r="R76">
            <v>-26880713.66</v>
          </cell>
          <cell r="S76">
            <v>-27101788.66</v>
          </cell>
          <cell r="T76">
            <v>-27322863.66</v>
          </cell>
          <cell r="U76">
            <v>-27543938.66</v>
          </cell>
          <cell r="V76">
            <v>-27765013.66</v>
          </cell>
          <cell r="W76">
            <v>-27986088.66</v>
          </cell>
          <cell r="X76">
            <v>-28207163.66</v>
          </cell>
          <cell r="Y76">
            <v>-28428238.66</v>
          </cell>
          <cell r="Z76">
            <v>-28649313.66</v>
          </cell>
          <cell r="AA76">
            <v>-28870388.66</v>
          </cell>
          <cell r="AB76">
            <v>-29091463.66</v>
          </cell>
          <cell r="AC76">
            <v>-29312538.66</v>
          </cell>
          <cell r="AD76">
            <v>-25554263.66</v>
          </cell>
          <cell r="AE76">
            <v>-25775338.66</v>
          </cell>
          <cell r="AF76">
            <v>-25996413.66</v>
          </cell>
          <cell r="AG76">
            <v>-26217488.66</v>
          </cell>
          <cell r="AH76">
            <v>-26438563.66</v>
          </cell>
          <cell r="AI76">
            <v>-26659638.66</v>
          </cell>
          <cell r="AJ76">
            <v>-26880713.66</v>
          </cell>
          <cell r="AK76">
            <v>-27101788.660000008</v>
          </cell>
          <cell r="AL76">
            <v>-27322863.660000008</v>
          </cell>
          <cell r="AM76">
            <v>-27543938.660000008</v>
          </cell>
          <cell r="AN76">
            <v>-27765013.660000008</v>
          </cell>
          <cell r="AO76">
            <v>-27986088.660000008</v>
          </cell>
          <cell r="AR76" t="str">
            <v>58</v>
          </cell>
        </row>
        <row r="77">
          <cell r="R77">
            <v>3674126.28</v>
          </cell>
          <cell r="S77">
            <v>3734525.48</v>
          </cell>
          <cell r="T77">
            <v>3833842.28</v>
          </cell>
          <cell r="U77">
            <v>3833711.56</v>
          </cell>
          <cell r="V77">
            <v>3892525.99</v>
          </cell>
          <cell r="W77">
            <v>3942621.32</v>
          </cell>
          <cell r="X77">
            <v>3991965.74</v>
          </cell>
          <cell r="Y77">
            <v>3991965.74</v>
          </cell>
          <cell r="Z77">
            <v>4070825.38</v>
          </cell>
          <cell r="AA77">
            <v>4116807.74</v>
          </cell>
          <cell r="AB77">
            <v>4165606.27</v>
          </cell>
          <cell r="AC77">
            <v>4231121.9800000004</v>
          </cell>
          <cell r="AD77">
            <v>3348085.3725000005</v>
          </cell>
          <cell r="AE77">
            <v>3386681.6375000007</v>
          </cell>
          <cell r="AF77">
            <v>3431932.7358333333</v>
          </cell>
          <cell r="AG77">
            <v>3481316.5875000004</v>
          </cell>
          <cell r="AH77">
            <v>3533145.59375</v>
          </cell>
          <cell r="AI77">
            <v>3593932.7070833337</v>
          </cell>
          <cell r="AJ77">
            <v>3659250.7395833335</v>
          </cell>
          <cell r="AK77">
            <v>3718969.8470833334</v>
          </cell>
          <cell r="AL77">
            <v>3773077.7970833336</v>
          </cell>
          <cell r="AM77">
            <v>3827112.8595833336</v>
          </cell>
          <cell r="AN77">
            <v>3882654.5975000006</v>
          </cell>
          <cell r="AO77">
            <v>3933428.9925000011</v>
          </cell>
          <cell r="AR77" t="str">
            <v>13</v>
          </cell>
          <cell r="AS77" t="str">
            <v>3</v>
          </cell>
        </row>
        <row r="78"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R78" t="str">
            <v>23/51</v>
          </cell>
          <cell r="AS78" t="str">
            <v>2c</v>
          </cell>
        </row>
        <row r="79">
          <cell r="R79">
            <v>-251293.44</v>
          </cell>
          <cell r="S79">
            <v>-221079.67</v>
          </cell>
          <cell r="T79">
            <v>-186178.92</v>
          </cell>
          <cell r="U79">
            <v>-408458.48</v>
          </cell>
          <cell r="V79">
            <v>-368172.75</v>
          </cell>
          <cell r="W79">
            <v>-442641</v>
          </cell>
          <cell r="X79">
            <v>-364988.87</v>
          </cell>
          <cell r="Y79">
            <v>-408114.73</v>
          </cell>
          <cell r="Z79">
            <v>-127816.94</v>
          </cell>
          <cell r="AA79">
            <v>-97244.08</v>
          </cell>
          <cell r="AB79">
            <v>-73668.47</v>
          </cell>
          <cell r="AC79">
            <v>-62438.04</v>
          </cell>
          <cell r="AD79">
            <v>-533684.88416666666</v>
          </cell>
          <cell r="AE79">
            <v>-420176.46124999999</v>
          </cell>
          <cell r="AF79">
            <v>-306419.3329166667</v>
          </cell>
          <cell r="AG79">
            <v>-277262.21999999997</v>
          </cell>
          <cell r="AH79">
            <v>-272455.05499999999</v>
          </cell>
          <cell r="AI79">
            <v>-285366.02083333331</v>
          </cell>
          <cell r="AJ79">
            <v>-295752.42375000002</v>
          </cell>
          <cell r="AK79">
            <v>-302624.61749999999</v>
          </cell>
          <cell r="AL79">
            <v>-299442.02750000003</v>
          </cell>
          <cell r="AM79">
            <v>-283599.90458333335</v>
          </cell>
          <cell r="AN79">
            <v>-270630.01583333331</v>
          </cell>
          <cell r="AO79">
            <v>-258285.33791666667</v>
          </cell>
          <cell r="AR79" t="str">
            <v>62</v>
          </cell>
        </row>
        <row r="80">
          <cell r="R80">
            <v>2773357.84</v>
          </cell>
          <cell r="S80">
            <v>2865268.76</v>
          </cell>
          <cell r="T80">
            <v>2865268.76</v>
          </cell>
          <cell r="U80">
            <v>2865268.76</v>
          </cell>
          <cell r="V80">
            <v>2865268.76</v>
          </cell>
          <cell r="W80">
            <v>2816620.51</v>
          </cell>
          <cell r="X80">
            <v>2816620.51</v>
          </cell>
          <cell r="Y80">
            <v>2816620.51</v>
          </cell>
          <cell r="Z80">
            <v>2816620.51</v>
          </cell>
          <cell r="AA80">
            <v>2816620.51</v>
          </cell>
          <cell r="AB80">
            <v>2816620.51</v>
          </cell>
          <cell r="AC80">
            <v>2854112.55</v>
          </cell>
          <cell r="AD80">
            <v>2813547.5487499996</v>
          </cell>
          <cell r="AE80">
            <v>2814970.8012499996</v>
          </cell>
          <cell r="AF80">
            <v>2818974.2483333331</v>
          </cell>
          <cell r="AG80">
            <v>2821728.2683333331</v>
          </cell>
          <cell r="AH80">
            <v>2824894.0266666659</v>
          </cell>
          <cell r="AI80">
            <v>2826444.512916666</v>
          </cell>
          <cell r="AJ80">
            <v>2826458.3441666658</v>
          </cell>
          <cell r="AK80">
            <v>2826962.5308333323</v>
          </cell>
          <cell r="AL80">
            <v>2827466.7174999993</v>
          </cell>
          <cell r="AM80">
            <v>2827970.9041666654</v>
          </cell>
          <cell r="AN80">
            <v>2828475.0908333324</v>
          </cell>
          <cell r="AO80">
            <v>2830541.4458333328</v>
          </cell>
          <cell r="AR80" t="str">
            <v>62</v>
          </cell>
        </row>
        <row r="81">
          <cell r="R81">
            <v>-423343.57</v>
          </cell>
          <cell r="S81">
            <v>-445522.25</v>
          </cell>
          <cell r="T81">
            <v>-445522.25</v>
          </cell>
          <cell r="U81">
            <v>-445522.25</v>
          </cell>
          <cell r="V81">
            <v>-445522.25</v>
          </cell>
          <cell r="W81">
            <v>-445522.25</v>
          </cell>
          <cell r="X81">
            <v>-445522.25</v>
          </cell>
          <cell r="Y81">
            <v>-445522.25</v>
          </cell>
          <cell r="Z81">
            <v>-445522.25</v>
          </cell>
          <cell r="AA81">
            <v>-445522.25</v>
          </cell>
          <cell r="AB81">
            <v>-445522.25</v>
          </cell>
          <cell r="AC81">
            <v>-445522.25</v>
          </cell>
          <cell r="AD81">
            <v>-423343.57</v>
          </cell>
          <cell r="AE81">
            <v>-424267.68166666664</v>
          </cell>
          <cell r="AF81">
            <v>-426115.90499999997</v>
          </cell>
          <cell r="AG81">
            <v>-427964.12833333324</v>
          </cell>
          <cell r="AH81">
            <v>-429812.35166666663</v>
          </cell>
          <cell r="AI81">
            <v>-431660.57500000001</v>
          </cell>
          <cell r="AJ81">
            <v>-433508.79833333334</v>
          </cell>
          <cell r="AK81">
            <v>-435357.02166666667</v>
          </cell>
          <cell r="AL81">
            <v>-437205.24500000005</v>
          </cell>
          <cell r="AM81">
            <v>-439053.46833333332</v>
          </cell>
          <cell r="AN81">
            <v>-440901.69166666671</v>
          </cell>
          <cell r="AO81">
            <v>-442749.91500000004</v>
          </cell>
          <cell r="AR81" t="str">
            <v>62</v>
          </cell>
        </row>
        <row r="82"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R82" t="str">
            <v>62</v>
          </cell>
        </row>
        <row r="83">
          <cell r="R83">
            <v>69686584.879999995</v>
          </cell>
          <cell r="S83">
            <v>69689493.799999997</v>
          </cell>
          <cell r="T83">
            <v>69741972.159999996</v>
          </cell>
          <cell r="U83">
            <v>69753450.039999992</v>
          </cell>
          <cell r="V83">
            <v>68758728.719999999</v>
          </cell>
          <cell r="W83">
            <v>68868900.810000002</v>
          </cell>
          <cell r="X83">
            <v>68872691.780000001</v>
          </cell>
          <cell r="Y83">
            <v>68877451.189999998</v>
          </cell>
          <cell r="Z83">
            <v>66426921.910000004</v>
          </cell>
          <cell r="AA83">
            <v>66435591.850000001</v>
          </cell>
          <cell r="AB83">
            <v>66149526.120000005</v>
          </cell>
          <cell r="AC83">
            <v>67454242.5</v>
          </cell>
          <cell r="AD83">
            <v>101840471.62625001</v>
          </cell>
          <cell r="AE83">
            <v>97277030.495833337</v>
          </cell>
          <cell r="AF83">
            <v>92711167.500833318</v>
          </cell>
          <cell r="AG83">
            <v>88143195.072916657</v>
          </cell>
          <cell r="AH83">
            <v>83533855.28291665</v>
          </cell>
          <cell r="AI83">
            <v>78867453.742083326</v>
          </cell>
          <cell r="AJ83">
            <v>74185710.26958333</v>
          </cell>
          <cell r="AK83">
            <v>71587236.055416659</v>
          </cell>
          <cell r="AL83">
            <v>70974274.343333349</v>
          </cell>
          <cell r="AM83">
            <v>70259761.704583332</v>
          </cell>
          <cell r="AN83">
            <v>69529356.491249993</v>
          </cell>
          <cell r="AO83">
            <v>68775555.028333351</v>
          </cell>
          <cell r="AR83" t="str">
            <v>62</v>
          </cell>
        </row>
        <row r="84">
          <cell r="R84">
            <v>29129920.850000001</v>
          </cell>
          <cell r="S84">
            <v>26591061.41</v>
          </cell>
          <cell r="T84">
            <v>21461250.93</v>
          </cell>
          <cell r="U84">
            <v>16340060.43</v>
          </cell>
          <cell r="V84">
            <v>14097329.27</v>
          </cell>
          <cell r="W84">
            <v>11530574.33</v>
          </cell>
          <cell r="X84">
            <v>10658342.43</v>
          </cell>
          <cell r="Y84">
            <v>9996663.3000000007</v>
          </cell>
          <cell r="Z84">
            <v>9913217.9000000004</v>
          </cell>
          <cell r="AA84">
            <v>14334636.039999999</v>
          </cell>
          <cell r="AB84">
            <v>17923783.359999999</v>
          </cell>
          <cell r="AC84">
            <v>21847870.16</v>
          </cell>
          <cell r="AD84">
            <v>19498737.115416668</v>
          </cell>
          <cell r="AE84">
            <v>19704024.042916667</v>
          </cell>
          <cell r="AF84">
            <v>19756374.432083335</v>
          </cell>
          <cell r="AG84">
            <v>19589045.280416667</v>
          </cell>
          <cell r="AH84">
            <v>19329545.017916668</v>
          </cell>
          <cell r="AI84">
            <v>19083990.001250003</v>
          </cell>
          <cell r="AJ84">
            <v>18862576.241250005</v>
          </cell>
          <cell r="AK84">
            <v>18612242.938333336</v>
          </cell>
          <cell r="AL84">
            <v>18317565.321666669</v>
          </cell>
          <cell r="AM84">
            <v>18108610.169583339</v>
          </cell>
          <cell r="AN84">
            <v>17746550.797083337</v>
          </cell>
          <cell r="AO84">
            <v>17217453.615833331</v>
          </cell>
          <cell r="AR84" t="str">
            <v>23a</v>
          </cell>
        </row>
        <row r="85"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R85" t="str">
            <v>62</v>
          </cell>
        </row>
        <row r="86">
          <cell r="R86">
            <v>100000</v>
          </cell>
          <cell r="S86">
            <v>100000</v>
          </cell>
          <cell r="T86">
            <v>100000</v>
          </cell>
          <cell r="U86">
            <v>100000</v>
          </cell>
          <cell r="V86">
            <v>100000</v>
          </cell>
          <cell r="W86">
            <v>100000</v>
          </cell>
          <cell r="X86">
            <v>100000</v>
          </cell>
          <cell r="Y86">
            <v>100000</v>
          </cell>
          <cell r="Z86">
            <v>100000</v>
          </cell>
          <cell r="AA86">
            <v>100000</v>
          </cell>
          <cell r="AB86">
            <v>100000</v>
          </cell>
          <cell r="AC86">
            <v>100000</v>
          </cell>
          <cell r="AD86">
            <v>100000</v>
          </cell>
          <cell r="AE86">
            <v>100000</v>
          </cell>
          <cell r="AF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  <cell r="AK86">
            <v>100000</v>
          </cell>
          <cell r="AL86">
            <v>100000</v>
          </cell>
          <cell r="AM86">
            <v>100000</v>
          </cell>
          <cell r="AN86">
            <v>100000</v>
          </cell>
          <cell r="AO86">
            <v>100000</v>
          </cell>
          <cell r="AR86" t="str">
            <v>62</v>
          </cell>
        </row>
        <row r="87">
          <cell r="R87">
            <v>40873166.460000001</v>
          </cell>
          <cell r="S87">
            <v>40873166.460000001</v>
          </cell>
          <cell r="T87">
            <v>40873166.460000001</v>
          </cell>
          <cell r="U87">
            <v>42412422.640000001</v>
          </cell>
          <cell r="V87">
            <v>42412422.640000001</v>
          </cell>
          <cell r="W87">
            <v>43825634.700000003</v>
          </cell>
          <cell r="X87">
            <v>43825634.700000003</v>
          </cell>
          <cell r="Y87">
            <v>43825634.700000003</v>
          </cell>
          <cell r="Z87">
            <v>43783181.729999997</v>
          </cell>
          <cell r="AA87">
            <v>43899846.030000001</v>
          </cell>
          <cell r="AB87">
            <v>44272095.920000002</v>
          </cell>
          <cell r="AC87">
            <v>44786679.630000003</v>
          </cell>
          <cell r="AD87">
            <v>38686159.240833335</v>
          </cell>
          <cell r="AE87">
            <v>39049967.960833333</v>
          </cell>
          <cell r="AF87">
            <v>39413776.680833332</v>
          </cell>
          <cell r="AG87">
            <v>39841721.074999996</v>
          </cell>
          <cell r="AH87">
            <v>40268219.202499993</v>
          </cell>
          <cell r="AI87">
            <v>40636702.463749997</v>
          </cell>
          <cell r="AJ87">
            <v>41012752.799583331</v>
          </cell>
          <cell r="AK87">
            <v>41388803.135416664</v>
          </cell>
          <cell r="AL87">
            <v>41706508.21125</v>
          </cell>
          <cell r="AM87">
            <v>42030834.610416666</v>
          </cell>
          <cell r="AN87">
            <v>42435638.005000003</v>
          </cell>
          <cell r="AO87">
            <v>42808857.957083337</v>
          </cell>
          <cell r="AR87" t="str">
            <v>62</v>
          </cell>
        </row>
        <row r="88">
          <cell r="R88">
            <v>-100000</v>
          </cell>
          <cell r="S88">
            <v>-100000</v>
          </cell>
          <cell r="T88">
            <v>-100000</v>
          </cell>
          <cell r="U88">
            <v>-100000</v>
          </cell>
          <cell r="V88">
            <v>-100000</v>
          </cell>
          <cell r="W88">
            <v>-100000</v>
          </cell>
          <cell r="X88">
            <v>-100000</v>
          </cell>
          <cell r="Y88">
            <v>-100000</v>
          </cell>
          <cell r="Z88">
            <v>-100000</v>
          </cell>
          <cell r="AA88">
            <v>-100000</v>
          </cell>
          <cell r="AB88">
            <v>-100000</v>
          </cell>
          <cell r="AC88">
            <v>-100000</v>
          </cell>
          <cell r="AD88">
            <v>-100000</v>
          </cell>
          <cell r="AE88">
            <v>-100000</v>
          </cell>
          <cell r="AF88">
            <v>-100000</v>
          </cell>
          <cell r="AG88">
            <v>-100000</v>
          </cell>
          <cell r="AH88">
            <v>-100000</v>
          </cell>
          <cell r="AI88">
            <v>-100000</v>
          </cell>
          <cell r="AJ88">
            <v>-100000</v>
          </cell>
          <cell r="AK88">
            <v>-100000</v>
          </cell>
          <cell r="AL88">
            <v>-100000</v>
          </cell>
          <cell r="AM88">
            <v>-100000</v>
          </cell>
          <cell r="AN88">
            <v>-100000</v>
          </cell>
          <cell r="AO88">
            <v>-100000</v>
          </cell>
          <cell r="AR88" t="str">
            <v>62</v>
          </cell>
        </row>
        <row r="89"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R89" t="str">
            <v>62</v>
          </cell>
        </row>
        <row r="90"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R90" t="str">
            <v>62</v>
          </cell>
        </row>
        <row r="91"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R91" t="str">
            <v>62</v>
          </cell>
        </row>
        <row r="92"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R92" t="str">
            <v>62</v>
          </cell>
        </row>
        <row r="93"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R93" t="str">
            <v>62</v>
          </cell>
        </row>
        <row r="94"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R94" t="str">
            <v>62</v>
          </cell>
        </row>
        <row r="95"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R95" t="str">
            <v>62</v>
          </cell>
        </row>
        <row r="96"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R96" t="str">
            <v>62</v>
          </cell>
        </row>
        <row r="97"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36836.567500000005</v>
          </cell>
          <cell r="AE97">
            <v>28613.679166666669</v>
          </cell>
          <cell r="AF97">
            <v>20390.790833333333</v>
          </cell>
          <cell r="AG97">
            <v>12209.51</v>
          </cell>
          <cell r="AH97">
            <v>4069.8366666666666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R97" t="str">
            <v>62</v>
          </cell>
        </row>
        <row r="98"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R98" t="str">
            <v>62</v>
          </cell>
        </row>
        <row r="99">
          <cell r="R99">
            <v>-9716.9</v>
          </cell>
          <cell r="S99">
            <v>-9761.33</v>
          </cell>
          <cell r="T99">
            <v>-9806.09</v>
          </cell>
          <cell r="U99">
            <v>-7852.97</v>
          </cell>
          <cell r="V99">
            <v>-7896.6</v>
          </cell>
          <cell r="W99">
            <v>-10281.81</v>
          </cell>
          <cell r="X99">
            <v>-10629.75</v>
          </cell>
          <cell r="Y99">
            <v>-7559.66</v>
          </cell>
          <cell r="Z99">
            <v>-6895.71</v>
          </cell>
          <cell r="AA99">
            <v>-7219.56</v>
          </cell>
          <cell r="AB99">
            <v>-7243.3</v>
          </cell>
          <cell r="AC99">
            <v>-7267.22</v>
          </cell>
          <cell r="AD99">
            <v>-428945.11375000002</v>
          </cell>
          <cell r="AE99">
            <v>-413912.0733333333</v>
          </cell>
          <cell r="AF99">
            <v>-394898.24291666667</v>
          </cell>
          <cell r="AG99">
            <v>-384179.00374999997</v>
          </cell>
          <cell r="AH99">
            <v>-373418.69249999995</v>
          </cell>
          <cell r="AI99">
            <v>-341495.48291666666</v>
          </cell>
          <cell r="AJ99">
            <v>-289546.60916666669</v>
          </cell>
          <cell r="AK99">
            <v>-238602.55166666664</v>
          </cell>
          <cell r="AL99">
            <v>-187496.42916666667</v>
          </cell>
          <cell r="AM99">
            <v>-136358.91750000001</v>
          </cell>
          <cell r="AN99">
            <v>-85226.910416666666</v>
          </cell>
          <cell r="AO99">
            <v>-34087.513333333329</v>
          </cell>
          <cell r="AR99" t="str">
            <v>62</v>
          </cell>
        </row>
        <row r="100"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582666.66666666663</v>
          </cell>
          <cell r="AE100">
            <v>532000</v>
          </cell>
          <cell r="AF100">
            <v>481333.33333333331</v>
          </cell>
          <cell r="AG100">
            <v>430666.66666666669</v>
          </cell>
          <cell r="AH100">
            <v>380000</v>
          </cell>
          <cell r="AI100">
            <v>329333.33333333331</v>
          </cell>
          <cell r="AJ100">
            <v>278666.66666666669</v>
          </cell>
          <cell r="AK100">
            <v>228000</v>
          </cell>
          <cell r="AL100">
            <v>177333.33333333334</v>
          </cell>
          <cell r="AM100">
            <v>126666.66666666667</v>
          </cell>
          <cell r="AN100">
            <v>76000</v>
          </cell>
          <cell r="AO100">
            <v>25333.333333333332</v>
          </cell>
          <cell r="AR100" t="str">
            <v>62</v>
          </cell>
        </row>
        <row r="101"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R101" t="str">
            <v>62</v>
          </cell>
        </row>
        <row r="102"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R102" t="str">
            <v>62</v>
          </cell>
        </row>
        <row r="103"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R103" t="str">
            <v>62</v>
          </cell>
        </row>
        <row r="104"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R104" t="str">
            <v>62</v>
          </cell>
        </row>
        <row r="105"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R105" t="str">
            <v>62</v>
          </cell>
        </row>
        <row r="106">
          <cell r="R106">
            <v>35934.19</v>
          </cell>
          <cell r="S106">
            <v>35934.19</v>
          </cell>
          <cell r="T106">
            <v>34958</v>
          </cell>
          <cell r="U106">
            <v>34958</v>
          </cell>
          <cell r="V106">
            <v>34958</v>
          </cell>
          <cell r="W106">
            <v>33907.86</v>
          </cell>
          <cell r="X106">
            <v>33907.86</v>
          </cell>
          <cell r="Y106">
            <v>33907.86</v>
          </cell>
          <cell r="Z106">
            <v>33237.79</v>
          </cell>
          <cell r="AA106">
            <v>33237.79</v>
          </cell>
          <cell r="AB106">
            <v>33237.79</v>
          </cell>
          <cell r="AC106">
            <v>32249.439999999999</v>
          </cell>
          <cell r="AD106">
            <v>38029.4</v>
          </cell>
          <cell r="AE106">
            <v>37692.9</v>
          </cell>
          <cell r="AF106">
            <v>37356.28875</v>
          </cell>
          <cell r="AG106">
            <v>37019.566250000003</v>
          </cell>
          <cell r="AH106">
            <v>36682.84375</v>
          </cell>
          <cell r="AI106">
            <v>36338.467916666668</v>
          </cell>
          <cell r="AJ106">
            <v>35986.438750000001</v>
          </cell>
          <cell r="AK106">
            <v>35634.409583333334</v>
          </cell>
          <cell r="AL106">
            <v>35300.239166666666</v>
          </cell>
          <cell r="AM106">
            <v>34983.927499999998</v>
          </cell>
          <cell r="AN106">
            <v>34667.615833333322</v>
          </cell>
          <cell r="AO106">
            <v>34355.928749999992</v>
          </cell>
          <cell r="AR106" t="str">
            <v>62</v>
          </cell>
        </row>
        <row r="107"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R107" t="str">
            <v>62</v>
          </cell>
        </row>
        <row r="108">
          <cell r="R108">
            <v>2288807.81</v>
          </cell>
          <cell r="S108">
            <v>2352480.14</v>
          </cell>
          <cell r="T108">
            <v>2320321.1800000002</v>
          </cell>
          <cell r="U108">
            <v>2324611.46</v>
          </cell>
          <cell r="V108">
            <v>2599954.94</v>
          </cell>
          <cell r="W108">
            <v>2512508.19</v>
          </cell>
          <cell r="X108">
            <v>2511890.58</v>
          </cell>
          <cell r="Y108">
            <v>2338012.19</v>
          </cell>
          <cell r="Z108">
            <v>2304517.06</v>
          </cell>
          <cell r="AA108">
            <v>2575755.35</v>
          </cell>
          <cell r="AB108">
            <v>2497866.94</v>
          </cell>
          <cell r="AC108">
            <v>2299024.38</v>
          </cell>
          <cell r="AD108">
            <v>2040089.2712500002</v>
          </cell>
          <cell r="AE108">
            <v>2101925.8283333336</v>
          </cell>
          <cell r="AF108">
            <v>2153353.6558333333</v>
          </cell>
          <cell r="AG108">
            <v>2184836.9824999999</v>
          </cell>
          <cell r="AH108">
            <v>2220418.9254166665</v>
          </cell>
          <cell r="AI108">
            <v>2261829.8199999998</v>
          </cell>
          <cell r="AJ108">
            <v>2299180.2187500005</v>
          </cell>
          <cell r="AK108">
            <v>2324928.3058333336</v>
          </cell>
          <cell r="AL108">
            <v>2339645.6975000002</v>
          </cell>
          <cell r="AM108">
            <v>2366166.1645833333</v>
          </cell>
          <cell r="AN108">
            <v>2398218.3429166665</v>
          </cell>
          <cell r="AO108">
            <v>2410988.5904166666</v>
          </cell>
          <cell r="AR108" t="str">
            <v>62</v>
          </cell>
        </row>
        <row r="109"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R109" t="str">
            <v>62</v>
          </cell>
        </row>
        <row r="110"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R110" t="str">
            <v>62</v>
          </cell>
        </row>
        <row r="111"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R111" t="str">
            <v>62</v>
          </cell>
        </row>
        <row r="112">
          <cell r="R112">
            <v>96182.85</v>
          </cell>
          <cell r="S112">
            <v>95946.22</v>
          </cell>
          <cell r="T112">
            <v>95707.82</v>
          </cell>
          <cell r="U112">
            <v>95469.42</v>
          </cell>
          <cell r="V112">
            <v>95225.64</v>
          </cell>
          <cell r="W112">
            <v>94511.45</v>
          </cell>
          <cell r="X112">
            <v>94736.19</v>
          </cell>
          <cell r="Y112">
            <v>94488.71</v>
          </cell>
          <cell r="Z112">
            <v>94239.38</v>
          </cell>
          <cell r="AA112">
            <v>93988.18</v>
          </cell>
          <cell r="AB112">
            <v>93735.09</v>
          </cell>
          <cell r="AC112">
            <v>93480.1</v>
          </cell>
          <cell r="AD112">
            <v>97555.836666666655</v>
          </cell>
          <cell r="AE112">
            <v>97329.505833333344</v>
          </cell>
          <cell r="AF112">
            <v>97101.477499999994</v>
          </cell>
          <cell r="AG112">
            <v>96871.813749999987</v>
          </cell>
          <cell r="AH112">
            <v>96640.427083333314</v>
          </cell>
          <cell r="AI112">
            <v>96387.630833333344</v>
          </cell>
          <cell r="AJ112">
            <v>96133.085416666654</v>
          </cell>
          <cell r="AK112">
            <v>95896.376666666663</v>
          </cell>
          <cell r="AL112">
            <v>95657.892500000002</v>
          </cell>
          <cell r="AM112">
            <v>95417.619999999981</v>
          </cell>
          <cell r="AN112">
            <v>95175.545416666675</v>
          </cell>
          <cell r="AO112">
            <v>94931.655000000013</v>
          </cell>
          <cell r="AR112" t="str">
            <v>62</v>
          </cell>
        </row>
        <row r="113">
          <cell r="R113">
            <v>1357927.84</v>
          </cell>
          <cell r="S113">
            <v>1316244.99</v>
          </cell>
          <cell r="T113">
            <v>1304941.22</v>
          </cell>
          <cell r="U113">
            <v>1263258.3700000001</v>
          </cell>
          <cell r="V113">
            <v>1221575.52</v>
          </cell>
          <cell r="W113">
            <v>1208933.1100000001</v>
          </cell>
          <cell r="X113">
            <v>1169447.01</v>
          </cell>
          <cell r="Y113">
            <v>1084048.8500000001</v>
          </cell>
          <cell r="Z113">
            <v>1082680.73</v>
          </cell>
          <cell r="AA113">
            <v>1054402.8899999999</v>
          </cell>
          <cell r="AB113">
            <v>1025268.98</v>
          </cell>
          <cell r="AC113">
            <v>1021882.82</v>
          </cell>
          <cell r="AD113">
            <v>1743960.0204166668</v>
          </cell>
          <cell r="AE113">
            <v>1687113.1754166668</v>
          </cell>
          <cell r="AF113">
            <v>1652560.0199999998</v>
          </cell>
          <cell r="AG113">
            <v>1599047.9291666665</v>
          </cell>
          <cell r="AH113">
            <v>1525321.2870833334</v>
          </cell>
          <cell r="AI113">
            <v>1455528.0337500002</v>
          </cell>
          <cell r="AJ113">
            <v>1390157.0716666668</v>
          </cell>
          <cell r="AK113">
            <v>1326555.3645833333</v>
          </cell>
          <cell r="AL113">
            <v>1276305.0162500001</v>
          </cell>
          <cell r="AM113">
            <v>1245153.7524999999</v>
          </cell>
          <cell r="AN113">
            <v>1219506.2641666669</v>
          </cell>
          <cell r="AO113">
            <v>1191240.4212500001</v>
          </cell>
          <cell r="AR113" t="str">
            <v>62</v>
          </cell>
        </row>
        <row r="114"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R114" t="str">
            <v>62</v>
          </cell>
        </row>
        <row r="115"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R115" t="str">
            <v>62</v>
          </cell>
        </row>
        <row r="116"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R116" t="str">
            <v>62</v>
          </cell>
        </row>
        <row r="117"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R117" t="str">
            <v>62</v>
          </cell>
        </row>
        <row r="118">
          <cell r="R118">
            <v>1718068</v>
          </cell>
          <cell r="S118">
            <v>1718068</v>
          </cell>
          <cell r="T118">
            <v>1718068</v>
          </cell>
          <cell r="U118">
            <v>1718068</v>
          </cell>
          <cell r="V118">
            <v>1718068</v>
          </cell>
          <cell r="W118">
            <v>1718068</v>
          </cell>
          <cell r="X118">
            <v>1718068</v>
          </cell>
          <cell r="Y118">
            <v>1718068</v>
          </cell>
          <cell r="Z118">
            <v>1718068</v>
          </cell>
          <cell r="AA118">
            <v>1718068</v>
          </cell>
          <cell r="AB118">
            <v>1718068</v>
          </cell>
          <cell r="AC118">
            <v>0</v>
          </cell>
          <cell r="AD118">
            <v>1588802.0804166666</v>
          </cell>
          <cell r="AE118">
            <v>1601089.5295833333</v>
          </cell>
          <cell r="AF118">
            <v>1613376.97875</v>
          </cell>
          <cell r="AG118">
            <v>1625664.4279166665</v>
          </cell>
          <cell r="AH118">
            <v>1637951.8770833332</v>
          </cell>
          <cell r="AI118">
            <v>1650239.3262499999</v>
          </cell>
          <cell r="AJ118">
            <v>1662526.7754166666</v>
          </cell>
          <cell r="AK118">
            <v>1673610.25</v>
          </cell>
          <cell r="AL118">
            <v>1683489.75</v>
          </cell>
          <cell r="AM118">
            <v>1693369.25</v>
          </cell>
          <cell r="AN118">
            <v>1703248.75</v>
          </cell>
          <cell r="AO118">
            <v>1641542.0833333333</v>
          </cell>
          <cell r="AR118" t="str">
            <v>62</v>
          </cell>
        </row>
        <row r="119"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R119" t="str">
            <v>62</v>
          </cell>
        </row>
        <row r="120">
          <cell r="R120">
            <v>93273.57</v>
          </cell>
          <cell r="S120">
            <v>93074.68</v>
          </cell>
          <cell r="T120">
            <v>92874.29</v>
          </cell>
          <cell r="U120">
            <v>92672.4</v>
          </cell>
          <cell r="V120">
            <v>92469</v>
          </cell>
          <cell r="W120">
            <v>92264.07</v>
          </cell>
          <cell r="X120">
            <v>92228.9</v>
          </cell>
          <cell r="Y120">
            <v>687.36</v>
          </cell>
          <cell r="Z120">
            <v>0.02</v>
          </cell>
          <cell r="AA120">
            <v>0</v>
          </cell>
          <cell r="AB120">
            <v>0</v>
          </cell>
          <cell r="AC120">
            <v>0</v>
          </cell>
          <cell r="AD120">
            <v>94428.517500000016</v>
          </cell>
          <cell r="AE120">
            <v>94238.28041666669</v>
          </cell>
          <cell r="AF120">
            <v>94046.616666666683</v>
          </cell>
          <cell r="AG120">
            <v>93853.401249999995</v>
          </cell>
          <cell r="AH120">
            <v>93658.508749999994</v>
          </cell>
          <cell r="AI120">
            <v>93462.270833333328</v>
          </cell>
          <cell r="AJ120">
            <v>93271.812083333338</v>
          </cell>
          <cell r="AK120">
            <v>89281.445833333346</v>
          </cell>
          <cell r="AL120">
            <v>81464.233333333337</v>
          </cell>
          <cell r="AM120">
            <v>73634.407499999987</v>
          </cell>
          <cell r="AN120">
            <v>65820.727499999994</v>
          </cell>
          <cell r="AO120">
            <v>58023.315000000002</v>
          </cell>
          <cell r="AR120" t="str">
            <v>62</v>
          </cell>
        </row>
        <row r="121"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12792.471666666666</v>
          </cell>
          <cell r="AE121">
            <v>10457.028749999999</v>
          </cell>
          <cell r="AF121">
            <v>8125.8325000000004</v>
          </cell>
          <cell r="AG121">
            <v>5798.9145833333341</v>
          </cell>
          <cell r="AH121">
            <v>3476.3070833333331</v>
          </cell>
          <cell r="AI121">
            <v>1158.0425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R121" t="str">
            <v>62</v>
          </cell>
        </row>
        <row r="122"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8705.9887499999986</v>
          </cell>
          <cell r="AE122">
            <v>7935.2612499999996</v>
          </cell>
          <cell r="AF122">
            <v>7167.0862500000003</v>
          </cell>
          <cell r="AG122">
            <v>6401.4824999999992</v>
          </cell>
          <cell r="AH122">
            <v>5638.4695833333326</v>
          </cell>
          <cell r="AI122">
            <v>4878.0670833333334</v>
          </cell>
          <cell r="AJ122">
            <v>4120.2945833333333</v>
          </cell>
          <cell r="AK122">
            <v>3365.1620833333332</v>
          </cell>
          <cell r="AL122">
            <v>2612.6891666666666</v>
          </cell>
          <cell r="AM122">
            <v>1862.9054166666667</v>
          </cell>
          <cell r="AN122">
            <v>1115.83125</v>
          </cell>
          <cell r="AO122">
            <v>371.48708333333337</v>
          </cell>
          <cell r="AR122" t="str">
            <v>62</v>
          </cell>
        </row>
        <row r="123"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72719.906666666677</v>
          </cell>
          <cell r="AE123">
            <v>66285.87999999999</v>
          </cell>
          <cell r="AF123">
            <v>59872.460416666669</v>
          </cell>
          <cell r="AG123">
            <v>53479.802499999998</v>
          </cell>
          <cell r="AH123">
            <v>47108.062083333331</v>
          </cell>
          <cell r="AI123">
            <v>40757.396249999998</v>
          </cell>
          <cell r="AJ123">
            <v>34427.962916666664</v>
          </cell>
          <cell r="AK123">
            <v>28119.921249999999</v>
          </cell>
          <cell r="AL123">
            <v>21833.431666666667</v>
          </cell>
          <cell r="AM123">
            <v>15568.655833333331</v>
          </cell>
          <cell r="AN123">
            <v>9325.7566666666662</v>
          </cell>
          <cell r="AO123">
            <v>3104.8983333333331</v>
          </cell>
          <cell r="AR123" t="str">
            <v>62</v>
          </cell>
        </row>
        <row r="124">
          <cell r="R124">
            <v>29578.32</v>
          </cell>
          <cell r="S124">
            <v>29578.32</v>
          </cell>
          <cell r="T124">
            <v>29578.32</v>
          </cell>
          <cell r="U124">
            <v>29578.32</v>
          </cell>
          <cell r="V124">
            <v>29578.32</v>
          </cell>
          <cell r="W124">
            <v>29578.32</v>
          </cell>
          <cell r="X124">
            <v>29578.32</v>
          </cell>
          <cell r="Y124">
            <v>29578.32</v>
          </cell>
          <cell r="Z124">
            <v>29578.32</v>
          </cell>
          <cell r="AA124">
            <v>25824.6</v>
          </cell>
          <cell r="AB124">
            <v>25824.6</v>
          </cell>
          <cell r="AC124">
            <v>25824.6</v>
          </cell>
          <cell r="AD124">
            <v>32040.26</v>
          </cell>
          <cell r="AE124">
            <v>31750.62</v>
          </cell>
          <cell r="AF124">
            <v>31460.98</v>
          </cell>
          <cell r="AG124">
            <v>31171.34</v>
          </cell>
          <cell r="AH124">
            <v>30881.7</v>
          </cell>
          <cell r="AI124">
            <v>30592.06</v>
          </cell>
          <cell r="AJ124">
            <v>30302.420000000002</v>
          </cell>
          <cell r="AK124">
            <v>30012.78</v>
          </cell>
          <cell r="AL124">
            <v>29723.14</v>
          </cell>
          <cell r="AM124">
            <v>29421.915000000005</v>
          </cell>
          <cell r="AN124">
            <v>29109.105</v>
          </cell>
          <cell r="AO124">
            <v>28796.294999999998</v>
          </cell>
          <cell r="AR124" t="str">
            <v>62</v>
          </cell>
        </row>
        <row r="125">
          <cell r="R125">
            <v>-1718068</v>
          </cell>
          <cell r="S125">
            <v>-1718068</v>
          </cell>
          <cell r="T125">
            <v>-1718068</v>
          </cell>
          <cell r="U125">
            <v>-1718068</v>
          </cell>
          <cell r="V125">
            <v>-1718068</v>
          </cell>
          <cell r="W125">
            <v>-1718068</v>
          </cell>
          <cell r="X125">
            <v>-1718068</v>
          </cell>
          <cell r="Y125">
            <v>-1718068</v>
          </cell>
          <cell r="Z125">
            <v>-1718068</v>
          </cell>
          <cell r="AA125">
            <v>-1718068</v>
          </cell>
          <cell r="AB125">
            <v>-1718068</v>
          </cell>
          <cell r="AC125">
            <v>0</v>
          </cell>
          <cell r="AD125">
            <v>-1588802.0804166666</v>
          </cell>
          <cell r="AE125">
            <v>-1601089.5295833333</v>
          </cell>
          <cell r="AF125">
            <v>-1613376.97875</v>
          </cell>
          <cell r="AG125">
            <v>-1625664.4279166665</v>
          </cell>
          <cell r="AH125">
            <v>-1637951.8770833332</v>
          </cell>
          <cell r="AI125">
            <v>-1650239.3262499999</v>
          </cell>
          <cell r="AJ125">
            <v>-1662526.7754166666</v>
          </cell>
          <cell r="AK125">
            <v>-1673610.25</v>
          </cell>
          <cell r="AL125">
            <v>-1683489.75</v>
          </cell>
          <cell r="AM125">
            <v>-1693369.25</v>
          </cell>
          <cell r="AN125">
            <v>-1703248.75</v>
          </cell>
          <cell r="AO125">
            <v>-1641542.0833333333</v>
          </cell>
          <cell r="AR125" t="str">
            <v>62</v>
          </cell>
        </row>
        <row r="126"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145833.33333333334</v>
          </cell>
          <cell r="AE126">
            <v>72916.666666666672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R126" t="str">
            <v>62</v>
          </cell>
        </row>
        <row r="127">
          <cell r="R127">
            <v>41534.339999999997</v>
          </cell>
          <cell r="S127">
            <v>41450.99</v>
          </cell>
          <cell r="T127">
            <v>41367.160000000003</v>
          </cell>
          <cell r="U127">
            <v>41282.839999999997</v>
          </cell>
          <cell r="V127">
            <v>41198.03</v>
          </cell>
          <cell r="W127">
            <v>41112.720000000001</v>
          </cell>
          <cell r="X127">
            <v>41112.720000000001</v>
          </cell>
          <cell r="Y127">
            <v>-65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22639.350833333334</v>
          </cell>
          <cell r="AE127">
            <v>26097.072916666668</v>
          </cell>
          <cell r="AF127">
            <v>29547.829166666666</v>
          </cell>
          <cell r="AG127">
            <v>32991.57916666667</v>
          </cell>
          <cell r="AH127">
            <v>36428.282083333332</v>
          </cell>
          <cell r="AI127">
            <v>39857.896666666667</v>
          </cell>
          <cell r="AJ127">
            <v>41533.956666666665</v>
          </cell>
          <cell r="AK127">
            <v>39746.617083333331</v>
          </cell>
          <cell r="AL127">
            <v>36251.95958333333</v>
          </cell>
          <cell r="AM127">
            <v>32766.776666666661</v>
          </cell>
          <cell r="AN127">
            <v>29288.399166666666</v>
          </cell>
          <cell r="AO127">
            <v>25816.866666666665</v>
          </cell>
          <cell r="AR127" t="str">
            <v>62</v>
          </cell>
        </row>
        <row r="128"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R128" t="str">
            <v>50a</v>
          </cell>
        </row>
        <row r="129"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1079925681.8120835</v>
          </cell>
          <cell r="AE129">
            <v>977075620.58791685</v>
          </cell>
          <cell r="AF129">
            <v>874225559.3637501</v>
          </cell>
          <cell r="AG129">
            <v>771375493.5562501</v>
          </cell>
          <cell r="AH129">
            <v>668525427.74875009</v>
          </cell>
          <cell r="AI129">
            <v>565675361.94125009</v>
          </cell>
          <cell r="AJ129">
            <v>462825296.13375002</v>
          </cell>
          <cell r="AK129">
            <v>359975230.32625002</v>
          </cell>
          <cell r="AL129">
            <v>257125164.51875004</v>
          </cell>
          <cell r="AM129">
            <v>154275098.71125001</v>
          </cell>
          <cell r="AN129">
            <v>51425032.903750002</v>
          </cell>
          <cell r="AO129">
            <v>0</v>
          </cell>
          <cell r="AR129" t="str">
            <v>50a</v>
          </cell>
        </row>
        <row r="130">
          <cell r="R130">
            <v>-94233.94</v>
          </cell>
          <cell r="S130">
            <v>-94233.94</v>
          </cell>
          <cell r="T130">
            <v>-94233.94</v>
          </cell>
          <cell r="U130">
            <v>-94233.94</v>
          </cell>
          <cell r="V130">
            <v>-94233.94</v>
          </cell>
          <cell r="W130">
            <v>-94233.94</v>
          </cell>
          <cell r="X130">
            <v>-94233.94</v>
          </cell>
          <cell r="Y130">
            <v>-94233.94</v>
          </cell>
          <cell r="Z130">
            <v>-94233.94</v>
          </cell>
          <cell r="AA130">
            <v>-94233.94</v>
          </cell>
          <cell r="AB130">
            <v>0</v>
          </cell>
          <cell r="AC130">
            <v>0</v>
          </cell>
          <cell r="AD130">
            <v>-15833924.173333334</v>
          </cell>
          <cell r="AE130">
            <v>-14334703.548333334</v>
          </cell>
          <cell r="AF130">
            <v>-12835482.923333332</v>
          </cell>
          <cell r="AG130">
            <v>-11336262.298333332</v>
          </cell>
          <cell r="AH130">
            <v>-9837068.2487499993</v>
          </cell>
          <cell r="AI130">
            <v>-8337900.7745833322</v>
          </cell>
          <cell r="AJ130">
            <v>-6838796.8508333331</v>
          </cell>
          <cell r="AK130">
            <v>-5339756.4774999982</v>
          </cell>
          <cell r="AL130">
            <v>-3840716.1041666656</v>
          </cell>
          <cell r="AM130">
            <v>-2341955.4233333343</v>
          </cell>
          <cell r="AN130">
            <v>-839548.02083333337</v>
          </cell>
          <cell r="AO130">
            <v>-82454.697916666657</v>
          </cell>
          <cell r="AR130" t="str">
            <v>50a</v>
          </cell>
        </row>
        <row r="131">
          <cell r="R131">
            <v>-38267.620000000003</v>
          </cell>
          <cell r="S131">
            <v>-38267.620000000003</v>
          </cell>
          <cell r="T131">
            <v>-38267.620000000003</v>
          </cell>
          <cell r="U131">
            <v>-38267.620000000003</v>
          </cell>
          <cell r="V131">
            <v>-38267.620000000003</v>
          </cell>
          <cell r="W131">
            <v>-38267.620000000003</v>
          </cell>
          <cell r="X131">
            <v>-38267.620000000003</v>
          </cell>
          <cell r="Y131">
            <v>-38267.620000000003</v>
          </cell>
          <cell r="Z131">
            <v>-38267.620000000003</v>
          </cell>
          <cell r="AA131">
            <v>-38267.620000000003</v>
          </cell>
          <cell r="AB131">
            <v>-38267.620000000003</v>
          </cell>
          <cell r="AC131">
            <v>0</v>
          </cell>
          <cell r="AD131">
            <v>-91834.244583333333</v>
          </cell>
          <cell r="AE131">
            <v>-86176.585416666669</v>
          </cell>
          <cell r="AF131">
            <v>-80518.926250000004</v>
          </cell>
          <cell r="AG131">
            <v>-74850.569166666668</v>
          </cell>
          <cell r="AH131">
            <v>-69171.51416666666</v>
          </cell>
          <cell r="AI131">
            <v>-63492.45916666666</v>
          </cell>
          <cell r="AJ131">
            <v>-57813.404166666667</v>
          </cell>
          <cell r="AK131">
            <v>-52786.085416666669</v>
          </cell>
          <cell r="AL131">
            <v>-48410.502916666672</v>
          </cell>
          <cell r="AM131">
            <v>-44233.938750000001</v>
          </cell>
          <cell r="AN131">
            <v>-40256.392916666671</v>
          </cell>
          <cell r="AO131">
            <v>-36673.135833333334</v>
          </cell>
          <cell r="AR131" t="str">
            <v>50a</v>
          </cell>
        </row>
        <row r="132"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R132" t="str">
            <v>50a</v>
          </cell>
        </row>
        <row r="133"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R133" t="str">
            <v>50a</v>
          </cell>
        </row>
        <row r="134"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R134" t="str">
            <v>50a</v>
          </cell>
        </row>
        <row r="135"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R135" t="str">
            <v>50a</v>
          </cell>
        </row>
        <row r="136"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R136" t="str">
            <v>50b</v>
          </cell>
        </row>
        <row r="137"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R137" t="str">
            <v>50a</v>
          </cell>
        </row>
        <row r="138"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R138" t="str">
            <v>50a</v>
          </cell>
        </row>
        <row r="139">
          <cell r="R139">
            <v>428.61</v>
          </cell>
          <cell r="S139">
            <v>428.61</v>
          </cell>
          <cell r="T139">
            <v>428.61</v>
          </cell>
          <cell r="U139">
            <v>428.61</v>
          </cell>
          <cell r="V139">
            <v>428.61</v>
          </cell>
          <cell r="W139">
            <v>428.61</v>
          </cell>
          <cell r="X139">
            <v>428.61</v>
          </cell>
          <cell r="Y139">
            <v>428.61</v>
          </cell>
          <cell r="Z139">
            <v>428.61</v>
          </cell>
          <cell r="AA139">
            <v>428.61</v>
          </cell>
          <cell r="AB139">
            <v>428.61</v>
          </cell>
          <cell r="AC139">
            <v>0</v>
          </cell>
          <cell r="AD139">
            <v>428.60999999999996</v>
          </cell>
          <cell r="AE139">
            <v>428.60999999999996</v>
          </cell>
          <cell r="AF139">
            <v>428.60999999999996</v>
          </cell>
          <cell r="AG139">
            <v>428.60999999999996</v>
          </cell>
          <cell r="AH139">
            <v>428.60999999999996</v>
          </cell>
          <cell r="AI139">
            <v>428.60999999999996</v>
          </cell>
          <cell r="AJ139">
            <v>428.60999999999996</v>
          </cell>
          <cell r="AK139">
            <v>428.60999999999996</v>
          </cell>
          <cell r="AL139">
            <v>428.60999999999996</v>
          </cell>
          <cell r="AM139">
            <v>428.60999999999996</v>
          </cell>
          <cell r="AN139">
            <v>428.60999999999996</v>
          </cell>
          <cell r="AO139">
            <v>410.75125000000003</v>
          </cell>
          <cell r="AR139" t="str">
            <v>50a</v>
          </cell>
        </row>
        <row r="140">
          <cell r="R140">
            <v>-25163.57</v>
          </cell>
          <cell r="S140">
            <v>-25163.57</v>
          </cell>
          <cell r="T140">
            <v>-25163.57</v>
          </cell>
          <cell r="U140">
            <v>-25163.57</v>
          </cell>
          <cell r="V140">
            <v>-25163.57</v>
          </cell>
          <cell r="W140">
            <v>-25163.57</v>
          </cell>
          <cell r="X140">
            <v>-25163.57</v>
          </cell>
          <cell r="Y140">
            <v>-25163.57</v>
          </cell>
          <cell r="Z140">
            <v>-25163.57</v>
          </cell>
          <cell r="AA140">
            <v>-25163.57</v>
          </cell>
          <cell r="AB140">
            <v>0</v>
          </cell>
          <cell r="AC140">
            <v>0</v>
          </cell>
          <cell r="AD140">
            <v>-25163.570000000003</v>
          </cell>
          <cell r="AE140">
            <v>-25163.570000000003</v>
          </cell>
          <cell r="AF140">
            <v>-25163.570000000003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  <cell r="AK140">
            <v>-25163.570000000003</v>
          </cell>
          <cell r="AL140">
            <v>-25163.570000000003</v>
          </cell>
          <cell r="AM140">
            <v>-25163.570000000003</v>
          </cell>
          <cell r="AN140">
            <v>-24115.087916666667</v>
          </cell>
          <cell r="AO140">
            <v>-22018.123750000002</v>
          </cell>
          <cell r="AR140" t="str">
            <v>50a</v>
          </cell>
        </row>
        <row r="141"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R141" t="str">
            <v>50a</v>
          </cell>
        </row>
        <row r="142"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R142" t="str">
            <v>50a</v>
          </cell>
        </row>
        <row r="143"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-1073075383.9662499</v>
          </cell>
          <cell r="AE143">
            <v>-970877728.35041666</v>
          </cell>
          <cell r="AF143">
            <v>-868680072.73458338</v>
          </cell>
          <cell r="AG143">
            <v>-766482417.1187501</v>
          </cell>
          <cell r="AH143">
            <v>-664284761.50291669</v>
          </cell>
          <cell r="AI143">
            <v>-562087105.88708341</v>
          </cell>
          <cell r="AJ143">
            <v>-459889450.27125001</v>
          </cell>
          <cell r="AK143">
            <v>-357691794.65541667</v>
          </cell>
          <cell r="AL143">
            <v>-255494139.03958336</v>
          </cell>
          <cell r="AM143">
            <v>-153296483.42375001</v>
          </cell>
          <cell r="AN143">
            <v>-51098827.807916671</v>
          </cell>
          <cell r="AO143">
            <v>0</v>
          </cell>
          <cell r="AR143" t="str">
            <v>50a</v>
          </cell>
        </row>
        <row r="144"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R144" t="str">
            <v>50a</v>
          </cell>
        </row>
        <row r="145">
          <cell r="R145">
            <v>-3496.36</v>
          </cell>
          <cell r="S145">
            <v>-3496.36</v>
          </cell>
          <cell r="T145">
            <v>-3496.36</v>
          </cell>
          <cell r="U145">
            <v>-3496.36</v>
          </cell>
          <cell r="V145">
            <v>-3496.36</v>
          </cell>
          <cell r="W145">
            <v>-3496.36</v>
          </cell>
          <cell r="X145">
            <v>-3496.36</v>
          </cell>
          <cell r="Y145">
            <v>-3496.36</v>
          </cell>
          <cell r="Z145">
            <v>-3496.36</v>
          </cell>
          <cell r="AA145">
            <v>-3496.36</v>
          </cell>
          <cell r="AB145">
            <v>-3496.36</v>
          </cell>
          <cell r="AC145">
            <v>0</v>
          </cell>
          <cell r="AD145">
            <v>-7461.0654166666654</v>
          </cell>
          <cell r="AE145">
            <v>-7050.3545833333328</v>
          </cell>
          <cell r="AF145">
            <v>-6639.6437499999993</v>
          </cell>
          <cell r="AG145">
            <v>-6228.9329166666657</v>
          </cell>
          <cell r="AH145">
            <v>-5818.2220833333331</v>
          </cell>
          <cell r="AI145">
            <v>-5407.5112500000005</v>
          </cell>
          <cell r="AJ145">
            <v>-4996.8004166666669</v>
          </cell>
          <cell r="AK145">
            <v>-4586.0895833333334</v>
          </cell>
          <cell r="AL145">
            <v>-4175.3787500000008</v>
          </cell>
          <cell r="AM145">
            <v>-3851.6075000000001</v>
          </cell>
          <cell r="AN145">
            <v>-3614.7758333333331</v>
          </cell>
          <cell r="AO145">
            <v>-3350.6783333333333</v>
          </cell>
          <cell r="AR145" t="str">
            <v>50a</v>
          </cell>
        </row>
        <row r="146"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R146" t="str">
            <v>50a</v>
          </cell>
        </row>
        <row r="147"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R147" t="str">
            <v>50a</v>
          </cell>
        </row>
        <row r="148"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R148" t="str">
            <v>50a</v>
          </cell>
        </row>
        <row r="149"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R149" t="str">
            <v>50a</v>
          </cell>
        </row>
        <row r="150"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R150" t="str">
            <v>50a</v>
          </cell>
        </row>
        <row r="151"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2.6875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R151" t="str">
            <v>50a</v>
          </cell>
        </row>
        <row r="152">
          <cell r="R152">
            <v>17494.78</v>
          </cell>
          <cell r="S152">
            <v>17494.78</v>
          </cell>
          <cell r="T152">
            <v>20722.78</v>
          </cell>
          <cell r="U152">
            <v>20838.54</v>
          </cell>
          <cell r="V152">
            <v>23975.37</v>
          </cell>
          <cell r="W152">
            <v>43477.54</v>
          </cell>
          <cell r="X152">
            <v>89833.919999999998</v>
          </cell>
          <cell r="Y152">
            <v>133407.94</v>
          </cell>
          <cell r="Z152">
            <v>157295.69</v>
          </cell>
          <cell r="AA152">
            <v>2344.4499999999998</v>
          </cell>
          <cell r="AB152">
            <v>5611.15</v>
          </cell>
          <cell r="AC152">
            <v>10061.17</v>
          </cell>
          <cell r="AD152">
            <v>20395.637499999997</v>
          </cell>
          <cell r="AE152">
            <v>21707.535833333332</v>
          </cell>
          <cell r="AF152">
            <v>23086.684166666662</v>
          </cell>
          <cell r="AG152">
            <v>24569.128333333327</v>
          </cell>
          <cell r="AH152">
            <v>25753.787083333329</v>
          </cell>
          <cell r="AI152">
            <v>26395.617499999997</v>
          </cell>
          <cell r="AJ152">
            <v>26691.436249999999</v>
          </cell>
          <cell r="AK152">
            <v>30623.561249999999</v>
          </cell>
          <cell r="AL152">
            <v>40844.922083333338</v>
          </cell>
          <cell r="AM152">
            <v>46800.29541666666</v>
          </cell>
          <cell r="AN152">
            <v>46109.837083333325</v>
          </cell>
          <cell r="AO152">
            <v>45522.909583333334</v>
          </cell>
          <cell r="AR152" t="str">
            <v>50a</v>
          </cell>
        </row>
        <row r="153"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R153" t="str">
            <v>50a</v>
          </cell>
        </row>
        <row r="154">
          <cell r="R154">
            <v>2018209.71</v>
          </cell>
          <cell r="S154">
            <v>2119767.42</v>
          </cell>
          <cell r="T154">
            <v>646197.65</v>
          </cell>
          <cell r="U154">
            <v>758800</v>
          </cell>
          <cell r="V154">
            <v>844413.58</v>
          </cell>
          <cell r="W154">
            <v>929493.5</v>
          </cell>
          <cell r="X154">
            <v>1014229.71</v>
          </cell>
          <cell r="Y154">
            <v>1084592.1299999999</v>
          </cell>
          <cell r="Z154">
            <v>1154929.01</v>
          </cell>
          <cell r="AA154">
            <v>1217261.67</v>
          </cell>
          <cell r="AB154">
            <v>1279125.1499999999</v>
          </cell>
          <cell r="AC154">
            <v>571945.46</v>
          </cell>
          <cell r="AD154">
            <v>1463753.0287499998</v>
          </cell>
          <cell r="AE154">
            <v>1560087.5254166666</v>
          </cell>
          <cell r="AF154">
            <v>1588437.9487500002</v>
          </cell>
          <cell r="AG154">
            <v>1549847.7608333332</v>
          </cell>
          <cell r="AH154">
            <v>1509734.5166666666</v>
          </cell>
          <cell r="AI154">
            <v>1469273.7920833332</v>
          </cell>
          <cell r="AJ154">
            <v>1429084.41625</v>
          </cell>
          <cell r="AK154">
            <v>1388531.98875</v>
          </cell>
          <cell r="AL154">
            <v>1347363.6912499999</v>
          </cell>
          <cell r="AM154">
            <v>1305720.3224999998</v>
          </cell>
          <cell r="AN154">
            <v>1263956.07</v>
          </cell>
          <cell r="AO154">
            <v>1189895.3504166666</v>
          </cell>
          <cell r="AR154" t="str">
            <v>50a</v>
          </cell>
        </row>
        <row r="155">
          <cell r="R155">
            <v>-432028.91</v>
          </cell>
          <cell r="S155">
            <v>-443936.4</v>
          </cell>
          <cell r="T155">
            <v>-459060.92</v>
          </cell>
          <cell r="U155">
            <v>-465904.11</v>
          </cell>
          <cell r="V155">
            <v>-482135.84</v>
          </cell>
          <cell r="W155">
            <v>-492919.8</v>
          </cell>
          <cell r="X155">
            <v>-501367.52</v>
          </cell>
          <cell r="Y155">
            <v>-510242.88</v>
          </cell>
          <cell r="Z155">
            <v>-518318.62</v>
          </cell>
          <cell r="AA155">
            <v>-526937.19999999995</v>
          </cell>
          <cell r="AB155">
            <v>-539206.07999999996</v>
          </cell>
          <cell r="AC155">
            <v>-549633</v>
          </cell>
          <cell r="AD155">
            <v>-375130.64666666667</v>
          </cell>
          <cell r="AE155">
            <v>-384812.14666666667</v>
          </cell>
          <cell r="AF155">
            <v>-394903.43375000008</v>
          </cell>
          <cell r="AG155">
            <v>-405096.90666666673</v>
          </cell>
          <cell r="AH155">
            <v>-415524.18291666667</v>
          </cell>
          <cell r="AI155">
            <v>-426150.49291666667</v>
          </cell>
          <cell r="AJ155">
            <v>-436518.26458333334</v>
          </cell>
          <cell r="AK155">
            <v>-446849.50333333336</v>
          </cell>
          <cell r="AL155">
            <v>-457119.85833333322</v>
          </cell>
          <cell r="AM155">
            <v>-467321.90166666667</v>
          </cell>
          <cell r="AN155">
            <v>-477738.78916666674</v>
          </cell>
          <cell r="AO155">
            <v>-488255.52999999997</v>
          </cell>
          <cell r="AR155" t="str">
            <v>50a</v>
          </cell>
        </row>
        <row r="156">
          <cell r="R156">
            <v>-53699.8</v>
          </cell>
          <cell r="S156">
            <v>-53465.34</v>
          </cell>
          <cell r="T156">
            <v>-53438.49</v>
          </cell>
          <cell r="U156">
            <v>-53438.49</v>
          </cell>
          <cell r="V156">
            <v>-53438.49</v>
          </cell>
          <cell r="W156">
            <v>-53374.42</v>
          </cell>
          <cell r="X156">
            <v>-53374.42</v>
          </cell>
          <cell r="Y156">
            <v>-53374.42</v>
          </cell>
          <cell r="Z156">
            <v>-53374.42</v>
          </cell>
          <cell r="AA156">
            <v>-53253.62</v>
          </cell>
          <cell r="AB156">
            <v>0</v>
          </cell>
          <cell r="AC156">
            <v>0</v>
          </cell>
          <cell r="AD156">
            <v>-182212.23708333334</v>
          </cell>
          <cell r="AE156">
            <v>-164860.49791666667</v>
          </cell>
          <cell r="AF156">
            <v>-148525.77083333334</v>
          </cell>
          <cell r="AG156">
            <v>-133173.58708333335</v>
          </cell>
          <cell r="AH156">
            <v>-118062.83916666667</v>
          </cell>
          <cell r="AI156">
            <v>-103224.07333333332</v>
          </cell>
          <cell r="AJ156">
            <v>-88896.077083333323</v>
          </cell>
          <cell r="AK156">
            <v>-75246.562083333338</v>
          </cell>
          <cell r="AL156">
            <v>-62227.13958333333</v>
          </cell>
          <cell r="AM156">
            <v>-55115.805</v>
          </cell>
          <cell r="AN156">
            <v>-51831.885416666657</v>
          </cell>
          <cell r="AO156">
            <v>-46913.590833333328</v>
          </cell>
          <cell r="AR156" t="str">
            <v>50a</v>
          </cell>
        </row>
        <row r="157"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R157" t="str">
            <v>50a</v>
          </cell>
        </row>
        <row r="158"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R158" t="str">
            <v>50a</v>
          </cell>
        </row>
        <row r="159"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8476083.3379166666</v>
          </cell>
          <cell r="AE159">
            <v>7640454.225833334</v>
          </cell>
          <cell r="AF159">
            <v>6976874.8875000002</v>
          </cell>
          <cell r="AG159">
            <v>6310332.135416667</v>
          </cell>
          <cell r="AH159">
            <v>5468776.1733333329</v>
          </cell>
          <cell r="AI159">
            <v>4627328.9837499997</v>
          </cell>
          <cell r="AJ159">
            <v>3785996.4412500001</v>
          </cell>
          <cell r="AK159">
            <v>2944663.8987500002</v>
          </cell>
          <cell r="AL159">
            <v>2103331.3562499997</v>
          </cell>
          <cell r="AM159">
            <v>1261998.81375</v>
          </cell>
          <cell r="AN159">
            <v>420666.27124999999</v>
          </cell>
          <cell r="AO159">
            <v>0</v>
          </cell>
          <cell r="AR159" t="str">
            <v>50a</v>
          </cell>
        </row>
        <row r="160"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R160" t="str">
            <v>50a</v>
          </cell>
        </row>
        <row r="161"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R161" t="str">
            <v>50a</v>
          </cell>
        </row>
        <row r="162"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R162" t="str">
            <v>50a</v>
          </cell>
        </row>
        <row r="163"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R163" t="str">
            <v>50a</v>
          </cell>
        </row>
        <row r="164"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-5374.6874999999991</v>
          </cell>
          <cell r="AE164">
            <v>-4848.9474999999993</v>
          </cell>
          <cell r="AF164">
            <v>-4323.2074999999995</v>
          </cell>
          <cell r="AG164">
            <v>-3797.4675000000002</v>
          </cell>
          <cell r="AH164">
            <v>-3271.7275000000004</v>
          </cell>
          <cell r="AI164">
            <v>-2745.9874999999997</v>
          </cell>
          <cell r="AJ164">
            <v>-2220.2474999999999</v>
          </cell>
          <cell r="AK164">
            <v>-1694.5074999999999</v>
          </cell>
          <cell r="AL164">
            <v>-1168.7675000000002</v>
          </cell>
          <cell r="AM164">
            <v>-643.02750000000003</v>
          </cell>
          <cell r="AN164">
            <v>-190.07875000000001</v>
          </cell>
          <cell r="AO164">
            <v>0</v>
          </cell>
          <cell r="AR164" t="str">
            <v>50a</v>
          </cell>
        </row>
        <row r="165">
          <cell r="R165">
            <v>0</v>
          </cell>
          <cell r="S165">
            <v>53784.54</v>
          </cell>
          <cell r="T165">
            <v>70411.240000000005</v>
          </cell>
          <cell r="U165">
            <v>0</v>
          </cell>
          <cell r="V165">
            <v>254028.29</v>
          </cell>
          <cell r="W165">
            <v>740090.16</v>
          </cell>
          <cell r="X165">
            <v>1289479.6799999999</v>
          </cell>
          <cell r="Y165">
            <v>522711.89</v>
          </cell>
          <cell r="Z165">
            <v>1068327.26</v>
          </cell>
          <cell r="AA165">
            <v>0</v>
          </cell>
          <cell r="AB165">
            <v>312706.23</v>
          </cell>
          <cell r="AC165">
            <v>366889.59</v>
          </cell>
          <cell r="AD165">
            <v>510749.84583333338</v>
          </cell>
          <cell r="AE165">
            <v>512990.86833333335</v>
          </cell>
          <cell r="AF165">
            <v>518165.69250000006</v>
          </cell>
          <cell r="AG165">
            <v>521099.4941666667</v>
          </cell>
          <cell r="AH165">
            <v>531684.00624999998</v>
          </cell>
          <cell r="AI165">
            <v>573105.6083333334</v>
          </cell>
          <cell r="AJ165">
            <v>657671.01833333343</v>
          </cell>
          <cell r="AK165">
            <v>676487.82666666678</v>
          </cell>
          <cell r="AL165">
            <v>580091.41791666672</v>
          </cell>
          <cell r="AM165">
            <v>518606.52083333331</v>
          </cell>
          <cell r="AN165">
            <v>498784.69624999998</v>
          </cell>
          <cell r="AO165">
            <v>434415.97250000009</v>
          </cell>
          <cell r="AR165" t="str">
            <v>50b</v>
          </cell>
        </row>
        <row r="166">
          <cell r="R166">
            <v>373.37</v>
          </cell>
          <cell r="S166">
            <v>373.66</v>
          </cell>
          <cell r="T166">
            <v>373.97</v>
          </cell>
          <cell r="U166">
            <v>374.27</v>
          </cell>
          <cell r="V166">
            <v>374.58</v>
          </cell>
          <cell r="W166">
            <v>374.88</v>
          </cell>
          <cell r="X166">
            <v>375.21</v>
          </cell>
          <cell r="Y166">
            <v>375.56</v>
          </cell>
          <cell r="Z166">
            <v>1606491.08</v>
          </cell>
          <cell r="AA166">
            <v>5032923.66</v>
          </cell>
          <cell r="AB166">
            <v>5293981.49</v>
          </cell>
          <cell r="AC166">
            <v>163424</v>
          </cell>
          <cell r="AD166">
            <v>7427307.3733333349</v>
          </cell>
          <cell r="AE166">
            <v>6207690.3933333345</v>
          </cell>
          <cell r="AF166">
            <v>5132609.8454166669</v>
          </cell>
          <cell r="AG166">
            <v>4201961.0133333337</v>
          </cell>
          <cell r="AH166">
            <v>3271381.7650000001</v>
          </cell>
          <cell r="AI166">
            <v>2340789.3812499996</v>
          </cell>
          <cell r="AJ166">
            <v>1410214.937916667</v>
          </cell>
          <cell r="AK166">
            <v>479597.78333333338</v>
          </cell>
          <cell r="AL166">
            <v>74245.239166666681</v>
          </cell>
          <cell r="AM166">
            <v>343906.70375000004</v>
          </cell>
          <cell r="AN166">
            <v>774163.36833333352</v>
          </cell>
          <cell r="AO166">
            <v>1001524.1883333334</v>
          </cell>
          <cell r="AR166" t="str">
            <v>62</v>
          </cell>
        </row>
        <row r="167">
          <cell r="R167">
            <v>-5.0999999999999996</v>
          </cell>
          <cell r="S167">
            <v>-5.0999999999999996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-2329.58</v>
          </cell>
          <cell r="AB167">
            <v>0</v>
          </cell>
          <cell r="AC167">
            <v>0</v>
          </cell>
          <cell r="AD167">
            <v>-446.61791666666664</v>
          </cell>
          <cell r="AE167">
            <v>-223.84458333333328</v>
          </cell>
          <cell r="AF167">
            <v>-34.108750000000015</v>
          </cell>
          <cell r="AG167">
            <v>46.750833333333325</v>
          </cell>
          <cell r="AH167">
            <v>34.372499999999981</v>
          </cell>
          <cell r="AI167">
            <v>9.1908333333333321</v>
          </cell>
          <cell r="AJ167">
            <v>-3.1875</v>
          </cell>
          <cell r="AK167">
            <v>-2.7624999999999997</v>
          </cell>
          <cell r="AL167">
            <v>-2.3374999999999999</v>
          </cell>
          <cell r="AM167">
            <v>-98.978333333333339</v>
          </cell>
          <cell r="AN167">
            <v>-195.6191666666667</v>
          </cell>
          <cell r="AO167">
            <v>-195.19416666666666</v>
          </cell>
          <cell r="AR167" t="str">
            <v>50a</v>
          </cell>
        </row>
        <row r="168">
          <cell r="R168">
            <v>3637875.04</v>
          </cell>
          <cell r="S168">
            <v>4444286.58</v>
          </cell>
          <cell r="T168">
            <v>2866157.71</v>
          </cell>
          <cell r="U168">
            <v>1666305.98</v>
          </cell>
          <cell r="V168">
            <v>1854503.29</v>
          </cell>
          <cell r="W168">
            <v>2119728.88</v>
          </cell>
          <cell r="X168">
            <v>1738758.12</v>
          </cell>
          <cell r="Y168">
            <v>1310962.77</v>
          </cell>
          <cell r="Z168">
            <v>1885218.81</v>
          </cell>
          <cell r="AA168">
            <v>1237325.6000000001</v>
          </cell>
          <cell r="AB168">
            <v>2447438.2000000002</v>
          </cell>
          <cell r="AC168">
            <v>2552470.09</v>
          </cell>
          <cell r="AD168">
            <v>18984068.736666668</v>
          </cell>
          <cell r="AE168">
            <v>17697871.645833332</v>
          </cell>
          <cell r="AF168">
            <v>16412532.007916667</v>
          </cell>
          <cell r="AG168">
            <v>14953348.79166667</v>
          </cell>
          <cell r="AH168">
            <v>13410716.109999999</v>
          </cell>
          <cell r="AI168">
            <v>10421214.694166668</v>
          </cell>
          <cell r="AJ168">
            <v>6933979.0012499988</v>
          </cell>
          <cell r="AK168">
            <v>4644124.9916666662</v>
          </cell>
          <cell r="AL168">
            <v>3408110.8462499995</v>
          </cell>
          <cell r="AM168">
            <v>3008207.5970833325</v>
          </cell>
          <cell r="AN168">
            <v>2575555.7566666664</v>
          </cell>
          <cell r="AO168">
            <v>2326389.8133333335</v>
          </cell>
          <cell r="AR168" t="str">
            <v>50a</v>
          </cell>
        </row>
        <row r="169"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-49871.24</v>
          </cell>
          <cell r="AD169">
            <v>-2336.5441666666666</v>
          </cell>
          <cell r="AE169">
            <v>-2336.5441666666666</v>
          </cell>
          <cell r="AF169">
            <v>-2336.5441666666666</v>
          </cell>
          <cell r="AG169">
            <v>-2336.5441666666666</v>
          </cell>
          <cell r="AH169">
            <v>-2336.5441666666666</v>
          </cell>
          <cell r="AI169">
            <v>-2336.5441666666666</v>
          </cell>
          <cell r="AJ169">
            <v>-2336.5441666666666</v>
          </cell>
          <cell r="AK169">
            <v>-2336.5441666666666</v>
          </cell>
          <cell r="AL169">
            <v>-2336.5441666666666</v>
          </cell>
          <cell r="AM169">
            <v>-2336.5441666666666</v>
          </cell>
          <cell r="AN169">
            <v>-1168.2720833333333</v>
          </cell>
          <cell r="AO169">
            <v>-2077.9683333333332</v>
          </cell>
          <cell r="AR169" t="str">
            <v>50a</v>
          </cell>
        </row>
        <row r="170">
          <cell r="R170">
            <v>21793968.670000002</v>
          </cell>
          <cell r="S170">
            <v>11413662.1</v>
          </cell>
          <cell r="T170">
            <v>5800258.1100000003</v>
          </cell>
          <cell r="U170">
            <v>6390527.5599999996</v>
          </cell>
          <cell r="V170">
            <v>6067565.9900000002</v>
          </cell>
          <cell r="W170">
            <v>7292429.9500000002</v>
          </cell>
          <cell r="X170">
            <v>4603174.91</v>
          </cell>
          <cell r="Y170">
            <v>1742889.68</v>
          </cell>
          <cell r="Z170">
            <v>6281183.25</v>
          </cell>
          <cell r="AA170">
            <v>5187408.28</v>
          </cell>
          <cell r="AB170">
            <v>17865398.039999999</v>
          </cell>
          <cell r="AC170">
            <v>742412.87</v>
          </cell>
          <cell r="AD170">
            <v>11803004.630416663</v>
          </cell>
          <cell r="AE170">
            <v>10501094.938749999</v>
          </cell>
          <cell r="AF170">
            <v>9645146.8887499999</v>
          </cell>
          <cell r="AG170">
            <v>9743944.8604166657</v>
          </cell>
          <cell r="AH170">
            <v>9953257.0949999988</v>
          </cell>
          <cell r="AI170">
            <v>9589910.5445833337</v>
          </cell>
          <cell r="AJ170">
            <v>9245317.3866666649</v>
          </cell>
          <cell r="AK170">
            <v>9031365.9229166657</v>
          </cell>
          <cell r="AL170">
            <v>8721745.4666666687</v>
          </cell>
          <cell r="AM170">
            <v>8640768.6637500003</v>
          </cell>
          <cell r="AN170">
            <v>9065527.5237500016</v>
          </cell>
          <cell r="AO170">
            <v>8756620.597083332</v>
          </cell>
          <cell r="AR170" t="str">
            <v>50a</v>
          </cell>
        </row>
        <row r="171">
          <cell r="R171">
            <v>-10282793.789999999</v>
          </cell>
          <cell r="S171">
            <v>711791.64</v>
          </cell>
          <cell r="T171">
            <v>333661.01</v>
          </cell>
          <cell r="U171">
            <v>438679.49</v>
          </cell>
          <cell r="V171">
            <v>439936.99</v>
          </cell>
          <cell r="W171">
            <v>400429.07</v>
          </cell>
          <cell r="X171">
            <v>410132.12</v>
          </cell>
          <cell r="Y171">
            <v>225554.05</v>
          </cell>
          <cell r="Z171">
            <v>159433.60000000001</v>
          </cell>
          <cell r="AA171">
            <v>378828.79999999999</v>
          </cell>
          <cell r="AB171">
            <v>438371.38</v>
          </cell>
          <cell r="AC171">
            <v>227223.26</v>
          </cell>
          <cell r="AD171">
            <v>-1834519.1779166667</v>
          </cell>
          <cell r="AE171">
            <v>-2275929.3675000002</v>
          </cell>
          <cell r="AF171">
            <v>-2319039.9245833331</v>
          </cell>
          <cell r="AG171">
            <v>-2345041.1183333336</v>
          </cell>
          <cell r="AH171">
            <v>-2323696.1587499999</v>
          </cell>
          <cell r="AI171">
            <v>-2316118.0375000001</v>
          </cell>
          <cell r="AJ171">
            <v>-2312885.7162500001</v>
          </cell>
          <cell r="AK171">
            <v>-2102215.9545833333</v>
          </cell>
          <cell r="AL171">
            <v>-1909550.1512499999</v>
          </cell>
          <cell r="AM171">
            <v>-1674977.3116666665</v>
          </cell>
          <cell r="AN171">
            <v>-1420871.2899999998</v>
          </cell>
          <cell r="AO171">
            <v>-961565.72958333325</v>
          </cell>
          <cell r="AR171" t="str">
            <v>50a</v>
          </cell>
        </row>
        <row r="172">
          <cell r="R172">
            <v>1349.54</v>
          </cell>
          <cell r="S172">
            <v>812.31</v>
          </cell>
          <cell r="T172">
            <v>1185.8599999999999</v>
          </cell>
          <cell r="U172">
            <v>981.22</v>
          </cell>
          <cell r="V172">
            <v>97.37</v>
          </cell>
          <cell r="W172">
            <v>428.48</v>
          </cell>
          <cell r="X172">
            <v>1963.83</v>
          </cell>
          <cell r="Y172">
            <v>587438.65</v>
          </cell>
          <cell r="Z172">
            <v>1384.72</v>
          </cell>
          <cell r="AA172">
            <v>608.51</v>
          </cell>
          <cell r="AB172">
            <v>190.01</v>
          </cell>
          <cell r="AC172">
            <v>3845</v>
          </cell>
          <cell r="AD172">
            <v>1487.9283333333333</v>
          </cell>
          <cell r="AE172">
            <v>1484.7554166666669</v>
          </cell>
          <cell r="AF172">
            <v>1442.9033333333334</v>
          </cell>
          <cell r="AG172">
            <v>1420.4145833333332</v>
          </cell>
          <cell r="AH172">
            <v>1415.5895833333334</v>
          </cell>
          <cell r="AI172">
            <v>1351.7958333333333</v>
          </cell>
          <cell r="AJ172">
            <v>1351.2537500000001</v>
          </cell>
          <cell r="AK172">
            <v>25731.653750000001</v>
          </cell>
          <cell r="AL172">
            <v>49954.051249999997</v>
          </cell>
          <cell r="AM172">
            <v>49829.176666666666</v>
          </cell>
          <cell r="AN172">
            <v>49811.137500000004</v>
          </cell>
          <cell r="AO172">
            <v>49907.325000000004</v>
          </cell>
          <cell r="AR172" t="str">
            <v>50a</v>
          </cell>
        </row>
        <row r="173">
          <cell r="R173">
            <v>258.70999999999998</v>
          </cell>
          <cell r="S173">
            <v>-2126.2600000000002</v>
          </cell>
          <cell r="T173">
            <v>125.18</v>
          </cell>
          <cell r="U173">
            <v>-290.3</v>
          </cell>
          <cell r="V173">
            <v>-584.35</v>
          </cell>
          <cell r="W173">
            <v>336.06</v>
          </cell>
          <cell r="X173">
            <v>2425.6799999999998</v>
          </cell>
          <cell r="Y173">
            <v>-144.57</v>
          </cell>
          <cell r="Z173">
            <v>2422.9</v>
          </cell>
          <cell r="AA173">
            <v>694.25</v>
          </cell>
          <cell r="AB173">
            <v>61.53</v>
          </cell>
          <cell r="AC173">
            <v>0</v>
          </cell>
          <cell r="AD173">
            <v>264.59375000000006</v>
          </cell>
          <cell r="AE173">
            <v>248.94708333333335</v>
          </cell>
          <cell r="AF173">
            <v>281.48791666666671</v>
          </cell>
          <cell r="AG173">
            <v>388.44375000000008</v>
          </cell>
          <cell r="AH173">
            <v>438.48874999999998</v>
          </cell>
          <cell r="AI173">
            <v>172.77625</v>
          </cell>
          <cell r="AJ173">
            <v>-23.134583333333335</v>
          </cell>
          <cell r="AK173">
            <v>-22.077083333333405</v>
          </cell>
          <cell r="AL173">
            <v>55.547083333333298</v>
          </cell>
          <cell r="AM173">
            <v>230.64416666666662</v>
          </cell>
          <cell r="AN173">
            <v>261.96374999999995</v>
          </cell>
          <cell r="AO173">
            <v>264.71499999999997</v>
          </cell>
          <cell r="AR173" t="str">
            <v>50a</v>
          </cell>
        </row>
        <row r="174">
          <cell r="R174">
            <v>0</v>
          </cell>
          <cell r="S174">
            <v>-10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-26539.14</v>
          </cell>
          <cell r="AA174">
            <v>0</v>
          </cell>
          <cell r="AB174">
            <v>-29526.720000000001</v>
          </cell>
          <cell r="AC174">
            <v>-125820.42</v>
          </cell>
          <cell r="AD174">
            <v>-63550.345000000001</v>
          </cell>
          <cell r="AE174">
            <v>-63550.761666666665</v>
          </cell>
          <cell r="AF174">
            <v>-63535.348749999997</v>
          </cell>
          <cell r="AG174">
            <v>-63519.519166666665</v>
          </cell>
          <cell r="AH174">
            <v>-63501.068333333336</v>
          </cell>
          <cell r="AI174">
            <v>-63482.534166666672</v>
          </cell>
          <cell r="AJ174">
            <v>-63481.6175</v>
          </cell>
          <cell r="AK174">
            <v>-63479.950833333336</v>
          </cell>
          <cell r="AL174">
            <v>-55061.80541666667</v>
          </cell>
          <cell r="AM174">
            <v>-46644.076666666668</v>
          </cell>
          <cell r="AN174">
            <v>-25658.324166666669</v>
          </cell>
          <cell r="AO174">
            <v>-9915.5058333333345</v>
          </cell>
          <cell r="AR174" t="str">
            <v>50a</v>
          </cell>
        </row>
        <row r="175">
          <cell r="R175">
            <v>50023.31</v>
          </cell>
          <cell r="S175">
            <v>81001.33</v>
          </cell>
          <cell r="T175">
            <v>83952.38</v>
          </cell>
          <cell r="U175">
            <v>80493.279999999999</v>
          </cell>
          <cell r="V175">
            <v>70258.98</v>
          </cell>
          <cell r="W175">
            <v>59795.4</v>
          </cell>
          <cell r="X175">
            <v>48983.98</v>
          </cell>
          <cell r="Y175">
            <v>42193.89</v>
          </cell>
          <cell r="Z175">
            <v>40836.080000000002</v>
          </cell>
          <cell r="AA175">
            <v>42595.67</v>
          </cell>
          <cell r="AB175">
            <v>41690.53</v>
          </cell>
          <cell r="AC175">
            <v>-179237.41</v>
          </cell>
          <cell r="AD175">
            <v>37081.387499999997</v>
          </cell>
          <cell r="AE175">
            <v>38411.85</v>
          </cell>
          <cell r="AF175">
            <v>40043.166250000009</v>
          </cell>
          <cell r="AG175">
            <v>41390.762916666667</v>
          </cell>
          <cell r="AH175">
            <v>44829.594583333332</v>
          </cell>
          <cell r="AI175">
            <v>47662.654166666667</v>
          </cell>
          <cell r="AJ175">
            <v>47362.955833333333</v>
          </cell>
          <cell r="AK175">
            <v>46880.844166666669</v>
          </cell>
          <cell r="AL175">
            <v>46765.057500000003</v>
          </cell>
          <cell r="AM175">
            <v>47288.439999999995</v>
          </cell>
          <cell r="AN175">
            <v>52028.881250000006</v>
          </cell>
          <cell r="AO175">
            <v>47436.020416666674</v>
          </cell>
          <cell r="AR175" t="str">
            <v>50a</v>
          </cell>
        </row>
        <row r="176">
          <cell r="R176">
            <v>-288610.01</v>
          </cell>
          <cell r="S176">
            <v>-257663.26</v>
          </cell>
          <cell r="T176">
            <v>-68501.27</v>
          </cell>
          <cell r="U176">
            <v>-465443.75</v>
          </cell>
          <cell r="V176">
            <v>-521951.9</v>
          </cell>
          <cell r="W176">
            <v>-110461.75999999999</v>
          </cell>
          <cell r="X176">
            <v>-118642.08</v>
          </cell>
          <cell r="Y176">
            <v>-582765.06999999995</v>
          </cell>
          <cell r="Z176">
            <v>-79151.67</v>
          </cell>
          <cell r="AA176">
            <v>670773.37</v>
          </cell>
          <cell r="AB176">
            <v>-219982.69</v>
          </cell>
          <cell r="AC176">
            <v>-81408.36</v>
          </cell>
          <cell r="AD176">
            <v>-243209.41999999995</v>
          </cell>
          <cell r="AE176">
            <v>-252701.43124999999</v>
          </cell>
          <cell r="AF176">
            <v>-252723.49458333335</v>
          </cell>
          <cell r="AG176">
            <v>-268944.87208333332</v>
          </cell>
          <cell r="AH176">
            <v>-288547.09000000003</v>
          </cell>
          <cell r="AI176">
            <v>-288371.12291666667</v>
          </cell>
          <cell r="AJ176">
            <v>-285238.95166666666</v>
          </cell>
          <cell r="AK176">
            <v>-304629.30374999996</v>
          </cell>
          <cell r="AL176">
            <v>-322341.89083333331</v>
          </cell>
          <cell r="AM176">
            <v>-271444.27541666664</v>
          </cell>
          <cell r="AN176">
            <v>-203433.67791666664</v>
          </cell>
          <cell r="AO176">
            <v>-180942.88249999998</v>
          </cell>
          <cell r="AR176" t="str">
            <v>50a</v>
          </cell>
        </row>
        <row r="177">
          <cell r="R177">
            <v>-114091.72</v>
          </cell>
          <cell r="S177">
            <v>-110578.02</v>
          </cell>
          <cell r="T177">
            <v>-107487.17</v>
          </cell>
          <cell r="U177">
            <v>-77277.460000000006</v>
          </cell>
          <cell r="V177">
            <v>-72399.38</v>
          </cell>
          <cell r="W177">
            <v>-62442.239999999998</v>
          </cell>
          <cell r="X177">
            <v>-50530.61</v>
          </cell>
          <cell r="Y177">
            <v>-44861.65</v>
          </cell>
          <cell r="Z177">
            <v>-44204.39</v>
          </cell>
          <cell r="AA177">
            <v>-44186.68</v>
          </cell>
          <cell r="AB177">
            <v>-16.39</v>
          </cell>
          <cell r="AC177">
            <v>-16.39</v>
          </cell>
          <cell r="AD177">
            <v>-268973.64041666669</v>
          </cell>
          <cell r="AE177">
            <v>-246971.75750000007</v>
          </cell>
          <cell r="AF177">
            <v>-222431.55250000008</v>
          </cell>
          <cell r="AG177">
            <v>-194707.46083333335</v>
          </cell>
          <cell r="AH177">
            <v>-168679.6525</v>
          </cell>
          <cell r="AI177">
            <v>-139169.02416666664</v>
          </cell>
          <cell r="AJ177">
            <v>-116106.49708333331</v>
          </cell>
          <cell r="AK177">
            <v>-104464.27500000002</v>
          </cell>
          <cell r="AL177">
            <v>-92468.860416666663</v>
          </cell>
          <cell r="AM177">
            <v>-83232.944999999992</v>
          </cell>
          <cell r="AN177">
            <v>-75161.982916666675</v>
          </cell>
          <cell r="AO177">
            <v>-65479.522083333344</v>
          </cell>
          <cell r="AR177" t="str">
            <v>50a</v>
          </cell>
        </row>
        <row r="178">
          <cell r="R178">
            <v>-13595474.890000001</v>
          </cell>
          <cell r="S178">
            <v>-9417196.6999999993</v>
          </cell>
          <cell r="T178">
            <v>-7157683.7300000004</v>
          </cell>
          <cell r="U178">
            <v>-32447469.649999999</v>
          </cell>
          <cell r="V178">
            <v>-12268270.220000001</v>
          </cell>
          <cell r="W178">
            <v>-7168704.0999999996</v>
          </cell>
          <cell r="X178">
            <v>-10821969.039999999</v>
          </cell>
          <cell r="Y178">
            <v>-5669030.2199999997</v>
          </cell>
          <cell r="Z178">
            <v>-6021756.3399999999</v>
          </cell>
          <cell r="AA178">
            <v>-9205624.1799999997</v>
          </cell>
          <cell r="AB178">
            <v>-12922434.85</v>
          </cell>
          <cell r="AC178">
            <v>-7408084.6799999997</v>
          </cell>
          <cell r="AD178">
            <v>-10425982.540000001</v>
          </cell>
          <cell r="AE178">
            <v>-10627724.483749999</v>
          </cell>
          <cell r="AF178">
            <v>-10904444.129583333</v>
          </cell>
          <cell r="AG178">
            <v>-11068435.565416668</v>
          </cell>
          <cell r="AH178">
            <v>-10997266.090416668</v>
          </cell>
          <cell r="AI178">
            <v>-11012478.5075</v>
          </cell>
          <cell r="AJ178">
            <v>-11150321.272083335</v>
          </cell>
          <cell r="AK178">
            <v>-11239500.647499999</v>
          </cell>
          <cell r="AL178">
            <v>-11290675.727916665</v>
          </cell>
          <cell r="AM178">
            <v>-11328041.771666666</v>
          </cell>
          <cell r="AN178">
            <v>-11378418.561250001</v>
          </cell>
          <cell r="AO178">
            <v>-11302687.888333334</v>
          </cell>
          <cell r="AR178" t="str">
            <v>50a</v>
          </cell>
        </row>
        <row r="179">
          <cell r="R179">
            <v>-355100.66</v>
          </cell>
          <cell r="S179">
            <v>-377347.41</v>
          </cell>
          <cell r="T179">
            <v>-461543.78</v>
          </cell>
          <cell r="U179">
            <v>-656102.67000000004</v>
          </cell>
          <cell r="V179">
            <v>-491578.24</v>
          </cell>
          <cell r="W179">
            <v>-573253.71</v>
          </cell>
          <cell r="X179">
            <v>-699708.73</v>
          </cell>
          <cell r="Y179">
            <v>-661371.65</v>
          </cell>
          <cell r="Z179">
            <v>-645499.57999999996</v>
          </cell>
          <cell r="AA179">
            <v>-652551.9</v>
          </cell>
          <cell r="AB179">
            <v>-669876.87</v>
          </cell>
          <cell r="AC179">
            <v>-786062.75</v>
          </cell>
          <cell r="AD179">
            <v>-199206.28416666668</v>
          </cell>
          <cell r="AE179">
            <v>-229724.95375000002</v>
          </cell>
          <cell r="AF179">
            <v>-264678.75333333336</v>
          </cell>
          <cell r="AG179">
            <v>-311247.35541666672</v>
          </cell>
          <cell r="AH179">
            <v>-359067.39333333337</v>
          </cell>
          <cell r="AI179">
            <v>-403435.39125000004</v>
          </cell>
          <cell r="AJ179">
            <v>-440028.24958333344</v>
          </cell>
          <cell r="AK179">
            <v>-469577.47625000001</v>
          </cell>
          <cell r="AL179">
            <v>-500232.82</v>
          </cell>
          <cell r="AM179">
            <v>-517681.81750000012</v>
          </cell>
          <cell r="AN179">
            <v>-537474.82291666663</v>
          </cell>
          <cell r="AO179">
            <v>-569732.69874999998</v>
          </cell>
          <cell r="AR179" t="str">
            <v>50a</v>
          </cell>
        </row>
        <row r="180">
          <cell r="X180">
            <v>-731.03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-628081.24</v>
          </cell>
          <cell r="AJ180">
            <v>-30.459583333333331</v>
          </cell>
          <cell r="AK180">
            <v>-60.919166666666662</v>
          </cell>
          <cell r="AL180">
            <v>-60.919166666666662</v>
          </cell>
          <cell r="AM180">
            <v>-60.919166666666662</v>
          </cell>
          <cell r="AN180">
            <v>-60.919166666666662</v>
          </cell>
          <cell r="AO180">
            <v>-26230.970833333336</v>
          </cell>
          <cell r="AR180" t="str">
            <v>50a</v>
          </cell>
        </row>
        <row r="181">
          <cell r="R181">
            <v>-90906.61</v>
          </cell>
          <cell r="S181">
            <v>-102138.3</v>
          </cell>
          <cell r="T181">
            <v>-90994.8</v>
          </cell>
          <cell r="U181">
            <v>-90994.8</v>
          </cell>
          <cell r="V181">
            <v>-90994.8</v>
          </cell>
          <cell r="W181">
            <v>-90994.8</v>
          </cell>
          <cell r="X181">
            <v>-90994.8</v>
          </cell>
          <cell r="Y181">
            <v>-90994.8</v>
          </cell>
          <cell r="Z181">
            <v>-90994.8</v>
          </cell>
          <cell r="AA181">
            <v>-72608.27</v>
          </cell>
          <cell r="AB181">
            <v>-55764.04</v>
          </cell>
          <cell r="AC181">
            <v>0</v>
          </cell>
          <cell r="AD181">
            <v>-100782.10833333335</v>
          </cell>
          <cell r="AE181">
            <v>-100306.77208333334</v>
          </cell>
          <cell r="AF181">
            <v>-99835.110416666677</v>
          </cell>
          <cell r="AG181">
            <v>-98899.136249999996</v>
          </cell>
          <cell r="AH181">
            <v>-97963.162083333344</v>
          </cell>
          <cell r="AI181">
            <v>-97027.187916666677</v>
          </cell>
          <cell r="AJ181">
            <v>-96091.21375000001</v>
          </cell>
          <cell r="AK181">
            <v>-95158.914166666684</v>
          </cell>
          <cell r="AL181">
            <v>-94230.289166666684</v>
          </cell>
          <cell r="AM181">
            <v>-92535.558750000026</v>
          </cell>
          <cell r="AN181">
            <v>-89372.880000000019</v>
          </cell>
          <cell r="AO181">
            <v>-83652.843750000015</v>
          </cell>
          <cell r="AR181" t="str">
            <v>50a</v>
          </cell>
        </row>
        <row r="182"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R182" t="str">
            <v>50a</v>
          </cell>
        </row>
        <row r="183"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R183" t="str">
            <v>50a</v>
          </cell>
        </row>
        <row r="184">
          <cell r="R184">
            <v>-67</v>
          </cell>
          <cell r="S184">
            <v>-67</v>
          </cell>
          <cell r="T184">
            <v>-67</v>
          </cell>
          <cell r="U184">
            <v>-67</v>
          </cell>
          <cell r="V184">
            <v>-67</v>
          </cell>
          <cell r="W184">
            <v>-67</v>
          </cell>
          <cell r="X184">
            <v>-67</v>
          </cell>
          <cell r="Y184">
            <v>-67</v>
          </cell>
          <cell r="Z184">
            <v>-67</v>
          </cell>
          <cell r="AA184">
            <v>-67</v>
          </cell>
          <cell r="AB184">
            <v>0</v>
          </cell>
          <cell r="AC184">
            <v>0</v>
          </cell>
          <cell r="AD184">
            <v>-46099.919166666667</v>
          </cell>
          <cell r="AE184">
            <v>-39608.092916666668</v>
          </cell>
          <cell r="AF184">
            <v>-33221.382083333338</v>
          </cell>
          <cell r="AG184">
            <v>-26936.952499999999</v>
          </cell>
          <cell r="AH184">
            <v>-20739.470833333336</v>
          </cell>
          <cell r="AI184">
            <v>-14698.302916666667</v>
          </cell>
          <cell r="AJ184">
            <v>-9795.6962499999991</v>
          </cell>
          <cell r="AK184">
            <v>-5892.5166666666664</v>
          </cell>
          <cell r="AL184">
            <v>-2016.5083333333332</v>
          </cell>
          <cell r="AM184">
            <v>-79.375</v>
          </cell>
          <cell r="AN184">
            <v>-68.333333333333329</v>
          </cell>
          <cell r="AO184">
            <v>-58.625</v>
          </cell>
          <cell r="AR184" t="str">
            <v>50a</v>
          </cell>
        </row>
        <row r="185">
          <cell r="R185">
            <v>262565.28000000003</v>
          </cell>
          <cell r="S185">
            <v>332192.55</v>
          </cell>
          <cell r="T185">
            <v>305035.27</v>
          </cell>
          <cell r="U185">
            <v>364610.48</v>
          </cell>
          <cell r="V185">
            <v>296926.40000000002</v>
          </cell>
          <cell r="W185">
            <v>196577.4</v>
          </cell>
          <cell r="X185">
            <v>184531.23</v>
          </cell>
          <cell r="Y185">
            <v>172888.4</v>
          </cell>
          <cell r="Z185">
            <v>176816.87</v>
          </cell>
          <cell r="AA185">
            <v>118916.28</v>
          </cell>
          <cell r="AB185">
            <v>191167.99</v>
          </cell>
          <cell r="AC185">
            <v>110926.01</v>
          </cell>
          <cell r="AD185">
            <v>232688.39958333338</v>
          </cell>
          <cell r="AE185">
            <v>242458.70166666669</v>
          </cell>
          <cell r="AF185">
            <v>252625.05333333332</v>
          </cell>
          <cell r="AG185">
            <v>254113.18500000003</v>
          </cell>
          <cell r="AH185">
            <v>252856.15458333329</v>
          </cell>
          <cell r="AI185">
            <v>248168.41541666668</v>
          </cell>
          <cell r="AJ185">
            <v>239081.52791666667</v>
          </cell>
          <cell r="AK185">
            <v>234550.95291666666</v>
          </cell>
          <cell r="AL185">
            <v>233332.08458333332</v>
          </cell>
          <cell r="AM185">
            <v>231251.82958333334</v>
          </cell>
          <cell r="AN185">
            <v>232030.44041666665</v>
          </cell>
          <cell r="AO185">
            <v>230533.24083333332</v>
          </cell>
          <cell r="AR185" t="str">
            <v>50a</v>
          </cell>
        </row>
        <row r="186"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R186" t="str">
            <v>50b</v>
          </cell>
        </row>
        <row r="187">
          <cell r="R187">
            <v>41580</v>
          </cell>
          <cell r="S187">
            <v>51580</v>
          </cell>
          <cell r="T187">
            <v>51580</v>
          </cell>
          <cell r="U187">
            <v>51580</v>
          </cell>
          <cell r="V187">
            <v>51580</v>
          </cell>
          <cell r="W187">
            <v>51580</v>
          </cell>
          <cell r="X187">
            <v>51580</v>
          </cell>
          <cell r="Y187">
            <v>51580</v>
          </cell>
          <cell r="Z187">
            <v>51580</v>
          </cell>
          <cell r="AA187">
            <v>51580</v>
          </cell>
          <cell r="AB187">
            <v>51580</v>
          </cell>
          <cell r="AC187">
            <v>51580</v>
          </cell>
          <cell r="AD187">
            <v>41580</v>
          </cell>
          <cell r="AE187">
            <v>41996.666666666664</v>
          </cell>
          <cell r="AF187">
            <v>42830</v>
          </cell>
          <cell r="AG187">
            <v>43663.333333333336</v>
          </cell>
          <cell r="AH187">
            <v>44496.666666666664</v>
          </cell>
          <cell r="AI187">
            <v>45330</v>
          </cell>
          <cell r="AJ187">
            <v>46163.333333333336</v>
          </cell>
          <cell r="AK187">
            <v>46996.666666666664</v>
          </cell>
          <cell r="AL187">
            <v>47830</v>
          </cell>
          <cell r="AM187">
            <v>48663.333333333336</v>
          </cell>
          <cell r="AN187">
            <v>49496.666666666664</v>
          </cell>
          <cell r="AO187">
            <v>50330</v>
          </cell>
          <cell r="AR187" t="str">
            <v>50b</v>
          </cell>
        </row>
        <row r="188">
          <cell r="R188">
            <v>0</v>
          </cell>
          <cell r="S188">
            <v>10000</v>
          </cell>
          <cell r="T188">
            <v>10000</v>
          </cell>
          <cell r="U188">
            <v>10000</v>
          </cell>
          <cell r="V188">
            <v>10000</v>
          </cell>
          <cell r="W188">
            <v>10000</v>
          </cell>
          <cell r="X188">
            <v>10000</v>
          </cell>
          <cell r="Y188">
            <v>10000</v>
          </cell>
          <cell r="Z188">
            <v>10000</v>
          </cell>
          <cell r="AA188">
            <v>10000</v>
          </cell>
          <cell r="AB188">
            <v>10000</v>
          </cell>
          <cell r="AC188">
            <v>10000</v>
          </cell>
          <cell r="AD188">
            <v>0</v>
          </cell>
          <cell r="AE188">
            <v>416.66666666666669</v>
          </cell>
          <cell r="AF188">
            <v>1250</v>
          </cell>
          <cell r="AG188">
            <v>2083.3333333333335</v>
          </cell>
          <cell r="AH188">
            <v>2916.6666666666665</v>
          </cell>
          <cell r="AI188">
            <v>3750</v>
          </cell>
          <cell r="AJ188">
            <v>4583.333333333333</v>
          </cell>
          <cell r="AK188">
            <v>5416.666666666667</v>
          </cell>
          <cell r="AL188">
            <v>6250</v>
          </cell>
          <cell r="AM188">
            <v>7083.333333333333</v>
          </cell>
          <cell r="AN188">
            <v>7916.666666666667</v>
          </cell>
          <cell r="AO188">
            <v>8750</v>
          </cell>
        </row>
        <row r="189">
          <cell r="R189">
            <v>24017.54</v>
          </cell>
          <cell r="S189">
            <v>4017.54</v>
          </cell>
          <cell r="T189">
            <v>4017.54</v>
          </cell>
          <cell r="U189">
            <v>4017.54</v>
          </cell>
          <cell r="V189">
            <v>4017.54</v>
          </cell>
          <cell r="W189">
            <v>4017.54</v>
          </cell>
          <cell r="X189">
            <v>4017.54</v>
          </cell>
          <cell r="Y189">
            <v>4017.54</v>
          </cell>
          <cell r="Z189">
            <v>4017.54</v>
          </cell>
          <cell r="AA189">
            <v>4017.54</v>
          </cell>
          <cell r="AB189">
            <v>4017.54</v>
          </cell>
          <cell r="AC189">
            <v>4017.54</v>
          </cell>
          <cell r="AD189">
            <v>19434.206666666672</v>
          </cell>
          <cell r="AE189">
            <v>19434.206666666672</v>
          </cell>
          <cell r="AF189">
            <v>18600.87333333334</v>
          </cell>
          <cell r="AG189">
            <v>17767.540000000005</v>
          </cell>
          <cell r="AH189">
            <v>16934.206666666672</v>
          </cell>
          <cell r="AI189">
            <v>16100.873333333338</v>
          </cell>
          <cell r="AJ189">
            <v>14850.873333333338</v>
          </cell>
          <cell r="AK189">
            <v>13184.206666666671</v>
          </cell>
          <cell r="AL189">
            <v>11517.539999999995</v>
          </cell>
          <cell r="AM189">
            <v>9850.8733333333294</v>
          </cell>
          <cell r="AN189">
            <v>8184.2066666666651</v>
          </cell>
          <cell r="AO189">
            <v>6517.5400000000009</v>
          </cell>
          <cell r="AR189" t="str">
            <v>50a</v>
          </cell>
        </row>
        <row r="190">
          <cell r="R190">
            <v>2684968.82</v>
          </cell>
          <cell r="S190">
            <v>2684968.82</v>
          </cell>
          <cell r="T190">
            <v>2684968.82</v>
          </cell>
          <cell r="U190">
            <v>2684968.82</v>
          </cell>
          <cell r="V190">
            <v>2684968.82</v>
          </cell>
          <cell r="W190">
            <v>2694695.45</v>
          </cell>
          <cell r="X190">
            <v>2694695.45</v>
          </cell>
          <cell r="Y190">
            <v>2694695.45</v>
          </cell>
          <cell r="Z190">
            <v>2694695.45</v>
          </cell>
          <cell r="AA190">
            <v>2694695.45</v>
          </cell>
          <cell r="AB190">
            <v>2694695.45</v>
          </cell>
          <cell r="AC190">
            <v>3153762.89</v>
          </cell>
          <cell r="AD190">
            <v>1072324.7841666667</v>
          </cell>
          <cell r="AE190">
            <v>1268654.1791666667</v>
          </cell>
          <cell r="AF190">
            <v>1464983.5741666667</v>
          </cell>
          <cell r="AG190">
            <v>1661312.9691666665</v>
          </cell>
          <cell r="AH190">
            <v>1857642.3641666668</v>
          </cell>
          <cell r="AI190">
            <v>2054377.0354166667</v>
          </cell>
          <cell r="AJ190">
            <v>2251516.9829166667</v>
          </cell>
          <cell r="AK190">
            <v>2448656.9304166664</v>
          </cell>
          <cell r="AL190">
            <v>2617204.9479166665</v>
          </cell>
          <cell r="AM190">
            <v>2687845.2774999999</v>
          </cell>
          <cell r="AN190">
            <v>2689169.8491666666</v>
          </cell>
          <cell r="AO190">
            <v>2709365.2212499999</v>
          </cell>
          <cell r="AR190" t="str">
            <v>50a</v>
          </cell>
        </row>
        <row r="191"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R191" t="str">
            <v>50b</v>
          </cell>
        </row>
        <row r="192">
          <cell r="R192">
            <v>114235</v>
          </cell>
          <cell r="S192">
            <v>114190.54</v>
          </cell>
          <cell r="T192">
            <v>113190.54</v>
          </cell>
          <cell r="U192">
            <v>112690.54</v>
          </cell>
          <cell r="V192">
            <v>112690.54</v>
          </cell>
          <cell r="W192">
            <v>110812.07</v>
          </cell>
          <cell r="X192">
            <v>110812.07</v>
          </cell>
          <cell r="Y192">
            <v>108690.51</v>
          </cell>
          <cell r="Z192">
            <v>108690.51</v>
          </cell>
          <cell r="AA192">
            <v>108690.51</v>
          </cell>
          <cell r="AB192">
            <v>108690.51</v>
          </cell>
          <cell r="AC192">
            <v>108473.27</v>
          </cell>
          <cell r="AD192">
            <v>120113.71208333333</v>
          </cell>
          <cell r="AE192">
            <v>119356.56874999999</v>
          </cell>
          <cell r="AF192">
            <v>118576.73958333333</v>
          </cell>
          <cell r="AG192">
            <v>117734.41041666667</v>
          </cell>
          <cell r="AH192">
            <v>116787.91458333335</v>
          </cell>
          <cell r="AI192">
            <v>115904.81583333336</v>
          </cell>
          <cell r="AJ192">
            <v>115195.53083333337</v>
          </cell>
          <cell r="AK192">
            <v>114383.26416666668</v>
          </cell>
          <cell r="AL192">
            <v>113440.93250000001</v>
          </cell>
          <cell r="AM192">
            <v>112602.70708333336</v>
          </cell>
          <cell r="AN192">
            <v>111851.92125000001</v>
          </cell>
          <cell r="AO192">
            <v>111228.12291666667</v>
          </cell>
          <cell r="AR192" t="str">
            <v>50a</v>
          </cell>
        </row>
        <row r="193"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R193" t="str">
            <v>50a</v>
          </cell>
        </row>
        <row r="194"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157823.70000000001</v>
          </cell>
          <cell r="W194">
            <v>115652</v>
          </cell>
          <cell r="X194">
            <v>115652</v>
          </cell>
          <cell r="Y194">
            <v>311327.21999999997</v>
          </cell>
          <cell r="Z194">
            <v>515065.14</v>
          </cell>
          <cell r="AA194">
            <v>234617.61</v>
          </cell>
          <cell r="AB194">
            <v>233607.73</v>
          </cell>
          <cell r="AC194">
            <v>157409.43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6575.9875000000002</v>
          </cell>
          <cell r="AI194">
            <v>17970.808333333334</v>
          </cell>
          <cell r="AJ194">
            <v>27608.475000000002</v>
          </cell>
          <cell r="AK194">
            <v>45399.27583333334</v>
          </cell>
          <cell r="AL194">
            <v>79832.290833333333</v>
          </cell>
          <cell r="AM194">
            <v>111069.07208333333</v>
          </cell>
          <cell r="AN194">
            <v>130578.46124999999</v>
          </cell>
          <cell r="AO194">
            <v>146870.84291666668</v>
          </cell>
          <cell r="AR194" t="str">
            <v>62</v>
          </cell>
        </row>
        <row r="195"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R195" t="str">
            <v>50a</v>
          </cell>
        </row>
        <row r="196">
          <cell r="R196">
            <v>73353</v>
          </cell>
          <cell r="S196">
            <v>73353</v>
          </cell>
          <cell r="T196">
            <v>73353</v>
          </cell>
          <cell r="U196">
            <v>73353</v>
          </cell>
          <cell r="V196">
            <v>73353</v>
          </cell>
          <cell r="W196">
            <v>73353</v>
          </cell>
          <cell r="X196">
            <v>73353</v>
          </cell>
          <cell r="Y196">
            <v>73353</v>
          </cell>
          <cell r="Z196">
            <v>73353</v>
          </cell>
          <cell r="AA196">
            <v>73353</v>
          </cell>
          <cell r="AB196">
            <v>73353</v>
          </cell>
          <cell r="AC196">
            <v>73353</v>
          </cell>
          <cell r="AD196">
            <v>27507.375</v>
          </cell>
          <cell r="AE196">
            <v>33620.125</v>
          </cell>
          <cell r="AF196">
            <v>39732.875</v>
          </cell>
          <cell r="AG196">
            <v>45845.625</v>
          </cell>
          <cell r="AH196">
            <v>51958.375</v>
          </cell>
          <cell r="AI196">
            <v>58071.125</v>
          </cell>
          <cell r="AJ196">
            <v>64183.875</v>
          </cell>
          <cell r="AK196">
            <v>70296.625</v>
          </cell>
          <cell r="AL196">
            <v>73353</v>
          </cell>
          <cell r="AM196">
            <v>73353</v>
          </cell>
          <cell r="AN196">
            <v>73353</v>
          </cell>
          <cell r="AO196">
            <v>73353</v>
          </cell>
          <cell r="AR196" t="str">
            <v>62</v>
          </cell>
        </row>
        <row r="197">
          <cell r="R197">
            <v>812655</v>
          </cell>
          <cell r="S197">
            <v>812655</v>
          </cell>
          <cell r="T197">
            <v>812655</v>
          </cell>
          <cell r="U197">
            <v>812655</v>
          </cell>
          <cell r="V197">
            <v>812655</v>
          </cell>
          <cell r="W197">
            <v>812655</v>
          </cell>
          <cell r="X197">
            <v>812655</v>
          </cell>
          <cell r="Y197">
            <v>812655</v>
          </cell>
          <cell r="Z197">
            <v>812655</v>
          </cell>
          <cell r="AA197">
            <v>987204</v>
          </cell>
          <cell r="AB197">
            <v>987204</v>
          </cell>
          <cell r="AC197">
            <v>987204</v>
          </cell>
          <cell r="AD197">
            <v>708660.54166666663</v>
          </cell>
          <cell r="AE197">
            <v>727568.625</v>
          </cell>
          <cell r="AF197">
            <v>746476.70833333337</v>
          </cell>
          <cell r="AG197">
            <v>765384.79166666663</v>
          </cell>
          <cell r="AH197">
            <v>784292.875</v>
          </cell>
          <cell r="AI197">
            <v>803200.95833333337</v>
          </cell>
          <cell r="AJ197">
            <v>812655</v>
          </cell>
          <cell r="AK197">
            <v>812655</v>
          </cell>
          <cell r="AL197">
            <v>812655</v>
          </cell>
          <cell r="AM197">
            <v>819927.875</v>
          </cell>
          <cell r="AN197">
            <v>834473.625</v>
          </cell>
          <cell r="AO197">
            <v>849019.375</v>
          </cell>
          <cell r="AR197" t="str">
            <v>62</v>
          </cell>
        </row>
        <row r="198"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4091.2637499999987</v>
          </cell>
          <cell r="AE198">
            <v>3701.6195833333327</v>
          </cell>
          <cell r="AF198">
            <v>3311.9754166666662</v>
          </cell>
          <cell r="AG198">
            <v>2922.3312499999997</v>
          </cell>
          <cell r="AH198">
            <v>2532.6870833333328</v>
          </cell>
          <cell r="AI198">
            <v>2143.0429166666668</v>
          </cell>
          <cell r="AJ198">
            <v>1753.3987499999996</v>
          </cell>
          <cell r="AK198">
            <v>1363.7545833333331</v>
          </cell>
          <cell r="AL198">
            <v>974.11041666666654</v>
          </cell>
          <cell r="AM198">
            <v>584.46624999999995</v>
          </cell>
          <cell r="AN198">
            <v>194.82208333333332</v>
          </cell>
          <cell r="AO198">
            <v>0</v>
          </cell>
          <cell r="AR198" t="str">
            <v>50a</v>
          </cell>
        </row>
        <row r="199">
          <cell r="R199">
            <v>717254</v>
          </cell>
          <cell r="S199">
            <v>717254</v>
          </cell>
          <cell r="T199">
            <v>717254</v>
          </cell>
          <cell r="U199">
            <v>717254</v>
          </cell>
          <cell r="V199">
            <v>717254</v>
          </cell>
          <cell r="W199">
            <v>717254</v>
          </cell>
          <cell r="X199">
            <v>717254</v>
          </cell>
          <cell r="Y199">
            <v>717254</v>
          </cell>
          <cell r="Z199">
            <v>717254</v>
          </cell>
          <cell r="AA199">
            <v>622232</v>
          </cell>
          <cell r="AB199">
            <v>622232</v>
          </cell>
          <cell r="AC199">
            <v>622232</v>
          </cell>
          <cell r="AD199">
            <v>589689.75</v>
          </cell>
          <cell r="AE199">
            <v>612883.25</v>
          </cell>
          <cell r="AF199">
            <v>636076.75</v>
          </cell>
          <cell r="AG199">
            <v>659270.25</v>
          </cell>
          <cell r="AH199">
            <v>682463.75</v>
          </cell>
          <cell r="AI199">
            <v>705657.25</v>
          </cell>
          <cell r="AJ199">
            <v>717254</v>
          </cell>
          <cell r="AK199">
            <v>717254</v>
          </cell>
          <cell r="AL199">
            <v>717254</v>
          </cell>
          <cell r="AM199">
            <v>713294.75</v>
          </cell>
          <cell r="AN199">
            <v>705376.25</v>
          </cell>
          <cell r="AO199">
            <v>697457.75</v>
          </cell>
          <cell r="AR199" t="str">
            <v>62</v>
          </cell>
        </row>
        <row r="200">
          <cell r="R200">
            <v>3969.64</v>
          </cell>
          <cell r="S200">
            <v>3969.64</v>
          </cell>
          <cell r="T200">
            <v>3904.46</v>
          </cell>
          <cell r="U200">
            <v>3904.46</v>
          </cell>
          <cell r="V200">
            <v>3904.46</v>
          </cell>
          <cell r="W200">
            <v>3885.62</v>
          </cell>
          <cell r="X200">
            <v>3885.62</v>
          </cell>
          <cell r="Y200">
            <v>3885.62</v>
          </cell>
          <cell r="Z200">
            <v>3885.62</v>
          </cell>
          <cell r="AA200">
            <v>3885.62</v>
          </cell>
          <cell r="AB200">
            <v>3885.62</v>
          </cell>
          <cell r="AC200">
            <v>590.63</v>
          </cell>
          <cell r="AD200">
            <v>4024.7050000000004</v>
          </cell>
          <cell r="AE200">
            <v>4014.731666666667</v>
          </cell>
          <cell r="AF200">
            <v>4004.1433333333334</v>
          </cell>
          <cell r="AG200">
            <v>3992.94</v>
          </cell>
          <cell r="AH200">
            <v>3981.7366666666671</v>
          </cell>
          <cell r="AI200">
            <v>3969.7483333333334</v>
          </cell>
          <cell r="AJ200">
            <v>3956.9750000000004</v>
          </cell>
          <cell r="AK200">
            <v>3944.2016666666673</v>
          </cell>
          <cell r="AL200">
            <v>3933.4016666666671</v>
          </cell>
          <cell r="AM200">
            <v>3924.5750000000003</v>
          </cell>
          <cell r="AN200">
            <v>3915.7483333333334</v>
          </cell>
          <cell r="AO200">
            <v>3770.5429166666672</v>
          </cell>
          <cell r="AR200" t="str">
            <v>50a</v>
          </cell>
        </row>
        <row r="201">
          <cell r="R201">
            <v>-3261.84</v>
          </cell>
          <cell r="S201">
            <v>-3261.84</v>
          </cell>
          <cell r="T201">
            <v>-3261.84</v>
          </cell>
          <cell r="U201">
            <v>-3261.84</v>
          </cell>
          <cell r="V201">
            <v>-3261.84</v>
          </cell>
          <cell r="W201">
            <v>-3261.84</v>
          </cell>
          <cell r="X201">
            <v>-3261.84</v>
          </cell>
          <cell r="Y201">
            <v>-3261.84</v>
          </cell>
          <cell r="Z201">
            <v>-3261.84</v>
          </cell>
          <cell r="AA201">
            <v>-3261.84</v>
          </cell>
          <cell r="AB201">
            <v>-3261.84</v>
          </cell>
          <cell r="AC201">
            <v>0</v>
          </cell>
          <cell r="AD201">
            <v>-3261.84</v>
          </cell>
          <cell r="AE201">
            <v>-3261.84</v>
          </cell>
          <cell r="AF201">
            <v>-3261.84</v>
          </cell>
          <cell r="AG201">
            <v>-3261.84</v>
          </cell>
          <cell r="AH201">
            <v>-3261.84</v>
          </cell>
          <cell r="AI201">
            <v>-3261.84</v>
          </cell>
          <cell r="AJ201">
            <v>-3261.84</v>
          </cell>
          <cell r="AK201">
            <v>-3261.84</v>
          </cell>
          <cell r="AL201">
            <v>-3261.84</v>
          </cell>
          <cell r="AM201">
            <v>-3261.84</v>
          </cell>
          <cell r="AN201">
            <v>-3261.84</v>
          </cell>
          <cell r="AO201">
            <v>-3125.9300000000003</v>
          </cell>
          <cell r="AR201" t="str">
            <v>50b</v>
          </cell>
        </row>
        <row r="202"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R202" t="str">
            <v>62</v>
          </cell>
        </row>
        <row r="203"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R203" t="str">
            <v>50b</v>
          </cell>
        </row>
        <row r="204">
          <cell r="R204">
            <v>16286.22</v>
          </cell>
          <cell r="S204">
            <v>16286.22</v>
          </cell>
          <cell r="T204">
            <v>16286.22</v>
          </cell>
          <cell r="U204">
            <v>16286.22</v>
          </cell>
          <cell r="V204">
            <v>16286.22</v>
          </cell>
          <cell r="W204">
            <v>16286.22</v>
          </cell>
          <cell r="X204">
            <v>16286.22</v>
          </cell>
          <cell r="Y204">
            <v>16286.22</v>
          </cell>
          <cell r="Z204">
            <v>16286.22</v>
          </cell>
          <cell r="AA204">
            <v>16286.22</v>
          </cell>
          <cell r="AB204">
            <v>16286.22</v>
          </cell>
          <cell r="AC204">
            <v>0</v>
          </cell>
          <cell r="AD204">
            <v>16286.22</v>
          </cell>
          <cell r="AE204">
            <v>16286.22</v>
          </cell>
          <cell r="AF204">
            <v>16286.22</v>
          </cell>
          <cell r="AG204">
            <v>16286.22</v>
          </cell>
          <cell r="AH204">
            <v>16286.22</v>
          </cell>
          <cell r="AI204">
            <v>16286.22</v>
          </cell>
          <cell r="AJ204">
            <v>16286.22</v>
          </cell>
          <cell r="AK204">
            <v>16286.22</v>
          </cell>
          <cell r="AL204">
            <v>16286.22</v>
          </cell>
          <cell r="AM204">
            <v>16286.22</v>
          </cell>
          <cell r="AN204">
            <v>16286.22</v>
          </cell>
          <cell r="AO204">
            <v>15607.627499999997</v>
          </cell>
        </row>
        <row r="205">
          <cell r="R205">
            <v>282716.15000000002</v>
          </cell>
          <cell r="S205">
            <v>162952.66</v>
          </cell>
          <cell r="T205">
            <v>358711.81</v>
          </cell>
          <cell r="U205">
            <v>250975.75</v>
          </cell>
          <cell r="V205">
            <v>318023.11</v>
          </cell>
          <cell r="W205">
            <v>279224.65000000002</v>
          </cell>
          <cell r="X205">
            <v>231607.19</v>
          </cell>
          <cell r="Y205">
            <v>238232.17</v>
          </cell>
          <cell r="Z205">
            <v>269446.98</v>
          </cell>
          <cell r="AA205">
            <v>56991.839999999997</v>
          </cell>
          <cell r="AB205">
            <v>46620.94</v>
          </cell>
          <cell r="AC205">
            <v>-72165.75</v>
          </cell>
          <cell r="AD205">
            <v>366017.15833333338</v>
          </cell>
          <cell r="AE205">
            <v>354992.42499999999</v>
          </cell>
          <cell r="AF205">
            <v>342562.99958333332</v>
          </cell>
          <cell r="AG205">
            <v>335767.44791666669</v>
          </cell>
          <cell r="AH205">
            <v>328607.68125000002</v>
          </cell>
          <cell r="AI205">
            <v>322325.31083333335</v>
          </cell>
          <cell r="AJ205">
            <v>311035.27416666667</v>
          </cell>
          <cell r="AK205">
            <v>297079.8891666666</v>
          </cell>
          <cell r="AL205">
            <v>284600.65125</v>
          </cell>
          <cell r="AM205">
            <v>264854.755</v>
          </cell>
          <cell r="AN205">
            <v>242285.03208333332</v>
          </cell>
          <cell r="AO205">
            <v>217523.82249999998</v>
          </cell>
          <cell r="AR205" t="str">
            <v>50a</v>
          </cell>
        </row>
        <row r="206">
          <cell r="R206">
            <v>803.66</v>
          </cell>
          <cell r="S206">
            <v>803.66</v>
          </cell>
          <cell r="T206">
            <v>803.66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803.66</v>
          </cell>
          <cell r="AE206">
            <v>803.66</v>
          </cell>
          <cell r="AF206">
            <v>803.66</v>
          </cell>
          <cell r="AG206">
            <v>770.17416666666668</v>
          </cell>
          <cell r="AH206">
            <v>703.20249999999999</v>
          </cell>
          <cell r="AI206">
            <v>636.23083333333329</v>
          </cell>
          <cell r="AJ206">
            <v>569.2591666666666</v>
          </cell>
          <cell r="AK206">
            <v>502.28749999999997</v>
          </cell>
          <cell r="AL206">
            <v>435.31583333333333</v>
          </cell>
          <cell r="AM206">
            <v>368.34416666666669</v>
          </cell>
          <cell r="AN206">
            <v>301.3725</v>
          </cell>
          <cell r="AO206">
            <v>234.40083333333334</v>
          </cell>
          <cell r="AR206" t="str">
            <v>50a</v>
          </cell>
        </row>
        <row r="207">
          <cell r="R207">
            <v>248.86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246.75083333333339</v>
          </cell>
          <cell r="AE207">
            <v>257.12000000000006</v>
          </cell>
          <cell r="AF207">
            <v>208.0254166666667</v>
          </cell>
          <cell r="AG207">
            <v>58.896250000000016</v>
          </cell>
          <cell r="AH207">
            <v>-62.343333333333298</v>
          </cell>
          <cell r="AI207">
            <v>-90.985416666666609</v>
          </cell>
          <cell r="AJ207">
            <v>-64.952083333333306</v>
          </cell>
          <cell r="AK207">
            <v>40.271666666666682</v>
          </cell>
          <cell r="AL207">
            <v>100.40583333333335</v>
          </cell>
          <cell r="AM207">
            <v>77.167500000000004</v>
          </cell>
          <cell r="AN207">
            <v>54.345833333333339</v>
          </cell>
          <cell r="AO207">
            <v>31.940833333333334</v>
          </cell>
        </row>
        <row r="208">
          <cell r="R208">
            <v>89120.69</v>
          </cell>
          <cell r="S208">
            <v>63910.080000000002</v>
          </cell>
          <cell r="T208">
            <v>8490.5300000000007</v>
          </cell>
          <cell r="U208">
            <v>36145.06</v>
          </cell>
          <cell r="V208">
            <v>74347.94</v>
          </cell>
          <cell r="W208">
            <v>37649.550000000003</v>
          </cell>
          <cell r="X208">
            <v>92742.32</v>
          </cell>
          <cell r="Y208">
            <v>68198.23</v>
          </cell>
          <cell r="Z208">
            <v>18050.03</v>
          </cell>
          <cell r="AA208">
            <v>58910.35</v>
          </cell>
          <cell r="AB208">
            <v>16062.67</v>
          </cell>
          <cell r="AC208">
            <v>96777.71</v>
          </cell>
          <cell r="AD208">
            <v>60373.66791666668</v>
          </cell>
          <cell r="AE208">
            <v>59466.618749999994</v>
          </cell>
          <cell r="AF208">
            <v>58878.294166666659</v>
          </cell>
          <cell r="AG208">
            <v>58531.571666666663</v>
          </cell>
          <cell r="AH208">
            <v>56623.311250000006</v>
          </cell>
          <cell r="AI208">
            <v>54006.304999999993</v>
          </cell>
          <cell r="AJ208">
            <v>54665.923750000009</v>
          </cell>
          <cell r="AK208">
            <v>58334.72291666668</v>
          </cell>
          <cell r="AL208">
            <v>57182.962500000001</v>
          </cell>
          <cell r="AM208">
            <v>55118.67500000001</v>
          </cell>
          <cell r="AN208">
            <v>53215.775833333326</v>
          </cell>
          <cell r="AO208">
            <v>52489.000833333332</v>
          </cell>
          <cell r="AR208" t="str">
            <v>50b</v>
          </cell>
        </row>
        <row r="209">
          <cell r="R209">
            <v>0</v>
          </cell>
          <cell r="S209">
            <v>0</v>
          </cell>
          <cell r="T209">
            <v>3500000</v>
          </cell>
          <cell r="U209">
            <v>17600000</v>
          </cell>
          <cell r="V209">
            <v>2000000</v>
          </cell>
          <cell r="W209">
            <v>0</v>
          </cell>
          <cell r="X209">
            <v>37000000</v>
          </cell>
          <cell r="Y209">
            <v>0</v>
          </cell>
          <cell r="Z209">
            <v>4300000</v>
          </cell>
          <cell r="AA209">
            <v>0</v>
          </cell>
          <cell r="AB209">
            <v>18100000</v>
          </cell>
          <cell r="AC209">
            <v>3200000</v>
          </cell>
          <cell r="AD209">
            <v>28095817.9375</v>
          </cell>
          <cell r="AE209">
            <v>18230030.345416665</v>
          </cell>
          <cell r="AF209">
            <v>11535258.098333335</v>
          </cell>
          <cell r="AG209">
            <v>7170845.0549999997</v>
          </cell>
          <cell r="AH209">
            <v>5520833.333333333</v>
          </cell>
          <cell r="AI209">
            <v>5395833.333333333</v>
          </cell>
          <cell r="AJ209">
            <v>5181250</v>
          </cell>
          <cell r="AK209">
            <v>5091666.666666667</v>
          </cell>
          <cell r="AL209">
            <v>5187500</v>
          </cell>
          <cell r="AM209">
            <v>5366666.666666667</v>
          </cell>
          <cell r="AN209">
            <v>6120833.333333333</v>
          </cell>
          <cell r="AO209">
            <v>7008333.333333333</v>
          </cell>
          <cell r="AR209" t="str">
            <v>62</v>
          </cell>
        </row>
        <row r="210">
          <cell r="R210">
            <v>9750000</v>
          </cell>
          <cell r="S210">
            <v>9500000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5000000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6022414.7625000002</v>
          </cell>
          <cell r="AE210">
            <v>6574498.0958333341</v>
          </cell>
          <cell r="AF210">
            <v>5659498.0958333341</v>
          </cell>
          <cell r="AG210">
            <v>4265331.4291666662</v>
          </cell>
          <cell r="AH210">
            <v>3914211.5637500002</v>
          </cell>
          <cell r="AI210">
            <v>3646425.0316666667</v>
          </cell>
          <cell r="AJ210">
            <v>3188091.6983333337</v>
          </cell>
          <cell r="AK210">
            <v>2437795.8491666666</v>
          </cell>
          <cell r="AL210">
            <v>2020833.3333333333</v>
          </cell>
          <cell r="AM210">
            <v>2020833.3333333333</v>
          </cell>
          <cell r="AN210">
            <v>2020833.3333333333</v>
          </cell>
          <cell r="AO210">
            <v>2020833.3333333333</v>
          </cell>
          <cell r="AR210" t="str">
            <v>62</v>
          </cell>
        </row>
        <row r="211"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R211" t="str">
            <v>62</v>
          </cell>
        </row>
        <row r="212"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R212" t="str">
            <v>62</v>
          </cell>
        </row>
        <row r="213"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R213" t="str">
            <v>62</v>
          </cell>
        </row>
        <row r="214"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R214" t="str">
            <v>62</v>
          </cell>
        </row>
        <row r="215"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R215" t="str">
            <v>62</v>
          </cell>
        </row>
        <row r="216">
          <cell r="R216">
            <v>9716.9</v>
          </cell>
          <cell r="S216">
            <v>9761.33</v>
          </cell>
          <cell r="T216">
            <v>9806.09</v>
          </cell>
          <cell r="U216">
            <v>7852.97</v>
          </cell>
          <cell r="V216">
            <v>7896.6</v>
          </cell>
          <cell r="W216">
            <v>10281.81</v>
          </cell>
          <cell r="X216">
            <v>10629.75</v>
          </cell>
          <cell r="Y216">
            <v>7559.66</v>
          </cell>
          <cell r="Z216">
            <v>6895.71</v>
          </cell>
          <cell r="AA216">
            <v>7219.56</v>
          </cell>
          <cell r="AB216">
            <v>7243.3</v>
          </cell>
          <cell r="AC216">
            <v>7267.22</v>
          </cell>
          <cell r="AD216">
            <v>428945.11375000002</v>
          </cell>
          <cell r="AE216">
            <v>413912.0733333333</v>
          </cell>
          <cell r="AF216">
            <v>394898.24291666667</v>
          </cell>
          <cell r="AG216">
            <v>384179.00374999997</v>
          </cell>
          <cell r="AH216">
            <v>373418.69249999995</v>
          </cell>
          <cell r="AI216">
            <v>341495.48291666666</v>
          </cell>
          <cell r="AJ216">
            <v>289546.60916666669</v>
          </cell>
          <cell r="AK216">
            <v>238602.55166666664</v>
          </cell>
          <cell r="AL216">
            <v>187496.42916666667</v>
          </cell>
          <cell r="AM216">
            <v>136358.91750000001</v>
          </cell>
          <cell r="AN216">
            <v>85226.910416666666</v>
          </cell>
          <cell r="AO216">
            <v>34087.513333333329</v>
          </cell>
          <cell r="AR216" t="str">
            <v>62</v>
          </cell>
        </row>
        <row r="217">
          <cell r="R217">
            <v>612566.93999999994</v>
          </cell>
          <cell r="S217">
            <v>612566.93999999994</v>
          </cell>
          <cell r="T217">
            <v>612566.93999999994</v>
          </cell>
          <cell r="U217">
            <v>612566.93999999994</v>
          </cell>
          <cell r="V217">
            <v>612566.93999999994</v>
          </cell>
          <cell r="W217">
            <v>612566.93999999994</v>
          </cell>
          <cell r="X217">
            <v>612566.93999999994</v>
          </cell>
          <cell r="Y217">
            <v>445352.1</v>
          </cell>
          <cell r="Z217">
            <v>284582.11</v>
          </cell>
          <cell r="AA217">
            <v>284582.11</v>
          </cell>
          <cell r="AB217">
            <v>284582.11</v>
          </cell>
          <cell r="AC217">
            <v>449112.56</v>
          </cell>
          <cell r="AD217">
            <v>434136.66041666665</v>
          </cell>
          <cell r="AE217">
            <v>453054.95249999996</v>
          </cell>
          <cell r="AF217">
            <v>469227.31916666665</v>
          </cell>
          <cell r="AG217">
            <v>484252.72124999994</v>
          </cell>
          <cell r="AH217">
            <v>498131.15874999994</v>
          </cell>
          <cell r="AI217">
            <v>512009.59624999994</v>
          </cell>
          <cell r="AJ217">
            <v>526266.17958333332</v>
          </cell>
          <cell r="AK217">
            <v>533933.62374999991</v>
          </cell>
          <cell r="AL217">
            <v>529445.37708333321</v>
          </cell>
          <cell r="AM217">
            <v>518723.2245833333</v>
          </cell>
          <cell r="AN217">
            <v>506955.57208333333</v>
          </cell>
          <cell r="AO217">
            <v>502043.35500000004</v>
          </cell>
          <cell r="AR217" t="str">
            <v>62</v>
          </cell>
        </row>
        <row r="218"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R218" t="str">
            <v>50b</v>
          </cell>
        </row>
        <row r="219"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</row>
        <row r="220">
          <cell r="R220">
            <v>-229314.89</v>
          </cell>
          <cell r="S220">
            <v>-176050.36</v>
          </cell>
          <cell r="T220">
            <v>-175633.57</v>
          </cell>
          <cell r="U220">
            <v>-181171.93</v>
          </cell>
          <cell r="V220">
            <v>-89410.79</v>
          </cell>
          <cell r="W220">
            <v>-74828.88</v>
          </cell>
          <cell r="X220">
            <v>-27693.21</v>
          </cell>
          <cell r="Y220">
            <v>-221620.52</v>
          </cell>
          <cell r="Z220">
            <v>-191550.07999999999</v>
          </cell>
          <cell r="AA220">
            <v>-157496.48000000001</v>
          </cell>
          <cell r="AB220">
            <v>-63196.77</v>
          </cell>
          <cell r="AC220">
            <v>-54371.22</v>
          </cell>
          <cell r="AD220">
            <v>-370905.94041666662</v>
          </cell>
          <cell r="AE220">
            <v>-353892.27208333329</v>
          </cell>
          <cell r="AF220">
            <v>-336048.86958333332</v>
          </cell>
          <cell r="AG220">
            <v>-326989.90083333326</v>
          </cell>
          <cell r="AH220">
            <v>-305619.95666666661</v>
          </cell>
          <cell r="AI220">
            <v>-289095.8545833333</v>
          </cell>
          <cell r="AJ220">
            <v>-265766.95583333331</v>
          </cell>
          <cell r="AK220">
            <v>-230511.87875</v>
          </cell>
          <cell r="AL220">
            <v>-200257.23749999996</v>
          </cell>
          <cell r="AM220">
            <v>-179784.0325</v>
          </cell>
          <cell r="AN220">
            <v>-159793.74666666664</v>
          </cell>
          <cell r="AO220">
            <v>-140486.21958333332</v>
          </cell>
          <cell r="AR220" t="str">
            <v>50a</v>
          </cell>
        </row>
        <row r="221">
          <cell r="R221">
            <v>126903251.67</v>
          </cell>
          <cell r="S221">
            <v>126606489.06999999</v>
          </cell>
          <cell r="T221">
            <v>110825919.31999999</v>
          </cell>
          <cell r="U221">
            <v>96428332.530000001</v>
          </cell>
          <cell r="V221">
            <v>91004908.510000005</v>
          </cell>
          <cell r="W221">
            <v>87079897.829999998</v>
          </cell>
          <cell r="X221">
            <v>87880215.319999993</v>
          </cell>
          <cell r="Y221">
            <v>85696975.450000003</v>
          </cell>
          <cell r="Z221">
            <v>84023890.489999995</v>
          </cell>
          <cell r="AA221">
            <v>91309033.650000006</v>
          </cell>
          <cell r="AB221">
            <v>104860659.65000001</v>
          </cell>
          <cell r="AC221">
            <v>116471057.51000001</v>
          </cell>
          <cell r="AD221">
            <v>96823954.699166656</v>
          </cell>
          <cell r="AE221">
            <v>98317548.680416659</v>
          </cell>
          <cell r="AF221">
            <v>99053275.820416674</v>
          </cell>
          <cell r="AG221">
            <v>99024123.535416663</v>
          </cell>
          <cell r="AH221">
            <v>98941903.103333339</v>
          </cell>
          <cell r="AI221">
            <v>99026958.707499996</v>
          </cell>
          <cell r="AJ221">
            <v>99340446.67916666</v>
          </cell>
          <cell r="AK221">
            <v>99735025.017083347</v>
          </cell>
          <cell r="AL221">
            <v>99978523.201250017</v>
          </cell>
          <cell r="AM221">
            <v>100476956.28166668</v>
          </cell>
          <cell r="AN221">
            <v>100730368.63166668</v>
          </cell>
          <cell r="AO221">
            <v>100678783.81125002</v>
          </cell>
          <cell r="AR221" t="str">
            <v>50b</v>
          </cell>
        </row>
        <row r="222"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912600</v>
          </cell>
          <cell r="X222">
            <v>912600</v>
          </cell>
          <cell r="Y222">
            <v>912600</v>
          </cell>
          <cell r="Z222">
            <v>1466400</v>
          </cell>
          <cell r="AA222">
            <v>1466400</v>
          </cell>
          <cell r="AB222">
            <v>1536600</v>
          </cell>
          <cell r="AC222">
            <v>1536600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38025</v>
          </cell>
          <cell r="AJ222">
            <v>114075</v>
          </cell>
          <cell r="AK222">
            <v>190125</v>
          </cell>
          <cell r="AL222">
            <v>289250</v>
          </cell>
          <cell r="AM222">
            <v>411450</v>
          </cell>
          <cell r="AN222">
            <v>536575</v>
          </cell>
          <cell r="AO222">
            <v>664625</v>
          </cell>
        </row>
        <row r="223"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R223" t="str">
            <v>33b/62</v>
          </cell>
        </row>
        <row r="224"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R224" t="str">
            <v>33b/62</v>
          </cell>
        </row>
        <row r="225">
          <cell r="R225">
            <v>99328633.170000002</v>
          </cell>
          <cell r="S225">
            <v>95964074.530000001</v>
          </cell>
          <cell r="T225">
            <v>77921232.349999994</v>
          </cell>
          <cell r="U225">
            <v>61410171.390000001</v>
          </cell>
          <cell r="V225">
            <v>49003609.789999999</v>
          </cell>
          <cell r="W225">
            <v>38110029.789999999</v>
          </cell>
          <cell r="X225">
            <v>30176361.5</v>
          </cell>
          <cell r="Y225">
            <v>26785366.48</v>
          </cell>
          <cell r="Z225">
            <v>28828837.34</v>
          </cell>
          <cell r="AA225">
            <v>40748108.189999998</v>
          </cell>
          <cell r="AB225">
            <v>71473875.060000002</v>
          </cell>
          <cell r="AC225">
            <v>94692912.980000004</v>
          </cell>
          <cell r="AD225">
            <v>44950035.949166663</v>
          </cell>
          <cell r="AE225">
            <v>48685570.304166667</v>
          </cell>
          <cell r="AF225">
            <v>51579495.369166665</v>
          </cell>
          <cell r="AG225">
            <v>53463054.145833336</v>
          </cell>
          <cell r="AH225">
            <v>54635093.622500002</v>
          </cell>
          <cell r="AI225">
            <v>55396783.403749995</v>
          </cell>
          <cell r="AJ225">
            <v>55945185.170833327</v>
          </cell>
          <cell r="AK225">
            <v>56339873.14708332</v>
          </cell>
          <cell r="AL225">
            <v>56713317.949166663</v>
          </cell>
          <cell r="AM225">
            <v>57387806.903750002</v>
          </cell>
          <cell r="AN225">
            <v>58121934.774583347</v>
          </cell>
          <cell r="AO225">
            <v>58962197.018333323</v>
          </cell>
        </row>
        <row r="226">
          <cell r="R226">
            <v>-126903252</v>
          </cell>
          <cell r="S226">
            <v>-126606489</v>
          </cell>
          <cell r="T226">
            <v>-110825919</v>
          </cell>
          <cell r="U226">
            <v>-96428333</v>
          </cell>
          <cell r="V226">
            <v>-91004909</v>
          </cell>
          <cell r="W226">
            <v>-87079898</v>
          </cell>
          <cell r="X226">
            <v>-87880215</v>
          </cell>
          <cell r="Y226">
            <v>-85696975</v>
          </cell>
          <cell r="Z226">
            <v>-84023890</v>
          </cell>
          <cell r="AA226">
            <v>-91309034</v>
          </cell>
          <cell r="AB226">
            <v>-104860660</v>
          </cell>
          <cell r="AC226">
            <v>-116471058</v>
          </cell>
          <cell r="AD226">
            <v>-96851195.208333328</v>
          </cell>
          <cell r="AE226">
            <v>-98317548.666666672</v>
          </cell>
          <cell r="AF226">
            <v>-99053275.791666672</v>
          </cell>
          <cell r="AG226">
            <v>-99024123.5</v>
          </cell>
          <cell r="AH226">
            <v>-98941903.125</v>
          </cell>
          <cell r="AI226">
            <v>-99026958.75</v>
          </cell>
          <cell r="AJ226">
            <v>-99340446.708333328</v>
          </cell>
          <cell r="AK226">
            <v>-99735025.041666672</v>
          </cell>
          <cell r="AL226">
            <v>-99978523.208333328</v>
          </cell>
          <cell r="AM226">
            <v>-100476956.29166667</v>
          </cell>
          <cell r="AN226">
            <v>-100730368.66666667</v>
          </cell>
          <cell r="AO226">
            <v>-100678783.875</v>
          </cell>
          <cell r="AR226" t="str">
            <v>50b</v>
          </cell>
        </row>
        <row r="227">
          <cell r="R227">
            <v>-99328633</v>
          </cell>
          <cell r="S227">
            <v>-95964075</v>
          </cell>
          <cell r="T227">
            <v>-77921232</v>
          </cell>
          <cell r="U227">
            <v>-61410171</v>
          </cell>
          <cell r="V227">
            <v>-49003610</v>
          </cell>
          <cell r="W227">
            <v>-38110030</v>
          </cell>
          <cell r="X227">
            <v>-30176362</v>
          </cell>
          <cell r="Y227">
            <v>-26785366</v>
          </cell>
          <cell r="Z227">
            <v>-28828837</v>
          </cell>
          <cell r="AA227">
            <v>-40748108</v>
          </cell>
          <cell r="AB227">
            <v>-71473875</v>
          </cell>
          <cell r="AC227">
            <v>-94692913</v>
          </cell>
          <cell r="AD227">
            <v>-44894514.375</v>
          </cell>
          <cell r="AE227">
            <v>-48685570.208333336</v>
          </cell>
          <cell r="AF227">
            <v>-51579495.291666664</v>
          </cell>
          <cell r="AG227">
            <v>-53463054.041666664</v>
          </cell>
          <cell r="AH227">
            <v>-54635093.5</v>
          </cell>
          <cell r="AI227">
            <v>-55396783.291666664</v>
          </cell>
          <cell r="AJ227">
            <v>-55945185.083333336</v>
          </cell>
          <cell r="AK227">
            <v>-56339873.083333336</v>
          </cell>
          <cell r="AL227">
            <v>-56713317.875</v>
          </cell>
          <cell r="AM227">
            <v>-57387806.833333336</v>
          </cell>
          <cell r="AN227">
            <v>-58121934.708333336</v>
          </cell>
          <cell r="AO227">
            <v>-58962196.958333336</v>
          </cell>
        </row>
        <row r="228">
          <cell r="R228">
            <v>312357584</v>
          </cell>
          <cell r="S228">
            <v>295094749</v>
          </cell>
          <cell r="T228">
            <v>254677853</v>
          </cell>
          <cell r="U228">
            <v>212920042</v>
          </cell>
          <cell r="V228">
            <v>194581027</v>
          </cell>
          <cell r="W228">
            <v>172830812</v>
          </cell>
          <cell r="X228">
            <v>167578446</v>
          </cell>
          <cell r="Y228">
            <v>165281605</v>
          </cell>
          <cell r="Z228">
            <v>168132778</v>
          </cell>
          <cell r="AA228">
            <v>211746484</v>
          </cell>
          <cell r="AB228">
            <v>273304955</v>
          </cell>
          <cell r="AC228">
            <v>314380081</v>
          </cell>
          <cell r="AD228">
            <v>204389690.5</v>
          </cell>
          <cell r="AE228">
            <v>210022843.41666666</v>
          </cell>
          <cell r="AF228">
            <v>214351049.625</v>
          </cell>
          <cell r="AG228">
            <v>216731225.04166666</v>
          </cell>
          <cell r="AH228">
            <v>218184051.29166666</v>
          </cell>
          <cell r="AI228">
            <v>219586603.79166666</v>
          </cell>
          <cell r="AJ228">
            <v>221099628.125</v>
          </cell>
          <cell r="AK228">
            <v>222356351.08333334</v>
          </cell>
          <cell r="AL228">
            <v>223267634.58333334</v>
          </cell>
          <cell r="AM228">
            <v>225016408.79166666</v>
          </cell>
          <cell r="AN228">
            <v>226515378.5</v>
          </cell>
          <cell r="AO228">
            <v>227669286.16666666</v>
          </cell>
          <cell r="AR228" t="str">
            <v>33b/62x</v>
          </cell>
        </row>
        <row r="229">
          <cell r="R229">
            <v>-59000000</v>
          </cell>
          <cell r="S229">
            <v>0</v>
          </cell>
          <cell r="T229">
            <v>-37000000</v>
          </cell>
          <cell r="U229">
            <v>-123000000</v>
          </cell>
          <cell r="V229">
            <v>-123000000</v>
          </cell>
          <cell r="W229">
            <v>-145000000</v>
          </cell>
          <cell r="X229">
            <v>0</v>
          </cell>
          <cell r="Y229">
            <v>0</v>
          </cell>
          <cell r="Z229">
            <v>-61000000</v>
          </cell>
          <cell r="AA229">
            <v>0</v>
          </cell>
          <cell r="AB229">
            <v>-102200000</v>
          </cell>
          <cell r="AC229">
            <v>-150000000</v>
          </cell>
          <cell r="AD229">
            <v>-27708333.333333332</v>
          </cell>
          <cell r="AE229">
            <v>-30166666.666666668</v>
          </cell>
          <cell r="AF229">
            <v>-31708333.333333332</v>
          </cell>
          <cell r="AG229">
            <v>-38375000</v>
          </cell>
          <cell r="AH229">
            <v>-46333333.333333336</v>
          </cell>
          <cell r="AI229">
            <v>-55208333.333333336</v>
          </cell>
          <cell r="AJ229">
            <v>-61250000</v>
          </cell>
          <cell r="AK229">
            <v>-61250000</v>
          </cell>
          <cell r="AL229">
            <v>-63500000</v>
          </cell>
          <cell r="AM229">
            <v>-61875000</v>
          </cell>
          <cell r="AN229">
            <v>-60716666.666666664</v>
          </cell>
          <cell r="AO229">
            <v>-65058333.333333336</v>
          </cell>
          <cell r="AR229" t="str">
            <v>2b</v>
          </cell>
        </row>
        <row r="230">
          <cell r="R230">
            <v>76633</v>
          </cell>
          <cell r="S230">
            <v>73174</v>
          </cell>
          <cell r="T230">
            <v>65797</v>
          </cell>
          <cell r="U230">
            <v>58461</v>
          </cell>
          <cell r="V230">
            <v>56590</v>
          </cell>
          <cell r="W230">
            <v>54144</v>
          </cell>
          <cell r="X230">
            <v>55698</v>
          </cell>
          <cell r="Y230">
            <v>54977</v>
          </cell>
          <cell r="Z230">
            <v>53455</v>
          </cell>
          <cell r="AA230">
            <v>60057</v>
          </cell>
          <cell r="AB230">
            <v>68063</v>
          </cell>
          <cell r="AC230">
            <v>73979</v>
          </cell>
          <cell r="AD230">
            <v>60550.125</v>
          </cell>
          <cell r="AE230">
            <v>61164.083333333336</v>
          </cell>
          <cell r="AF230">
            <v>61572.875</v>
          </cell>
          <cell r="AG230">
            <v>61670.916666666664</v>
          </cell>
          <cell r="AH230">
            <v>61719</v>
          </cell>
          <cell r="AI230">
            <v>61832.833333333336</v>
          </cell>
          <cell r="AJ230">
            <v>62042.625</v>
          </cell>
          <cell r="AK230">
            <v>62270.083333333336</v>
          </cell>
          <cell r="AL230">
            <v>62374.25</v>
          </cell>
          <cell r="AM230">
            <v>62553.083333333336</v>
          </cell>
          <cell r="AN230">
            <v>62623.708333333336</v>
          </cell>
          <cell r="AO230">
            <v>62564.625</v>
          </cell>
          <cell r="AR230" t="str">
            <v>50b</v>
          </cell>
        </row>
        <row r="231">
          <cell r="R231">
            <v>57342</v>
          </cell>
          <cell r="S231">
            <v>53398</v>
          </cell>
          <cell r="T231">
            <v>43439</v>
          </cell>
          <cell r="U231">
            <v>32864</v>
          </cell>
          <cell r="V231">
            <v>26869</v>
          </cell>
          <cell r="W231">
            <v>19986</v>
          </cell>
          <cell r="X231">
            <v>16180</v>
          </cell>
          <cell r="Y231">
            <v>15915</v>
          </cell>
          <cell r="Z231">
            <v>18660</v>
          </cell>
          <cell r="AA231">
            <v>30765</v>
          </cell>
          <cell r="AB231">
            <v>49162</v>
          </cell>
          <cell r="AC231">
            <v>60864</v>
          </cell>
          <cell r="AD231">
            <v>27085.791666666668</v>
          </cell>
          <cell r="AE231">
            <v>28894.75</v>
          </cell>
          <cell r="AF231">
            <v>30348.791666666668</v>
          </cell>
          <cell r="AG231">
            <v>31277.416666666668</v>
          </cell>
          <cell r="AH231">
            <v>31857.583333333332</v>
          </cell>
          <cell r="AI231">
            <v>32349.75</v>
          </cell>
          <cell r="AJ231">
            <v>32790.958333333336</v>
          </cell>
          <cell r="AK231">
            <v>33102.5</v>
          </cell>
          <cell r="AL231">
            <v>33389.166666666664</v>
          </cell>
          <cell r="AM231">
            <v>33960.416666666664</v>
          </cell>
          <cell r="AN231">
            <v>34532.708333333336</v>
          </cell>
          <cell r="AO231">
            <v>35086.708333333336</v>
          </cell>
        </row>
        <row r="232">
          <cell r="R232">
            <v>-10151277.18</v>
          </cell>
          <cell r="S232">
            <v>-9973150.1300000008</v>
          </cell>
          <cell r="T232">
            <v>-9281484.4399999995</v>
          </cell>
          <cell r="U232">
            <v>-9720420.9199999999</v>
          </cell>
          <cell r="V232">
            <v>-9821244.3000000007</v>
          </cell>
          <cell r="W232">
            <v>-11412603</v>
          </cell>
          <cell r="X232">
            <v>-13846729.32</v>
          </cell>
          <cell r="Y232">
            <v>-18306163.800000001</v>
          </cell>
          <cell r="Z232">
            <v>-23492828.809999999</v>
          </cell>
          <cell r="AA232">
            <v>-25733689.09</v>
          </cell>
          <cell r="AB232">
            <v>-21302592.68</v>
          </cell>
          <cell r="AC232">
            <v>-15611417.439999999</v>
          </cell>
          <cell r="AD232">
            <v>-19373108.661666669</v>
          </cell>
          <cell r="AE232">
            <v>-18360445.045000006</v>
          </cell>
          <cell r="AF232">
            <v>-17555681.765416671</v>
          </cell>
          <cell r="AG232">
            <v>-16939077.343750004</v>
          </cell>
          <cell r="AH232">
            <v>-16424148.453749998</v>
          </cell>
          <cell r="AI232">
            <v>-16002934.886249999</v>
          </cell>
          <cell r="AJ232">
            <v>-15710625.932499999</v>
          </cell>
          <cell r="AK232">
            <v>-15504010.099166667</v>
          </cell>
          <cell r="AL232">
            <v>-15354432.74</v>
          </cell>
          <cell r="AM232">
            <v>-15218567.004583335</v>
          </cell>
          <cell r="AN232">
            <v>-15012003.849583333</v>
          </cell>
          <cell r="AO232">
            <v>-14883981.452916667</v>
          </cell>
          <cell r="AR232" t="str">
            <v>33b/62</v>
          </cell>
        </row>
        <row r="233">
          <cell r="Z233">
            <v>270069.38</v>
          </cell>
          <cell r="AA233">
            <v>174923.93</v>
          </cell>
          <cell r="AB233">
            <v>19014.189999999999</v>
          </cell>
          <cell r="AC233">
            <v>33552.589999999997</v>
          </cell>
          <cell r="AK233">
            <v>0</v>
          </cell>
          <cell r="AL233">
            <v>11252.890833333333</v>
          </cell>
          <cell r="AM233">
            <v>29794.278749999998</v>
          </cell>
          <cell r="AN233">
            <v>37875.033749999995</v>
          </cell>
          <cell r="AO233">
            <v>40065.316249999996</v>
          </cell>
          <cell r="AR233" t="str">
            <v>50a</v>
          </cell>
        </row>
        <row r="234"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R234" t="str">
            <v>50a</v>
          </cell>
        </row>
        <row r="235"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-1293.4845833333331</v>
          </cell>
          <cell r="AE235">
            <v>-1266.3454166666668</v>
          </cell>
          <cell r="AF235">
            <v>-1252.7758333333334</v>
          </cell>
          <cell r="AG235">
            <v>-1252.7758333333334</v>
          </cell>
          <cell r="AH235">
            <v>-1252.7758333333334</v>
          </cell>
          <cell r="AI235">
            <v>-1252.7758333333334</v>
          </cell>
          <cell r="AJ235">
            <v>-1252.7758333333334</v>
          </cell>
          <cell r="AK235">
            <v>-1252.7758333333334</v>
          </cell>
          <cell r="AL235">
            <v>-1103.2437500000001</v>
          </cell>
          <cell r="AM235">
            <v>-804.17958333333343</v>
          </cell>
          <cell r="AN235">
            <v>-327.32375000000002</v>
          </cell>
          <cell r="AO235">
            <v>0</v>
          </cell>
          <cell r="AR235" t="str">
            <v>50a</v>
          </cell>
        </row>
        <row r="236"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R236" t="str">
            <v>50b</v>
          </cell>
        </row>
        <row r="237"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38.666666666666664</v>
          </cell>
          <cell r="AE237">
            <v>38.666666666666664</v>
          </cell>
          <cell r="AF237">
            <v>33.083333333333336</v>
          </cell>
          <cell r="AG237">
            <v>21.916666666666668</v>
          </cell>
          <cell r="AH237">
            <v>10.75</v>
          </cell>
          <cell r="AI237">
            <v>5.166666666666667</v>
          </cell>
          <cell r="AJ237">
            <v>2.5833333333333335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R237" t="str">
            <v>50a</v>
          </cell>
        </row>
        <row r="238"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-462.8775</v>
          </cell>
          <cell r="AE238">
            <v>-154.29249999999999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R238" t="str">
            <v>50b</v>
          </cell>
        </row>
        <row r="239">
          <cell r="AA239">
            <v>10126674.5</v>
          </cell>
          <cell r="AB239">
            <v>9377321.2699999996</v>
          </cell>
          <cell r="AC239">
            <v>8623146.6799999997</v>
          </cell>
          <cell r="AM239">
            <v>421944.77083333331</v>
          </cell>
          <cell r="AN239">
            <v>1234611.26125</v>
          </cell>
          <cell r="AO239">
            <v>1984630.7591666665</v>
          </cell>
          <cell r="AR239" t="str">
            <v>50b</v>
          </cell>
        </row>
        <row r="240">
          <cell r="R240">
            <v>10046017.82</v>
          </cell>
          <cell r="S240">
            <v>11080959.789999999</v>
          </cell>
          <cell r="T240">
            <v>9373095.8599999994</v>
          </cell>
          <cell r="U240">
            <v>15360866.449999999</v>
          </cell>
          <cell r="V240">
            <v>17037575.48</v>
          </cell>
          <cell r="W240">
            <v>14357315.619999999</v>
          </cell>
          <cell r="X240">
            <v>22469550.98</v>
          </cell>
          <cell r="Y240">
            <v>17401027.280000001</v>
          </cell>
          <cell r="Z240">
            <v>6704431.21</v>
          </cell>
          <cell r="AA240">
            <v>9278709.6799999997</v>
          </cell>
          <cell r="AB240">
            <v>4314722.67</v>
          </cell>
          <cell r="AC240">
            <v>16624230.470000001</v>
          </cell>
          <cell r="AD240">
            <v>11569710.699583335</v>
          </cell>
          <cell r="AE240">
            <v>11625572.661666667</v>
          </cell>
          <cell r="AF240">
            <v>11598670.014166668</v>
          </cell>
          <cell r="AG240">
            <v>11911691.939999999</v>
          </cell>
          <cell r="AH240">
            <v>12312829.563333334</v>
          </cell>
          <cell r="AI240">
            <v>12259454.061250001</v>
          </cell>
          <cell r="AJ240">
            <v>12440590.321250001</v>
          </cell>
          <cell r="AK240">
            <v>12763266.462916667</v>
          </cell>
          <cell r="AL240">
            <v>12685718.972083332</v>
          </cell>
          <cell r="AM240">
            <v>12529114.432916669</v>
          </cell>
          <cell r="AN240">
            <v>12554491.597500002</v>
          </cell>
          <cell r="AO240">
            <v>12706284.069166668</v>
          </cell>
        </row>
        <row r="241">
          <cell r="R241">
            <v>110394.24000000001</v>
          </cell>
          <cell r="S241">
            <v>163522.71</v>
          </cell>
          <cell r="T241">
            <v>114011.63</v>
          </cell>
          <cell r="U241">
            <v>100574</v>
          </cell>
          <cell r="V241">
            <v>79819.56</v>
          </cell>
          <cell r="W241">
            <v>100975.55</v>
          </cell>
          <cell r="X241">
            <v>103213.14</v>
          </cell>
          <cell r="Y241">
            <v>102698.87</v>
          </cell>
          <cell r="Z241">
            <v>235718.7</v>
          </cell>
          <cell r="AA241">
            <v>221398.69</v>
          </cell>
          <cell r="AB241">
            <v>112525.42</v>
          </cell>
          <cell r="AC241">
            <v>176668.16</v>
          </cell>
          <cell r="AD241">
            <v>143631.13291666665</v>
          </cell>
          <cell r="AE241">
            <v>147383.69291666665</v>
          </cell>
          <cell r="AF241">
            <v>151916.48375000001</v>
          </cell>
          <cell r="AG241">
            <v>153257.38541666669</v>
          </cell>
          <cell r="AH241">
            <v>148493.39333333334</v>
          </cell>
          <cell r="AI241">
            <v>138291.25333333333</v>
          </cell>
          <cell r="AJ241">
            <v>131862.65291666667</v>
          </cell>
          <cell r="AK241">
            <v>130078.86</v>
          </cell>
          <cell r="AL241">
            <v>136061.00833333333</v>
          </cell>
          <cell r="AM241">
            <v>145280.37125</v>
          </cell>
          <cell r="AN241">
            <v>142007.01916666667</v>
          </cell>
          <cell r="AO241">
            <v>135491.43875</v>
          </cell>
        </row>
        <row r="242">
          <cell r="R242">
            <v>110394.16</v>
          </cell>
          <cell r="S242">
            <v>85890.36</v>
          </cell>
          <cell r="T242">
            <v>114011.61</v>
          </cell>
          <cell r="U242">
            <v>107696.46</v>
          </cell>
          <cell r="V242">
            <v>86942.05</v>
          </cell>
          <cell r="W242">
            <v>100975.58</v>
          </cell>
          <cell r="X242">
            <v>103213.16</v>
          </cell>
          <cell r="Y242">
            <v>102698.87</v>
          </cell>
          <cell r="Z242">
            <v>235718.74</v>
          </cell>
          <cell r="AA242">
            <v>221398.72</v>
          </cell>
          <cell r="AB242">
            <v>112525.34</v>
          </cell>
          <cell r="AC242">
            <v>176668.09</v>
          </cell>
          <cell r="AD242">
            <v>147718.49875</v>
          </cell>
          <cell r="AE242">
            <v>148460.83166666664</v>
          </cell>
          <cell r="AF242">
            <v>149758.93583333332</v>
          </cell>
          <cell r="AG242">
            <v>150983.7116666667</v>
          </cell>
          <cell r="AH242">
            <v>144127.51958333334</v>
          </cell>
          <cell r="AI242">
            <v>131949.3079166667</v>
          </cell>
          <cell r="AJ242">
            <v>128105.68000000001</v>
          </cell>
          <cell r="AK242">
            <v>129636.42541666668</v>
          </cell>
          <cell r="AL242">
            <v>136348.15833333333</v>
          </cell>
          <cell r="AM242">
            <v>145567.53666666668</v>
          </cell>
          <cell r="AN242">
            <v>144075.76749999999</v>
          </cell>
          <cell r="AO242">
            <v>134775.45666666667</v>
          </cell>
        </row>
        <row r="243"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R243" t="str">
            <v>50b</v>
          </cell>
        </row>
        <row r="244"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R244" t="str">
            <v>50b</v>
          </cell>
        </row>
        <row r="245">
          <cell r="R245">
            <v>14083456.74</v>
          </cell>
          <cell r="S245">
            <v>8766460.1300000008</v>
          </cell>
          <cell r="T245">
            <v>7882702.8700000001</v>
          </cell>
          <cell r="U245">
            <v>6950187.9699999997</v>
          </cell>
          <cell r="V245">
            <v>2562824.27</v>
          </cell>
          <cell r="W245">
            <v>7126446.1699999999</v>
          </cell>
          <cell r="X245">
            <v>10845740.02</v>
          </cell>
          <cell r="Y245">
            <v>11352968.199999999</v>
          </cell>
          <cell r="Z245">
            <v>9665943.1300000008</v>
          </cell>
          <cell r="AA245">
            <v>8668805.1099999994</v>
          </cell>
          <cell r="AB245">
            <v>6710315.1299999999</v>
          </cell>
          <cell r="AC245">
            <v>10107003.810000001</v>
          </cell>
          <cell r="AD245">
            <v>13859025.494583337</v>
          </cell>
          <cell r="AE245">
            <v>13758722.504166668</v>
          </cell>
          <cell r="AF245">
            <v>13267827.82</v>
          </cell>
          <cell r="AG245">
            <v>12717359.247500001</v>
          </cell>
          <cell r="AH245">
            <v>12264146.317499997</v>
          </cell>
          <cell r="AI245">
            <v>11901249.565416666</v>
          </cell>
          <cell r="AJ245">
            <v>11321854.777916664</v>
          </cell>
          <cell r="AK245">
            <v>10735267.315833332</v>
          </cell>
          <cell r="AL245">
            <v>10102780.197916666</v>
          </cell>
          <cell r="AM245">
            <v>9379953.6454166658</v>
          </cell>
          <cell r="AN245">
            <v>8912139.770833334</v>
          </cell>
          <cell r="AO245">
            <v>8738048.5349999983</v>
          </cell>
          <cell r="AR245" t="str">
            <v>50b</v>
          </cell>
        </row>
        <row r="246">
          <cell r="R246">
            <v>728144.78</v>
          </cell>
          <cell r="S246">
            <v>600027.47</v>
          </cell>
          <cell r="T246">
            <v>599766.28</v>
          </cell>
          <cell r="U246">
            <v>914057.99</v>
          </cell>
          <cell r="V246">
            <v>1122667.57</v>
          </cell>
          <cell r="W246">
            <v>851974.69</v>
          </cell>
          <cell r="X246">
            <v>446053.2</v>
          </cell>
          <cell r="Y246">
            <v>465422.65</v>
          </cell>
          <cell r="Z246">
            <v>581698.04</v>
          </cell>
          <cell r="AA246">
            <v>822603.73</v>
          </cell>
          <cell r="AB246">
            <v>622082.15</v>
          </cell>
          <cell r="AC246">
            <v>687036.37</v>
          </cell>
          <cell r="AD246">
            <v>820757.42958333332</v>
          </cell>
          <cell r="AE246">
            <v>791086.13125000009</v>
          </cell>
          <cell r="AF246">
            <v>757726.66833333333</v>
          </cell>
          <cell r="AG246">
            <v>720772.77416666679</v>
          </cell>
          <cell r="AH246">
            <v>699889.46916666673</v>
          </cell>
          <cell r="AI246">
            <v>685887.98125000007</v>
          </cell>
          <cell r="AJ246">
            <v>668815.63624999998</v>
          </cell>
          <cell r="AK246">
            <v>661941.73583333346</v>
          </cell>
          <cell r="AL246">
            <v>659692.0162500001</v>
          </cell>
          <cell r="AM246">
            <v>681326.11541666684</v>
          </cell>
          <cell r="AN246">
            <v>702950.68125000002</v>
          </cell>
          <cell r="AO246">
            <v>703373.49708333332</v>
          </cell>
          <cell r="AR246" t="str">
            <v>50b</v>
          </cell>
        </row>
        <row r="247">
          <cell r="R247">
            <v>14669046</v>
          </cell>
          <cell r="S247">
            <v>14669046</v>
          </cell>
          <cell r="T247">
            <v>14669046</v>
          </cell>
          <cell r="U247">
            <v>14669046</v>
          </cell>
          <cell r="V247">
            <v>14669046</v>
          </cell>
          <cell r="W247">
            <v>14669046</v>
          </cell>
          <cell r="X247">
            <v>14669046</v>
          </cell>
          <cell r="Y247">
            <v>14669046</v>
          </cell>
          <cell r="Z247">
            <v>14669046</v>
          </cell>
          <cell r="AA247">
            <v>14628966.4</v>
          </cell>
          <cell r="AB247">
            <v>14628966.800000001</v>
          </cell>
          <cell r="AC247">
            <v>14628967.199999999</v>
          </cell>
          <cell r="AD247">
            <v>12312501.924999997</v>
          </cell>
          <cell r="AE247">
            <v>12460099.049999997</v>
          </cell>
          <cell r="AF247">
            <v>12751953.299999997</v>
          </cell>
          <cell r="AG247">
            <v>13043807.549999999</v>
          </cell>
          <cell r="AH247">
            <v>13335661.80208333</v>
          </cell>
          <cell r="AI247">
            <v>13627516.058333332</v>
          </cell>
          <cell r="AJ247">
            <v>13919370.314583333</v>
          </cell>
          <cell r="AK247">
            <v>14211224.570833333</v>
          </cell>
          <cell r="AL247">
            <v>14503078.831250003</v>
          </cell>
          <cell r="AM247">
            <v>14649005.985416666</v>
          </cell>
          <cell r="AN247">
            <v>14650676.047916666</v>
          </cell>
          <cell r="AO247">
            <v>14655686.143750003</v>
          </cell>
          <cell r="AR247" t="str">
            <v>50b</v>
          </cell>
        </row>
        <row r="248"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R248" t="str">
            <v>50b</v>
          </cell>
        </row>
        <row r="249">
          <cell r="R249">
            <v>1010.28</v>
          </cell>
          <cell r="S249">
            <v>10698.53</v>
          </cell>
          <cell r="T249">
            <v>0</v>
          </cell>
          <cell r="U249">
            <v>11096.26</v>
          </cell>
          <cell r="V249">
            <v>195.29</v>
          </cell>
          <cell r="W249">
            <v>0</v>
          </cell>
          <cell r="X249">
            <v>20225.189999999999</v>
          </cell>
          <cell r="Y249">
            <v>0</v>
          </cell>
          <cell r="Z249">
            <v>173.18</v>
          </cell>
          <cell r="AA249">
            <v>0</v>
          </cell>
          <cell r="AB249">
            <v>1990.01</v>
          </cell>
          <cell r="AC249">
            <v>153.69</v>
          </cell>
          <cell r="AD249">
            <v>25609.934583333335</v>
          </cell>
          <cell r="AE249">
            <v>18791.937916666666</v>
          </cell>
          <cell r="AF249">
            <v>12490.864583333334</v>
          </cell>
          <cell r="AG249">
            <v>7701.9749999999995</v>
          </cell>
          <cell r="AH249">
            <v>4889.163333333333</v>
          </cell>
          <cell r="AI249">
            <v>4330.9191666666666</v>
          </cell>
          <cell r="AJ249">
            <v>4417.46875</v>
          </cell>
          <cell r="AK249">
            <v>4065.0879166666668</v>
          </cell>
          <cell r="AL249">
            <v>3601.0116666666668</v>
          </cell>
          <cell r="AM249">
            <v>3611.5608333333334</v>
          </cell>
          <cell r="AN249">
            <v>3697.8112500000002</v>
          </cell>
          <cell r="AO249">
            <v>3788.7987500000004</v>
          </cell>
          <cell r="AR249" t="str">
            <v>50a</v>
          </cell>
        </row>
        <row r="250"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-8586.4500000000007</v>
          </cell>
          <cell r="AE250">
            <v>-6500.8450000000003</v>
          </cell>
          <cell r="AF250">
            <v>-5623.4625000000005</v>
          </cell>
          <cell r="AG250">
            <v>-5028.0854166666677</v>
          </cell>
          <cell r="AH250">
            <v>-3506.4912500000005</v>
          </cell>
          <cell r="AI250">
            <v>-2903.5045833333334</v>
          </cell>
          <cell r="AJ250">
            <v>-2576.6149999999998</v>
          </cell>
          <cell r="AK250">
            <v>-1652.3812500000001</v>
          </cell>
          <cell r="AL250">
            <v>-1212.8475000000001</v>
          </cell>
          <cell r="AM250">
            <v>-836.04500000000007</v>
          </cell>
          <cell r="AN250">
            <v>-229.62125</v>
          </cell>
          <cell r="AO250">
            <v>0</v>
          </cell>
          <cell r="AR250" t="str">
            <v>50a</v>
          </cell>
        </row>
        <row r="251"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R251" t="str">
            <v>50a</v>
          </cell>
        </row>
        <row r="252"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R252" t="str">
            <v>50a</v>
          </cell>
        </row>
        <row r="253"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R253" t="str">
            <v>50b</v>
          </cell>
        </row>
        <row r="254">
          <cell r="R254">
            <v>0</v>
          </cell>
          <cell r="S254">
            <v>-24</v>
          </cell>
          <cell r="T254">
            <v>-72</v>
          </cell>
          <cell r="U254">
            <v>-12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-1</v>
          </cell>
          <cell r="AF254">
            <v>-5</v>
          </cell>
          <cell r="AG254">
            <v>-8.5</v>
          </cell>
          <cell r="AH254">
            <v>-9</v>
          </cell>
          <cell r="AI254">
            <v>-9</v>
          </cell>
          <cell r="AJ254">
            <v>-9</v>
          </cell>
          <cell r="AK254">
            <v>-9</v>
          </cell>
          <cell r="AL254">
            <v>-9</v>
          </cell>
          <cell r="AM254">
            <v>-9</v>
          </cell>
          <cell r="AN254">
            <v>-9</v>
          </cell>
          <cell r="AO254">
            <v>-9</v>
          </cell>
          <cell r="AR254" t="str">
            <v>50a</v>
          </cell>
        </row>
        <row r="255">
          <cell r="R255">
            <v>277725.59000000003</v>
          </cell>
          <cell r="S255">
            <v>277725.59000000003</v>
          </cell>
          <cell r="T255">
            <v>276649.83</v>
          </cell>
          <cell r="U255">
            <v>276649.83</v>
          </cell>
          <cell r="V255">
            <v>274778.95</v>
          </cell>
          <cell r="W255">
            <v>271916.31</v>
          </cell>
          <cell r="X255">
            <v>271916.31</v>
          </cell>
          <cell r="Y255">
            <v>271916.31</v>
          </cell>
          <cell r="Z255">
            <v>271916.31</v>
          </cell>
          <cell r="AA255">
            <v>270514.46999999997</v>
          </cell>
          <cell r="AB255">
            <v>270514.46999999997</v>
          </cell>
          <cell r="AC255">
            <v>266178.71000000002</v>
          </cell>
          <cell r="AD255">
            <v>291520.8</v>
          </cell>
          <cell r="AE255">
            <v>289558.61999999994</v>
          </cell>
          <cell r="AF255">
            <v>287677.27333333326</v>
          </cell>
          <cell r="AG255">
            <v>285912.10666666663</v>
          </cell>
          <cell r="AH255">
            <v>284174</v>
          </cell>
          <cell r="AI255">
            <v>282302.53666666668</v>
          </cell>
          <cell r="AJ255">
            <v>280614.95666666667</v>
          </cell>
          <cell r="AK255">
            <v>279261.1166666667</v>
          </cell>
          <cell r="AL255">
            <v>278001.73000000004</v>
          </cell>
          <cell r="AM255">
            <v>276736.95333333337</v>
          </cell>
          <cell r="AN255">
            <v>275466.78666666668</v>
          </cell>
          <cell r="AO255">
            <v>274015.96333333332</v>
          </cell>
          <cell r="AR255" t="str">
            <v>50a</v>
          </cell>
        </row>
        <row r="256">
          <cell r="R256">
            <v>4417994.12</v>
          </cell>
          <cell r="S256">
            <v>4244405.3499999996</v>
          </cell>
          <cell r="T256">
            <v>4410152.4400000004</v>
          </cell>
          <cell r="U256">
            <v>4607093.16</v>
          </cell>
          <cell r="V256">
            <v>4715932.38</v>
          </cell>
          <cell r="W256">
            <v>4501050.78</v>
          </cell>
          <cell r="X256">
            <v>4590097.07</v>
          </cell>
          <cell r="Y256">
            <v>4795002.2699999996</v>
          </cell>
          <cell r="Z256">
            <v>5025271.3499999996</v>
          </cell>
          <cell r="AA256">
            <v>5340321.97</v>
          </cell>
          <cell r="AB256">
            <v>5431759.7599999998</v>
          </cell>
          <cell r="AC256">
            <v>5813712.1399999997</v>
          </cell>
          <cell r="AD256">
            <v>3249789.6679166663</v>
          </cell>
          <cell r="AE256">
            <v>3396265.9333333331</v>
          </cell>
          <cell r="AF256">
            <v>3540863.1779166665</v>
          </cell>
          <cell r="AG256">
            <v>3691615.4345833329</v>
          </cell>
          <cell r="AH256">
            <v>3851593.8341666665</v>
          </cell>
          <cell r="AI256">
            <v>3999349.7891666666</v>
          </cell>
          <cell r="AJ256">
            <v>4126649.4275000007</v>
          </cell>
          <cell r="AK256">
            <v>4249714.0941666672</v>
          </cell>
          <cell r="AL256">
            <v>4367454.4337500008</v>
          </cell>
          <cell r="AM256">
            <v>4489676.1137500005</v>
          </cell>
          <cell r="AN256">
            <v>4627058.9433333343</v>
          </cell>
          <cell r="AO256">
            <v>4762040.9370833328</v>
          </cell>
          <cell r="AR256" t="str">
            <v>50a</v>
          </cell>
        </row>
        <row r="257">
          <cell r="R257">
            <v>17264.25</v>
          </cell>
          <cell r="S257">
            <v>17264.25</v>
          </cell>
          <cell r="T257">
            <v>17071.240000000002</v>
          </cell>
          <cell r="U257">
            <v>0</v>
          </cell>
          <cell r="V257">
            <v>0</v>
          </cell>
          <cell r="W257">
            <v>5326.65</v>
          </cell>
          <cell r="X257">
            <v>6197.61</v>
          </cell>
          <cell r="Y257">
            <v>5994.18</v>
          </cell>
          <cell r="Z257">
            <v>6043.16</v>
          </cell>
          <cell r="AA257">
            <v>5920.46</v>
          </cell>
          <cell r="AB257">
            <v>5622.76</v>
          </cell>
          <cell r="AC257">
            <v>11509.75</v>
          </cell>
          <cell r="AD257">
            <v>6364.5408333333335</v>
          </cell>
          <cell r="AE257">
            <v>6186.7833333333328</v>
          </cell>
          <cell r="AF257">
            <v>5986.8591666666662</v>
          </cell>
          <cell r="AG257">
            <v>5095.7754166666673</v>
          </cell>
          <cell r="AH257">
            <v>4301.6450000000004</v>
          </cell>
          <cell r="AI257">
            <v>4523.5887499999999</v>
          </cell>
          <cell r="AJ257">
            <v>5003.7662500000006</v>
          </cell>
          <cell r="AK257">
            <v>5511.7575000000006</v>
          </cell>
          <cell r="AL257">
            <v>6012.4800000000005</v>
          </cell>
          <cell r="AM257">
            <v>6510.1308333333336</v>
          </cell>
          <cell r="AN257">
            <v>6991.0983333333352</v>
          </cell>
          <cell r="AO257">
            <v>7704.952916666668</v>
          </cell>
          <cell r="AR257" t="str">
            <v>50a</v>
          </cell>
        </row>
        <row r="258"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305</v>
          </cell>
          <cell r="X258">
            <v>305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12.708333333333334</v>
          </cell>
          <cell r="AJ258">
            <v>38.125</v>
          </cell>
          <cell r="AK258">
            <v>50.833333333333336</v>
          </cell>
          <cell r="AL258">
            <v>50.833333333333336</v>
          </cell>
          <cell r="AM258">
            <v>50.833333333333336</v>
          </cell>
          <cell r="AN258">
            <v>50.833333333333336</v>
          </cell>
          <cell r="AO258">
            <v>50.833333333333336</v>
          </cell>
          <cell r="AR258" t="str">
            <v>50a</v>
          </cell>
        </row>
        <row r="259">
          <cell r="R259">
            <v>0</v>
          </cell>
          <cell r="S259">
            <v>123900.91</v>
          </cell>
          <cell r="T259">
            <v>126519.14</v>
          </cell>
          <cell r="U259">
            <v>0</v>
          </cell>
          <cell r="V259">
            <v>58116.22</v>
          </cell>
          <cell r="W259">
            <v>0</v>
          </cell>
          <cell r="X259">
            <v>45346.15</v>
          </cell>
          <cell r="Y259">
            <v>45564.77</v>
          </cell>
          <cell r="Z259">
            <v>42737.64</v>
          </cell>
          <cell r="AA259">
            <v>0</v>
          </cell>
          <cell r="AB259">
            <v>47342.5</v>
          </cell>
          <cell r="AC259">
            <v>45204.47</v>
          </cell>
          <cell r="AD259">
            <v>53806.902916666666</v>
          </cell>
          <cell r="AE259">
            <v>55758.699583333335</v>
          </cell>
          <cell r="AF259">
            <v>63031.387083333335</v>
          </cell>
          <cell r="AG259">
            <v>56606.093333333345</v>
          </cell>
          <cell r="AH259">
            <v>46742.949583333335</v>
          </cell>
          <cell r="AI259">
            <v>44804.747499999998</v>
          </cell>
          <cell r="AJ259">
            <v>44164.918333333335</v>
          </cell>
          <cell r="AK259">
            <v>47179.362499999996</v>
          </cell>
          <cell r="AL259">
            <v>48768.878750000003</v>
          </cell>
          <cell r="AM259">
            <v>46988.043750000004</v>
          </cell>
          <cell r="AN259">
            <v>44969.895000000011</v>
          </cell>
          <cell r="AO259">
            <v>44685.652083333342</v>
          </cell>
          <cell r="AR259" t="str">
            <v>50a</v>
          </cell>
        </row>
        <row r="260">
          <cell r="R260">
            <v>9546880.2200000007</v>
          </cell>
          <cell r="S260">
            <v>9560927.2300000004</v>
          </cell>
          <cell r="T260">
            <v>10981546.210000001</v>
          </cell>
          <cell r="U260">
            <v>10275321.93</v>
          </cell>
          <cell r="V260">
            <v>12282219.560000001</v>
          </cell>
          <cell r="W260">
            <v>11604314.27</v>
          </cell>
          <cell r="X260">
            <v>10984031.359999999</v>
          </cell>
          <cell r="Y260">
            <v>9382520.0399999991</v>
          </cell>
          <cell r="Z260">
            <v>11233094.51</v>
          </cell>
          <cell r="AA260">
            <v>9293783.0700000003</v>
          </cell>
          <cell r="AB260">
            <v>7734180.7699999996</v>
          </cell>
          <cell r="AC260">
            <v>10997239.449999999</v>
          </cell>
          <cell r="AD260">
            <v>10022385.299166666</v>
          </cell>
          <cell r="AE260">
            <v>10075250.229166666</v>
          </cell>
          <cell r="AF260">
            <v>10162686.707500001</v>
          </cell>
          <cell r="AG260">
            <v>10247160.977500001</v>
          </cell>
          <cell r="AH260">
            <v>10412140.242083333</v>
          </cell>
          <cell r="AI260">
            <v>10664339.872916669</v>
          </cell>
          <cell r="AJ260">
            <v>10774153.425000001</v>
          </cell>
          <cell r="AK260">
            <v>10706112.645833334</v>
          </cell>
          <cell r="AL260">
            <v>10630249.10375</v>
          </cell>
          <cell r="AM260">
            <v>10593603.147916667</v>
          </cell>
          <cell r="AN260">
            <v>10494815.047500001</v>
          </cell>
          <cell r="AO260">
            <v>10374209.53125</v>
          </cell>
          <cell r="AR260" t="str">
            <v>50a</v>
          </cell>
        </row>
        <row r="261">
          <cell r="R261">
            <v>65093539.770000003</v>
          </cell>
          <cell r="S261">
            <v>64822348.490000002</v>
          </cell>
          <cell r="T261">
            <v>62836406.340000004</v>
          </cell>
          <cell r="U261">
            <v>62836406.340000004</v>
          </cell>
          <cell r="V261">
            <v>62836406.340000004</v>
          </cell>
          <cell r="W261">
            <v>62836406.340000004</v>
          </cell>
          <cell r="X261">
            <v>62836406.340000004</v>
          </cell>
          <cell r="Y261">
            <v>62836406.340000004</v>
          </cell>
          <cell r="Z261">
            <v>62836406.340000004</v>
          </cell>
          <cell r="AA261">
            <v>62836406.340000004</v>
          </cell>
          <cell r="AB261">
            <v>62836406.340000004</v>
          </cell>
          <cell r="AC261">
            <v>62836406.340000004</v>
          </cell>
          <cell r="AD261">
            <v>65932849.07249999</v>
          </cell>
          <cell r="AE261">
            <v>65776910.621666662</v>
          </cell>
          <cell r="AF261">
            <v>65528344.220416665</v>
          </cell>
          <cell r="AG261">
            <v>65197030.22958333</v>
          </cell>
          <cell r="AH261">
            <v>64865716.238750003</v>
          </cell>
          <cell r="AI261">
            <v>64586671.806666672</v>
          </cell>
          <cell r="AJ261">
            <v>64359896.933333345</v>
          </cell>
          <cell r="AK261">
            <v>64133122.06000001</v>
          </cell>
          <cell r="AL261">
            <v>63906347.18666669</v>
          </cell>
          <cell r="AM261">
            <v>63679572.313333355</v>
          </cell>
          <cell r="AN261">
            <v>63472137.650416695</v>
          </cell>
          <cell r="AO261">
            <v>63284043.197916687</v>
          </cell>
          <cell r="AR261" t="str">
            <v>50b</v>
          </cell>
        </row>
        <row r="262">
          <cell r="R262">
            <v>1448.24</v>
          </cell>
          <cell r="S262">
            <v>1448.24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816.1350000000001</v>
          </cell>
          <cell r="AE262">
            <v>987.77750000000003</v>
          </cell>
          <cell r="AF262">
            <v>1124.1833333333332</v>
          </cell>
          <cell r="AG262">
            <v>1071.7233333333331</v>
          </cell>
          <cell r="AH262">
            <v>1000.9033333333333</v>
          </cell>
          <cell r="AI262">
            <v>905.15000000000009</v>
          </cell>
          <cell r="AJ262">
            <v>784.46333333333348</v>
          </cell>
          <cell r="AK262">
            <v>663.77666666666664</v>
          </cell>
          <cell r="AL262">
            <v>543.09</v>
          </cell>
          <cell r="AM262">
            <v>422.40333333333336</v>
          </cell>
          <cell r="AN262">
            <v>301.71666666666664</v>
          </cell>
          <cell r="AO262">
            <v>241.37333333333333</v>
          </cell>
          <cell r="AR262" t="str">
            <v>50b</v>
          </cell>
        </row>
        <row r="263"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</row>
        <row r="264"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R264" t="str">
            <v>50b</v>
          </cell>
        </row>
        <row r="265"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-531.59875</v>
          </cell>
          <cell r="AE265">
            <v>200.45833333333334</v>
          </cell>
          <cell r="AF265">
            <v>200.45833333333334</v>
          </cell>
          <cell r="AG265">
            <v>200.45833333333334</v>
          </cell>
          <cell r="AH265">
            <v>200.45833333333334</v>
          </cell>
          <cell r="AI265">
            <v>200.45833333333334</v>
          </cell>
          <cell r="AJ265">
            <v>200.45833333333334</v>
          </cell>
          <cell r="AK265">
            <v>200.45833333333334</v>
          </cell>
          <cell r="AL265">
            <v>100.22916666666667</v>
          </cell>
          <cell r="AM265">
            <v>0</v>
          </cell>
          <cell r="AN265">
            <v>0</v>
          </cell>
          <cell r="AO265">
            <v>0</v>
          </cell>
          <cell r="AR265" t="str">
            <v>50b</v>
          </cell>
        </row>
        <row r="266"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</row>
        <row r="267"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7833.3462499999996</v>
          </cell>
          <cell r="AE267">
            <v>2611.1154166666665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R267" t="str">
            <v>50b</v>
          </cell>
        </row>
        <row r="268"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188105.28749999998</v>
          </cell>
          <cell r="AE268">
            <v>63339.86250000001</v>
          </cell>
          <cell r="AF268">
            <v>903.97500000000002</v>
          </cell>
          <cell r="AG268">
            <v>797.625</v>
          </cell>
          <cell r="AH268">
            <v>691.27499999999998</v>
          </cell>
          <cell r="AI268">
            <v>584.92500000000007</v>
          </cell>
          <cell r="AJ268">
            <v>478.57500000000005</v>
          </cell>
          <cell r="AK268">
            <v>372.22500000000008</v>
          </cell>
          <cell r="AL268">
            <v>265.875</v>
          </cell>
          <cell r="AM268">
            <v>159.52500000000001</v>
          </cell>
          <cell r="AN268">
            <v>53.175000000000004</v>
          </cell>
          <cell r="AO268">
            <v>0</v>
          </cell>
        </row>
        <row r="269">
          <cell r="R269">
            <v>46944.1</v>
          </cell>
          <cell r="S269">
            <v>77961.98</v>
          </cell>
          <cell r="T269">
            <v>0</v>
          </cell>
          <cell r="U269">
            <v>58881.48</v>
          </cell>
          <cell r="V269">
            <v>105963</v>
          </cell>
          <cell r="W269">
            <v>0</v>
          </cell>
          <cell r="X269">
            <v>58748.72</v>
          </cell>
          <cell r="Y269">
            <v>0</v>
          </cell>
          <cell r="Z269">
            <v>0</v>
          </cell>
          <cell r="AA269">
            <v>51812.62</v>
          </cell>
          <cell r="AB269">
            <v>0</v>
          </cell>
          <cell r="AC269">
            <v>37507.379999999997</v>
          </cell>
          <cell r="AD269">
            <v>57728.618333333339</v>
          </cell>
          <cell r="AE269">
            <v>59470.438333333324</v>
          </cell>
          <cell r="AF269">
            <v>55977.652083333327</v>
          </cell>
          <cell r="AG269">
            <v>47969.282916666656</v>
          </cell>
          <cell r="AH269">
            <v>42358.3825</v>
          </cell>
          <cell r="AI269">
            <v>39524.969166666669</v>
          </cell>
          <cell r="AJ269">
            <v>41972.832499999997</v>
          </cell>
          <cell r="AK269">
            <v>42634.36583333333</v>
          </cell>
          <cell r="AL269">
            <v>38034.85</v>
          </cell>
          <cell r="AM269">
            <v>35763.040000000001</v>
          </cell>
          <cell r="AN269">
            <v>34831.870416666665</v>
          </cell>
          <cell r="AO269">
            <v>34922.1325</v>
          </cell>
          <cell r="AR269" t="str">
            <v>50a</v>
          </cell>
        </row>
        <row r="270">
          <cell r="R270">
            <v>333512.17</v>
          </cell>
          <cell r="S270">
            <v>266471.24</v>
          </cell>
          <cell r="T270">
            <v>246117.78</v>
          </cell>
          <cell r="U270">
            <v>292849.09000000003</v>
          </cell>
          <cell r="V270">
            <v>319638.89</v>
          </cell>
          <cell r="W270">
            <v>332480.3</v>
          </cell>
          <cell r="X270">
            <v>369931.39</v>
          </cell>
          <cell r="Y270">
            <v>391391.75</v>
          </cell>
          <cell r="Z270">
            <v>522506.7</v>
          </cell>
          <cell r="AA270">
            <v>665145.57999999996</v>
          </cell>
          <cell r="AB270">
            <v>690545.03</v>
          </cell>
          <cell r="AC270">
            <v>655619.65</v>
          </cell>
          <cell r="AD270">
            <v>53744.328749999993</v>
          </cell>
          <cell r="AE270">
            <v>78743.637499999997</v>
          </cell>
          <cell r="AF270">
            <v>100101.51333333332</v>
          </cell>
          <cell r="AG270">
            <v>122558.46625</v>
          </cell>
          <cell r="AH270">
            <v>148078.79875000002</v>
          </cell>
          <cell r="AI270">
            <v>175250.43166666667</v>
          </cell>
          <cell r="AJ270">
            <v>204517.58541666667</v>
          </cell>
          <cell r="AK270">
            <v>236239.38291666668</v>
          </cell>
          <cell r="AL270">
            <v>274318.48500000004</v>
          </cell>
          <cell r="AM270">
            <v>323803.9966666667</v>
          </cell>
          <cell r="AN270">
            <v>371717.08208333334</v>
          </cell>
          <cell r="AO270">
            <v>407883.28291666665</v>
          </cell>
          <cell r="AR270" t="str">
            <v>50a</v>
          </cell>
        </row>
        <row r="271">
          <cell r="R271">
            <v>1961.31</v>
          </cell>
          <cell r="S271">
            <v>1878.87</v>
          </cell>
          <cell r="T271">
            <v>2799.94</v>
          </cell>
          <cell r="U271">
            <v>2615.6999999999998</v>
          </cell>
          <cell r="V271">
            <v>2540.6999999999998</v>
          </cell>
          <cell r="W271">
            <v>2390.6999999999998</v>
          </cell>
          <cell r="X271">
            <v>2115.6999999999998</v>
          </cell>
          <cell r="Y271">
            <v>1890.7</v>
          </cell>
          <cell r="Z271">
            <v>1890.7</v>
          </cell>
          <cell r="AA271">
            <v>528.51</v>
          </cell>
          <cell r="AB271">
            <v>453.51</v>
          </cell>
          <cell r="AC271">
            <v>453.51</v>
          </cell>
          <cell r="AD271">
            <v>23863.189583333336</v>
          </cell>
          <cell r="AE271">
            <v>19345.064166666667</v>
          </cell>
          <cell r="AF271">
            <v>15178.689166666671</v>
          </cell>
          <cell r="AG271">
            <v>11213.744166666665</v>
          </cell>
          <cell r="AH271">
            <v>7343.4670833333339</v>
          </cell>
          <cell r="AI271">
            <v>3640.3266666666664</v>
          </cell>
          <cell r="AJ271">
            <v>1862.1149999999998</v>
          </cell>
          <cell r="AK271">
            <v>1918.0687500000001</v>
          </cell>
          <cell r="AL271">
            <v>2010.28</v>
          </cell>
          <cell r="AM271">
            <v>2081.7975000000001</v>
          </cell>
          <cell r="AN271">
            <v>2016.5141666666668</v>
          </cell>
          <cell r="AO271">
            <v>1864.7891666666667</v>
          </cell>
          <cell r="AR271" t="str">
            <v>50a</v>
          </cell>
        </row>
        <row r="272">
          <cell r="R272">
            <v>94807.26</v>
          </cell>
          <cell r="S272">
            <v>89808.06</v>
          </cell>
          <cell r="T272">
            <v>39435.360000000001</v>
          </cell>
          <cell r="U272">
            <v>13979.92</v>
          </cell>
          <cell r="V272">
            <v>15914.9</v>
          </cell>
          <cell r="W272">
            <v>5425.88</v>
          </cell>
          <cell r="X272">
            <v>1936.49</v>
          </cell>
          <cell r="Y272">
            <v>880.55</v>
          </cell>
          <cell r="Z272">
            <v>1019.04</v>
          </cell>
          <cell r="AA272">
            <v>675.75</v>
          </cell>
          <cell r="AB272">
            <v>995.72</v>
          </cell>
          <cell r="AC272">
            <v>675.75</v>
          </cell>
          <cell r="AD272">
            <v>247182.75791666671</v>
          </cell>
          <cell r="AE272">
            <v>212052.01166666663</v>
          </cell>
          <cell r="AF272">
            <v>182403.81208333335</v>
          </cell>
          <cell r="AG272">
            <v>159338.22500000001</v>
          </cell>
          <cell r="AH272">
            <v>137826.80000000002</v>
          </cell>
          <cell r="AI272">
            <v>115734.59333333332</v>
          </cell>
          <cell r="AJ272">
            <v>96228.26916666668</v>
          </cell>
          <cell r="AK272">
            <v>81496.807916666672</v>
          </cell>
          <cell r="AL272">
            <v>68071.487083333355</v>
          </cell>
          <cell r="AM272">
            <v>54394.687083333352</v>
          </cell>
          <cell r="AN272">
            <v>41066.49083333333</v>
          </cell>
          <cell r="AO272">
            <v>28307.957083333327</v>
          </cell>
          <cell r="AR272" t="str">
            <v>50a</v>
          </cell>
        </row>
        <row r="273">
          <cell r="R273">
            <v>478405.92</v>
          </cell>
          <cell r="S273">
            <v>438847.89</v>
          </cell>
          <cell r="T273">
            <v>413378.66</v>
          </cell>
          <cell r="U273">
            <v>357134.88</v>
          </cell>
          <cell r="V273">
            <v>330335.99</v>
          </cell>
          <cell r="W273">
            <v>287472.37</v>
          </cell>
          <cell r="X273">
            <v>268903.78000000003</v>
          </cell>
          <cell r="Y273">
            <v>256972.83</v>
          </cell>
          <cell r="Z273">
            <v>226925.56</v>
          </cell>
          <cell r="AA273">
            <v>203451.36</v>
          </cell>
          <cell r="AB273">
            <v>167261.44</v>
          </cell>
          <cell r="AC273">
            <v>156104.68</v>
          </cell>
          <cell r="AD273">
            <v>747027.18500000006</v>
          </cell>
          <cell r="AE273">
            <v>696433.01041666663</v>
          </cell>
          <cell r="AF273">
            <v>649511.25791666668</v>
          </cell>
          <cell r="AG273">
            <v>604148.71583333332</v>
          </cell>
          <cell r="AH273">
            <v>559997.2220833333</v>
          </cell>
          <cell r="AI273">
            <v>516417.07374999998</v>
          </cell>
          <cell r="AJ273">
            <v>473361.34</v>
          </cell>
          <cell r="AK273">
            <v>434203.27500000008</v>
          </cell>
          <cell r="AL273">
            <v>400729.33041666663</v>
          </cell>
          <cell r="AM273">
            <v>370996.9283333334</v>
          </cell>
          <cell r="AN273">
            <v>341826.1454166667</v>
          </cell>
          <cell r="AO273">
            <v>312934.53958333336</v>
          </cell>
          <cell r="AR273" t="str">
            <v>50a</v>
          </cell>
        </row>
        <row r="274">
          <cell r="R274">
            <v>75346.460000000006</v>
          </cell>
          <cell r="S274">
            <v>331091</v>
          </cell>
          <cell r="T274">
            <v>535324.87</v>
          </cell>
          <cell r="U274">
            <v>503768.29</v>
          </cell>
          <cell r="V274">
            <v>385533.27</v>
          </cell>
          <cell r="W274">
            <v>531164.63</v>
          </cell>
          <cell r="X274">
            <v>433839.65</v>
          </cell>
          <cell r="Y274">
            <v>264576.90000000002</v>
          </cell>
          <cell r="Z274">
            <v>532630.85</v>
          </cell>
          <cell r="AA274">
            <v>392597.86</v>
          </cell>
          <cell r="AB274">
            <v>179544.63</v>
          </cell>
          <cell r="AC274">
            <v>589513.21</v>
          </cell>
          <cell r="AD274">
            <v>482289.18666666659</v>
          </cell>
          <cell r="AE274">
            <v>472526.65625000006</v>
          </cell>
          <cell r="AF274">
            <v>497375.03166666668</v>
          </cell>
          <cell r="AG274">
            <v>525382.61083333334</v>
          </cell>
          <cell r="AH274">
            <v>539249.32666666666</v>
          </cell>
          <cell r="AI274">
            <v>553804.97750000004</v>
          </cell>
          <cell r="AJ274">
            <v>581600.72250000003</v>
          </cell>
          <cell r="AK274">
            <v>591590.05041666667</v>
          </cell>
          <cell r="AL274">
            <v>584668.19041666656</v>
          </cell>
          <cell r="AM274">
            <v>592188.39249999996</v>
          </cell>
          <cell r="AN274">
            <v>597273.6758333334</v>
          </cell>
          <cell r="AO274">
            <v>493965.66999999993</v>
          </cell>
          <cell r="AR274" t="str">
            <v>50b</v>
          </cell>
        </row>
        <row r="275"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102363.50041666668</v>
          </cell>
          <cell r="AE275">
            <v>82615.402500000011</v>
          </cell>
          <cell r="AF275">
            <v>61397.847916666673</v>
          </cell>
          <cell r="AG275">
            <v>36781.783750000002</v>
          </cell>
          <cell r="AH275">
            <v>12260.594583333334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R275" t="str">
            <v>50b</v>
          </cell>
        </row>
        <row r="276"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13098.379166666668</v>
          </cell>
          <cell r="AE276">
            <v>11110.442083333333</v>
          </cell>
          <cell r="AF276">
            <v>8374.1854166666672</v>
          </cell>
          <cell r="AG276">
            <v>5282.9820833333333</v>
          </cell>
          <cell r="AH276">
            <v>2041.5495833333334</v>
          </cell>
          <cell r="AI276">
            <v>386.66666666666669</v>
          </cell>
          <cell r="AJ276">
            <v>348</v>
          </cell>
          <cell r="AK276">
            <v>270.66666666666669</v>
          </cell>
          <cell r="AL276">
            <v>193.33333333333334</v>
          </cell>
          <cell r="AM276">
            <v>116</v>
          </cell>
          <cell r="AN276">
            <v>38.666666666666664</v>
          </cell>
          <cell r="AO276">
            <v>0</v>
          </cell>
          <cell r="AR276" t="str">
            <v>50b</v>
          </cell>
        </row>
        <row r="277">
          <cell r="R277">
            <v>678889.25</v>
          </cell>
          <cell r="S277">
            <v>678889.25</v>
          </cell>
          <cell r="T277">
            <v>678889.25</v>
          </cell>
          <cell r="U277">
            <v>678889.25</v>
          </cell>
          <cell r="V277">
            <v>678889.25</v>
          </cell>
          <cell r="W277">
            <v>678889.25</v>
          </cell>
          <cell r="X277">
            <v>678889.25</v>
          </cell>
          <cell r="Y277">
            <v>516927.66</v>
          </cell>
          <cell r="Z277">
            <v>461865.66</v>
          </cell>
          <cell r="AA277">
            <v>516927.66</v>
          </cell>
          <cell r="AB277">
            <v>516927.66</v>
          </cell>
          <cell r="AC277">
            <v>516927.66</v>
          </cell>
          <cell r="AD277">
            <v>732065.47083333321</v>
          </cell>
          <cell r="AE277">
            <v>723777.27916666644</v>
          </cell>
          <cell r="AF277">
            <v>717595.98666666646</v>
          </cell>
          <cell r="AG277">
            <v>713521.59333333327</v>
          </cell>
          <cell r="AH277">
            <v>709447.19999999984</v>
          </cell>
          <cell r="AI277">
            <v>705372.80666666664</v>
          </cell>
          <cell r="AJ277">
            <v>701298.41333333321</v>
          </cell>
          <cell r="AK277">
            <v>690475.62041666673</v>
          </cell>
          <cell r="AL277">
            <v>670610.17791666661</v>
          </cell>
          <cell r="AM277">
            <v>650744.7354166666</v>
          </cell>
          <cell r="AN277">
            <v>633173.54291666672</v>
          </cell>
          <cell r="AO277">
            <v>615602.35041666671</v>
          </cell>
          <cell r="AR277" t="str">
            <v>50b</v>
          </cell>
        </row>
        <row r="278">
          <cell r="R278">
            <v>99497.51</v>
          </cell>
          <cell r="S278">
            <v>88642.77</v>
          </cell>
          <cell r="T278">
            <v>175941.5</v>
          </cell>
          <cell r="U278">
            <v>82199.899999999994</v>
          </cell>
          <cell r="V278">
            <v>80791.86</v>
          </cell>
          <cell r="W278">
            <v>56155.35</v>
          </cell>
          <cell r="X278">
            <v>62977.97</v>
          </cell>
          <cell r="Y278">
            <v>80864.39</v>
          </cell>
          <cell r="Z278">
            <v>158333.84</v>
          </cell>
          <cell r="AA278">
            <v>71311.03</v>
          </cell>
          <cell r="AB278">
            <v>156747.56</v>
          </cell>
          <cell r="AC278">
            <v>82289.5</v>
          </cell>
          <cell r="AD278">
            <v>168600.85874999998</v>
          </cell>
          <cell r="AE278">
            <v>156653.92874999999</v>
          </cell>
          <cell r="AF278">
            <v>146837.03333333333</v>
          </cell>
          <cell r="AG278">
            <v>136837.49875</v>
          </cell>
          <cell r="AH278">
            <v>124744.02999999998</v>
          </cell>
          <cell r="AI278">
            <v>115079.64083333332</v>
          </cell>
          <cell r="AJ278">
            <v>100815.42291666666</v>
          </cell>
          <cell r="AK278">
            <v>90918.158749999988</v>
          </cell>
          <cell r="AL278">
            <v>90918.776666666658</v>
          </cell>
          <cell r="AM278">
            <v>94090.877916666679</v>
          </cell>
          <cell r="AN278">
            <v>96956.622083333321</v>
          </cell>
          <cell r="AO278">
            <v>99920.594999999987</v>
          </cell>
          <cell r="AR278" t="str">
            <v>50b</v>
          </cell>
        </row>
        <row r="279"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153834.93</v>
          </cell>
          <cell r="AE279">
            <v>153834.93</v>
          </cell>
          <cell r="AF279">
            <v>153834.93</v>
          </cell>
          <cell r="AG279">
            <v>153834.93</v>
          </cell>
          <cell r="AH279">
            <v>76917.464999999997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R279" t="str">
            <v>50b</v>
          </cell>
        </row>
        <row r="280"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R280" t="str">
            <v>50b</v>
          </cell>
        </row>
        <row r="281"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</row>
        <row r="282">
          <cell r="R282">
            <v>-948447.56</v>
          </cell>
          <cell r="S282">
            <v>-902401.82</v>
          </cell>
          <cell r="T282">
            <v>-818691.45</v>
          </cell>
          <cell r="U282">
            <v>-718519.3</v>
          </cell>
          <cell r="V282">
            <v>-705506.51</v>
          </cell>
          <cell r="W282">
            <v>-670255.80000000005</v>
          </cell>
          <cell r="X282">
            <v>-562548.38</v>
          </cell>
          <cell r="Y282">
            <v>-556638.68000000005</v>
          </cell>
          <cell r="Z282">
            <v>-516022.5</v>
          </cell>
          <cell r="AA282">
            <v>-552130.56999999995</v>
          </cell>
          <cell r="AB282">
            <v>-652576.75</v>
          </cell>
          <cell r="AC282">
            <v>-733329.84</v>
          </cell>
          <cell r="AD282">
            <v>-799385.15583333338</v>
          </cell>
          <cell r="AE282">
            <v>-806043.07833333325</v>
          </cell>
          <cell r="AF282">
            <v>-808352.5</v>
          </cell>
          <cell r="AG282">
            <v>-806635.69874999998</v>
          </cell>
          <cell r="AH282">
            <v>-804690.66249999998</v>
          </cell>
          <cell r="AI282">
            <v>-801148.05874999997</v>
          </cell>
          <cell r="AJ282">
            <v>-790845.44291666674</v>
          </cell>
          <cell r="AK282">
            <v>-776577.30583333352</v>
          </cell>
          <cell r="AL282">
            <v>-761498.37666666659</v>
          </cell>
          <cell r="AM282">
            <v>-745152.39083333325</v>
          </cell>
          <cell r="AN282">
            <v>-722259.25458333327</v>
          </cell>
          <cell r="AO282">
            <v>-701311.47374999989</v>
          </cell>
          <cell r="AR282" t="str">
            <v>50b</v>
          </cell>
        </row>
        <row r="283"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R283" t="str">
            <v>50a</v>
          </cell>
        </row>
        <row r="284">
          <cell r="R284">
            <v>-551163.32999999996</v>
          </cell>
          <cell r="S284">
            <v>-512678.95</v>
          </cell>
          <cell r="T284">
            <v>-415797.28</v>
          </cell>
          <cell r="U284">
            <v>-311217.99</v>
          </cell>
          <cell r="V284">
            <v>-253137.69</v>
          </cell>
          <cell r="W284">
            <v>-184800.41</v>
          </cell>
          <cell r="X284">
            <v>-108200.94</v>
          </cell>
          <cell r="Y284">
            <v>-39851.68</v>
          </cell>
          <cell r="Z284">
            <v>-178753.09</v>
          </cell>
          <cell r="AA284">
            <v>-202349.83</v>
          </cell>
          <cell r="AB284">
            <v>-334705</v>
          </cell>
          <cell r="AC284">
            <v>-424703.92</v>
          </cell>
          <cell r="AD284">
            <v>-321486.04666666669</v>
          </cell>
          <cell r="AE284">
            <v>-334543.93166666664</v>
          </cell>
          <cell r="AF284">
            <v>-343420.77708333335</v>
          </cell>
          <cell r="AG284">
            <v>-347653.74374999997</v>
          </cell>
          <cell r="AH284">
            <v>-349214.07083333336</v>
          </cell>
          <cell r="AI284">
            <v>-349265.11041666672</v>
          </cell>
          <cell r="AJ284">
            <v>-346792.44875000004</v>
          </cell>
          <cell r="AK284">
            <v>-338990.17625000008</v>
          </cell>
          <cell r="AL284">
            <v>-332568.72625000007</v>
          </cell>
          <cell r="AM284">
            <v>-328294.49791666673</v>
          </cell>
          <cell r="AN284">
            <v>-311536.57875000004</v>
          </cell>
          <cell r="AO284">
            <v>-295889.62833333336</v>
          </cell>
        </row>
        <row r="285">
          <cell r="R285">
            <v>-41487700</v>
          </cell>
          <cell r="S285">
            <v>-41487700</v>
          </cell>
          <cell r="T285">
            <v>-41487700</v>
          </cell>
          <cell r="U285">
            <v>-41487700</v>
          </cell>
          <cell r="V285">
            <v>-41487700</v>
          </cell>
          <cell r="W285">
            <v>-41487700</v>
          </cell>
          <cell r="X285">
            <v>-41487700</v>
          </cell>
          <cell r="Y285">
            <v>-41487700</v>
          </cell>
          <cell r="Z285">
            <v>-41487700</v>
          </cell>
          <cell r="AA285">
            <v>-41487700</v>
          </cell>
          <cell r="AB285">
            <v>-41487700</v>
          </cell>
          <cell r="AC285">
            <v>-41487700</v>
          </cell>
          <cell r="AD285">
            <v>-41487700</v>
          </cell>
          <cell r="AE285">
            <v>-41487700</v>
          </cell>
          <cell r="AF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  <cell r="AK285">
            <v>-41487700</v>
          </cell>
          <cell r="AL285">
            <v>-41487700</v>
          </cell>
          <cell r="AM285">
            <v>-41487700</v>
          </cell>
          <cell r="AN285">
            <v>-41487700</v>
          </cell>
          <cell r="AO285">
            <v>-41487700</v>
          </cell>
          <cell r="AR285" t="str">
            <v>50b</v>
          </cell>
        </row>
        <row r="286"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R286" t="str">
            <v>50b</v>
          </cell>
        </row>
        <row r="287">
          <cell r="R287">
            <v>1198763</v>
          </cell>
          <cell r="S287">
            <v>1144645</v>
          </cell>
          <cell r="T287">
            <v>1029248</v>
          </cell>
          <cell r="U287">
            <v>914498</v>
          </cell>
          <cell r="V287">
            <v>885225</v>
          </cell>
          <cell r="W287">
            <v>846972</v>
          </cell>
          <cell r="X287">
            <v>871272</v>
          </cell>
          <cell r="Y287">
            <v>859993</v>
          </cell>
          <cell r="Z287">
            <v>836195</v>
          </cell>
          <cell r="AA287">
            <v>939462</v>
          </cell>
          <cell r="AB287">
            <v>1064705</v>
          </cell>
          <cell r="AC287">
            <v>1157249</v>
          </cell>
          <cell r="AD287">
            <v>904106.20833333337</v>
          </cell>
          <cell r="AE287">
            <v>922514.04166666663</v>
          </cell>
          <cell r="AF287">
            <v>937326.83333333337</v>
          </cell>
          <cell r="AG287">
            <v>946806.16666666663</v>
          </cell>
          <cell r="AH287">
            <v>954982.125</v>
          </cell>
          <cell r="AI287">
            <v>963802.54166666663</v>
          </cell>
          <cell r="AJ287">
            <v>970522.20833333337</v>
          </cell>
          <cell r="AK287">
            <v>974080.33333333337</v>
          </cell>
          <cell r="AL287">
            <v>975709.79166666663</v>
          </cell>
          <cell r="AM287">
            <v>978507.5</v>
          </cell>
          <cell r="AN287">
            <v>979612.95833333337</v>
          </cell>
          <cell r="AO287">
            <v>978689.45833333337</v>
          </cell>
          <cell r="AR287" t="str">
            <v>50b</v>
          </cell>
        </row>
        <row r="288">
          <cell r="R288">
            <v>897000</v>
          </cell>
          <cell r="S288">
            <v>835293</v>
          </cell>
          <cell r="T288">
            <v>679513</v>
          </cell>
          <cell r="U288">
            <v>514088</v>
          </cell>
          <cell r="V288">
            <v>420315</v>
          </cell>
          <cell r="W288">
            <v>312636</v>
          </cell>
          <cell r="X288">
            <v>253095</v>
          </cell>
          <cell r="Y288">
            <v>248964</v>
          </cell>
          <cell r="Z288">
            <v>291892</v>
          </cell>
          <cell r="AA288">
            <v>481250</v>
          </cell>
          <cell r="AB288">
            <v>769034</v>
          </cell>
          <cell r="AC288">
            <v>952084</v>
          </cell>
          <cell r="AD288">
            <v>387381.83333333331</v>
          </cell>
          <cell r="AE288">
            <v>424455.91666666669</v>
          </cell>
          <cell r="AF288">
            <v>455275.625</v>
          </cell>
          <cell r="AG288">
            <v>476843.54166666669</v>
          </cell>
          <cell r="AH288">
            <v>491891.29166666669</v>
          </cell>
          <cell r="AI288">
            <v>504158.83333333331</v>
          </cell>
          <cell r="AJ288">
            <v>512945.25</v>
          </cell>
          <cell r="AK288">
            <v>517819.08333333331</v>
          </cell>
          <cell r="AL288">
            <v>522303.91666666669</v>
          </cell>
          <cell r="AM288">
            <v>531239.625</v>
          </cell>
          <cell r="AN288">
            <v>540191.45833333337</v>
          </cell>
          <cell r="AO288">
            <v>548857.125</v>
          </cell>
        </row>
        <row r="289"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-740.11291666666659</v>
          </cell>
          <cell r="AE289">
            <v>-553.37125000000003</v>
          </cell>
          <cell r="AF289">
            <v>-212.29499999999999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R289" t="str">
            <v>50a</v>
          </cell>
        </row>
        <row r="290">
          <cell r="R290">
            <v>-701183.27</v>
          </cell>
          <cell r="S290">
            <v>-684896.4</v>
          </cell>
          <cell r="T290">
            <v>-715177.17</v>
          </cell>
          <cell r="U290">
            <v>-713643.75</v>
          </cell>
          <cell r="V290">
            <v>-700939.45</v>
          </cell>
          <cell r="W290">
            <v>-686147.48</v>
          </cell>
          <cell r="X290">
            <v>-697155.17</v>
          </cell>
          <cell r="Y290">
            <v>-713368.59</v>
          </cell>
          <cell r="Z290">
            <v>-718827.54</v>
          </cell>
          <cell r="AA290">
            <v>-732267.31</v>
          </cell>
          <cell r="AB290">
            <v>-743188.76</v>
          </cell>
          <cell r="AC290">
            <v>-781473.28000000003</v>
          </cell>
          <cell r="AD290">
            <v>-646762.25583333336</v>
          </cell>
          <cell r="AE290">
            <v>-657040.2729166667</v>
          </cell>
          <cell r="AF290">
            <v>-666880.94499999995</v>
          </cell>
          <cell r="AG290">
            <v>-679420.26958333328</v>
          </cell>
          <cell r="AH290">
            <v>-693131.65250000008</v>
          </cell>
          <cell r="AI290">
            <v>-704012.42125000013</v>
          </cell>
          <cell r="AJ290">
            <v>-711359.71416666673</v>
          </cell>
          <cell r="AK290">
            <v>-717251.87750000006</v>
          </cell>
          <cell r="AL290">
            <v>-714189.93833333335</v>
          </cell>
          <cell r="AM290">
            <v>-709214.66666666663</v>
          </cell>
          <cell r="AN290">
            <v>-711121.47958333325</v>
          </cell>
          <cell r="AO290">
            <v>-713889.77708333323</v>
          </cell>
          <cell r="AR290" t="str">
            <v>50a</v>
          </cell>
        </row>
        <row r="291"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-98.75</v>
          </cell>
          <cell r="AB291">
            <v>-98.75</v>
          </cell>
          <cell r="AC291">
            <v>-98.75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-4.114583333333333</v>
          </cell>
          <cell r="AN291">
            <v>-12.34375</v>
          </cell>
          <cell r="AO291">
            <v>-20.572916666666668</v>
          </cell>
          <cell r="AR291" t="str">
            <v>50a</v>
          </cell>
        </row>
        <row r="292">
          <cell r="R292">
            <v>40604.21</v>
          </cell>
          <cell r="S292">
            <v>105045.51</v>
          </cell>
          <cell r="T292">
            <v>65107.58</v>
          </cell>
          <cell r="U292">
            <v>44985.57</v>
          </cell>
          <cell r="V292">
            <v>52251.15</v>
          </cell>
          <cell r="W292">
            <v>-12573.2</v>
          </cell>
          <cell r="X292">
            <v>-40925.29</v>
          </cell>
          <cell r="Y292">
            <v>0</v>
          </cell>
          <cell r="Z292">
            <v>23395.59</v>
          </cell>
          <cell r="AA292">
            <v>27069.1</v>
          </cell>
          <cell r="AB292">
            <v>17671.91</v>
          </cell>
          <cell r="AC292">
            <v>24431.09</v>
          </cell>
          <cell r="AD292">
            <v>33490.380000000005</v>
          </cell>
          <cell r="AE292">
            <v>38782.904583333329</v>
          </cell>
          <cell r="AF292">
            <v>43854.797500000008</v>
          </cell>
          <cell r="AG292">
            <v>45533.459583333344</v>
          </cell>
          <cell r="AH292">
            <v>44809.165416666678</v>
          </cell>
          <cell r="AI292">
            <v>41637.7425</v>
          </cell>
          <cell r="AJ292">
            <v>34364.037916666668</v>
          </cell>
          <cell r="AK292">
            <v>28846.695416666669</v>
          </cell>
          <cell r="AL292">
            <v>27450.385000000006</v>
          </cell>
          <cell r="AM292">
            <v>25002.496666666662</v>
          </cell>
          <cell r="AN292">
            <v>25610.533750000002</v>
          </cell>
          <cell r="AO292">
            <v>28310.73708333333</v>
          </cell>
          <cell r="AR292" t="str">
            <v>50a</v>
          </cell>
        </row>
        <row r="293">
          <cell r="R293">
            <v>-1850.15</v>
          </cell>
          <cell r="S293">
            <v>-1900.15</v>
          </cell>
          <cell r="T293">
            <v>-3045.5</v>
          </cell>
          <cell r="U293">
            <v>-3045.5</v>
          </cell>
          <cell r="V293">
            <v>-3045.5</v>
          </cell>
          <cell r="W293">
            <v>-3045.5</v>
          </cell>
          <cell r="X293">
            <v>-3045.5</v>
          </cell>
          <cell r="Y293">
            <v>0</v>
          </cell>
          <cell r="Z293">
            <v>0</v>
          </cell>
          <cell r="AA293">
            <v>-4636.7</v>
          </cell>
          <cell r="AB293">
            <v>-4636.7</v>
          </cell>
          <cell r="AC293">
            <v>0</v>
          </cell>
          <cell r="AD293">
            <v>-3237.4041666666667</v>
          </cell>
          <cell r="AE293">
            <v>-3460.0983333333334</v>
          </cell>
          <cell r="AF293">
            <v>-3689.40625</v>
          </cell>
          <cell r="AG293">
            <v>-3907.447083333333</v>
          </cell>
          <cell r="AH293">
            <v>-4110.4879166666669</v>
          </cell>
          <cell r="AI293">
            <v>-4242.6954166666665</v>
          </cell>
          <cell r="AJ293">
            <v>-4247.1345833333335</v>
          </cell>
          <cell r="AK293">
            <v>-4030.2429166666666</v>
          </cell>
          <cell r="AL293">
            <v>-3626.0387500000002</v>
          </cell>
          <cell r="AM293">
            <v>-3347.11375</v>
          </cell>
          <cell r="AN293">
            <v>-2821.1329166666669</v>
          </cell>
          <cell r="AO293">
            <v>-2354.2666666666669</v>
          </cell>
          <cell r="AR293" t="str">
            <v>50a</v>
          </cell>
        </row>
        <row r="294">
          <cell r="R294">
            <v>14632.24</v>
          </cell>
          <cell r="S294">
            <v>-8597.11</v>
          </cell>
          <cell r="T294">
            <v>-9071.18</v>
          </cell>
          <cell r="U294">
            <v>-19781.009999999998</v>
          </cell>
          <cell r="V294">
            <v>-23183.19</v>
          </cell>
          <cell r="W294">
            <v>-24647.16</v>
          </cell>
          <cell r="X294">
            <v>-25691.33</v>
          </cell>
          <cell r="Y294">
            <v>-966.13</v>
          </cell>
          <cell r="Z294">
            <v>-245.34</v>
          </cell>
          <cell r="AA294">
            <v>-523.58000000000004</v>
          </cell>
          <cell r="AB294">
            <v>-5884.15</v>
          </cell>
          <cell r="AC294">
            <v>0</v>
          </cell>
          <cell r="AD294">
            <v>39416.554166666669</v>
          </cell>
          <cell r="AE294">
            <v>33362.159583333334</v>
          </cell>
          <cell r="AF294">
            <v>26712.484999999997</v>
          </cell>
          <cell r="AG294">
            <v>19504.678750000003</v>
          </cell>
          <cell r="AH294">
            <v>15212.477916666665</v>
          </cell>
          <cell r="AI294">
            <v>11435.899583333334</v>
          </cell>
          <cell r="AJ294">
            <v>4871.2166666666662</v>
          </cell>
          <cell r="AK294">
            <v>-1098.9237499999999</v>
          </cell>
          <cell r="AL294">
            <v>-5190.777916666666</v>
          </cell>
          <cell r="AM294">
            <v>-7668.1833333333334</v>
          </cell>
          <cell r="AN294">
            <v>-8683.1149999999998</v>
          </cell>
          <cell r="AO294">
            <v>-8732.5974999999999</v>
          </cell>
          <cell r="AR294" t="str">
            <v>50a</v>
          </cell>
        </row>
        <row r="295"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357.24250000000001</v>
          </cell>
          <cell r="AE295">
            <v>387.75749999999999</v>
          </cell>
          <cell r="AF295">
            <v>204.99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R295" t="str">
            <v>50a</v>
          </cell>
        </row>
        <row r="296">
          <cell r="R296">
            <v>-333512.17</v>
          </cell>
          <cell r="S296">
            <v>-266471.24</v>
          </cell>
          <cell r="T296">
            <v>-246117.78</v>
          </cell>
          <cell r="U296">
            <v>-292849.09000000003</v>
          </cell>
          <cell r="V296">
            <v>-319638.89</v>
          </cell>
          <cell r="W296">
            <v>-332480.3</v>
          </cell>
          <cell r="X296">
            <v>-369931.39</v>
          </cell>
          <cell r="Y296">
            <v>-391391.75</v>
          </cell>
          <cell r="Z296">
            <v>-522506.7</v>
          </cell>
          <cell r="AA296">
            <v>-665145.57999999996</v>
          </cell>
          <cell r="AB296">
            <v>-690545.03</v>
          </cell>
          <cell r="AC296">
            <v>-655619.65</v>
          </cell>
          <cell r="AD296">
            <v>-67081.162916666668</v>
          </cell>
          <cell r="AE296">
            <v>-92080.471666666679</v>
          </cell>
          <cell r="AF296">
            <v>-113438.34749999999</v>
          </cell>
          <cell r="AG296">
            <v>-135895.30041666667</v>
          </cell>
          <cell r="AH296">
            <v>-161415.63291666668</v>
          </cell>
          <cell r="AI296">
            <v>-188587.26583333334</v>
          </cell>
          <cell r="AJ296">
            <v>-217854.41958333331</v>
          </cell>
          <cell r="AK296">
            <v>-249576.21708333332</v>
          </cell>
          <cell r="AL296">
            <v>-287655.31916666665</v>
          </cell>
          <cell r="AM296">
            <v>-330472.41375000001</v>
          </cell>
          <cell r="AN296">
            <v>-371717.08208333334</v>
          </cell>
          <cell r="AO296">
            <v>-407883.28291666665</v>
          </cell>
          <cell r="AR296" t="str">
            <v>50a</v>
          </cell>
        </row>
        <row r="297">
          <cell r="R297">
            <v>11771082.970000001</v>
          </cell>
          <cell r="S297">
            <v>11912914.84</v>
          </cell>
          <cell r="T297">
            <v>13739925.58</v>
          </cell>
          <cell r="U297">
            <v>14598570.119999999</v>
          </cell>
          <cell r="V297">
            <v>14862263.25</v>
          </cell>
          <cell r="W297">
            <v>15105201.789999999</v>
          </cell>
          <cell r="X297">
            <v>15589500.42</v>
          </cell>
          <cell r="Y297">
            <v>16207491.119999999</v>
          </cell>
          <cell r="Z297">
            <v>16898312.440000001</v>
          </cell>
          <cell r="AA297">
            <v>17630813.370000001</v>
          </cell>
          <cell r="AB297">
            <v>16090573.65</v>
          </cell>
          <cell r="AC297">
            <v>17089938.809999999</v>
          </cell>
          <cell r="AD297">
            <v>6278384.623333334</v>
          </cell>
          <cell r="AE297">
            <v>7075922.1529166661</v>
          </cell>
          <cell r="AF297">
            <v>7876497.4295833344</v>
          </cell>
          <cell r="AG297">
            <v>8721610.753333332</v>
          </cell>
          <cell r="AH297">
            <v>9560080.4345833343</v>
          </cell>
          <cell r="AI297">
            <v>10365400.585833333</v>
          </cell>
          <cell r="AJ297">
            <v>11153546.939583333</v>
          </cell>
          <cell r="AK297">
            <v>11943121.376249999</v>
          </cell>
          <cell r="AL297">
            <v>12742882.113333331</v>
          </cell>
          <cell r="AM297">
            <v>13556730.800000003</v>
          </cell>
          <cell r="AN297">
            <v>14290396.630416669</v>
          </cell>
          <cell r="AO297">
            <v>14868854.267916666</v>
          </cell>
          <cell r="AR297" t="str">
            <v>36b</v>
          </cell>
        </row>
        <row r="298"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R298" t="str">
            <v>50b</v>
          </cell>
        </row>
        <row r="299">
          <cell r="R299">
            <v>636382.17000000004</v>
          </cell>
          <cell r="S299">
            <v>639360.43000000005</v>
          </cell>
          <cell r="T299">
            <v>619039.80000000005</v>
          </cell>
          <cell r="U299">
            <v>706882.76</v>
          </cell>
          <cell r="V299">
            <v>613021.30000000005</v>
          </cell>
          <cell r="W299">
            <v>777048.26</v>
          </cell>
          <cell r="X299">
            <v>773023.27</v>
          </cell>
          <cell r="Y299">
            <v>657229.86</v>
          </cell>
          <cell r="Z299">
            <v>753435.02</v>
          </cell>
          <cell r="AA299">
            <v>794712.38</v>
          </cell>
          <cell r="AB299">
            <v>740137</v>
          </cell>
          <cell r="AC299">
            <v>792223.97</v>
          </cell>
          <cell r="AD299">
            <v>635684.71833333338</v>
          </cell>
          <cell r="AE299">
            <v>627410.97124999994</v>
          </cell>
          <cell r="AF299">
            <v>618414.32208333339</v>
          </cell>
          <cell r="AG299">
            <v>612251.50874999992</v>
          </cell>
          <cell r="AH299">
            <v>612065.27375000005</v>
          </cell>
          <cell r="AI299">
            <v>620657.29708333325</v>
          </cell>
          <cell r="AJ299">
            <v>635925.69874999986</v>
          </cell>
          <cell r="AK299">
            <v>646095.03291666659</v>
          </cell>
          <cell r="AL299">
            <v>656764.67958333343</v>
          </cell>
          <cell r="AM299">
            <v>672984.32208333339</v>
          </cell>
          <cell r="AN299">
            <v>689980.19833333336</v>
          </cell>
          <cell r="AO299">
            <v>703424.83416666684</v>
          </cell>
          <cell r="AR299" t="str">
            <v>50b</v>
          </cell>
        </row>
        <row r="300">
          <cell r="R300">
            <v>717940.84</v>
          </cell>
          <cell r="S300">
            <v>717845.17</v>
          </cell>
          <cell r="T300">
            <v>825920.05</v>
          </cell>
          <cell r="U300">
            <v>858343.1</v>
          </cell>
          <cell r="V300">
            <v>789731.98</v>
          </cell>
          <cell r="W300">
            <v>850956.27</v>
          </cell>
          <cell r="X300">
            <v>909682.72</v>
          </cell>
          <cell r="Y300">
            <v>968409.17</v>
          </cell>
          <cell r="Z300">
            <v>1060390.1299999999</v>
          </cell>
          <cell r="AA300">
            <v>770338.57</v>
          </cell>
          <cell r="AB300">
            <v>804945.9</v>
          </cell>
          <cell r="AC300">
            <v>800345.5</v>
          </cell>
          <cell r="AD300">
            <v>948290.95791666664</v>
          </cell>
          <cell r="AE300">
            <v>940311.6058333331</v>
          </cell>
          <cell r="AF300">
            <v>921881.7416666667</v>
          </cell>
          <cell r="AG300">
            <v>899325.97750000004</v>
          </cell>
          <cell r="AH300">
            <v>879641.50041666662</v>
          </cell>
          <cell r="AI300">
            <v>870773.80999999994</v>
          </cell>
          <cell r="AJ300">
            <v>864238.54999999981</v>
          </cell>
          <cell r="AK300">
            <v>856494.9425</v>
          </cell>
          <cell r="AL300">
            <v>853093.55874999985</v>
          </cell>
          <cell r="AM300">
            <v>845448.41541666666</v>
          </cell>
          <cell r="AN300">
            <v>833055.97874999989</v>
          </cell>
          <cell r="AO300">
            <v>834560.69791666663</v>
          </cell>
          <cell r="AR300" t="str">
            <v>50b</v>
          </cell>
        </row>
        <row r="301">
          <cell r="R301">
            <v>122373.99</v>
          </cell>
          <cell r="S301">
            <v>131034.99</v>
          </cell>
          <cell r="T301">
            <v>118055.99</v>
          </cell>
          <cell r="U301">
            <v>112478.99</v>
          </cell>
          <cell r="V301">
            <v>125978.99</v>
          </cell>
          <cell r="W301">
            <v>115760.99</v>
          </cell>
          <cell r="X301">
            <v>144639.99</v>
          </cell>
          <cell r="Y301">
            <v>147258.99</v>
          </cell>
          <cell r="Z301">
            <v>164911.99</v>
          </cell>
          <cell r="AA301">
            <v>153655.99</v>
          </cell>
          <cell r="AB301">
            <v>147117.99</v>
          </cell>
          <cell r="AC301">
            <v>173620.99</v>
          </cell>
          <cell r="AD301">
            <v>126375.82333333332</v>
          </cell>
          <cell r="AE301">
            <v>127267.61499999999</v>
          </cell>
          <cell r="AF301">
            <v>127933.86499999999</v>
          </cell>
          <cell r="AG301">
            <v>126102.65666666666</v>
          </cell>
          <cell r="AH301">
            <v>123572.15666666666</v>
          </cell>
          <cell r="AI301">
            <v>122524.11499999999</v>
          </cell>
          <cell r="AJ301">
            <v>122953.44833333332</v>
          </cell>
          <cell r="AK301">
            <v>124321.40666666666</v>
          </cell>
          <cell r="AL301">
            <v>126634.28166666666</v>
          </cell>
          <cell r="AM301">
            <v>130729.86499999999</v>
          </cell>
          <cell r="AN301">
            <v>133755.03166666668</v>
          </cell>
          <cell r="AO301">
            <v>136204.11500000002</v>
          </cell>
          <cell r="AR301" t="str">
            <v>50b</v>
          </cell>
        </row>
        <row r="302">
          <cell r="R302">
            <v>21561.8</v>
          </cell>
          <cell r="S302">
            <v>21561.8</v>
          </cell>
          <cell r="T302">
            <v>21561.8</v>
          </cell>
          <cell r="U302">
            <v>19825.96</v>
          </cell>
          <cell r="V302">
            <v>19825.96</v>
          </cell>
          <cell r="W302">
            <v>19153.580000000002</v>
          </cell>
          <cell r="X302">
            <v>19153.580000000002</v>
          </cell>
          <cell r="Y302">
            <v>19090.009999999998</v>
          </cell>
          <cell r="Z302">
            <v>18945.45</v>
          </cell>
          <cell r="AA302">
            <v>17404.740000000002</v>
          </cell>
          <cell r="AB302">
            <v>17404.740000000002</v>
          </cell>
          <cell r="AC302">
            <v>30881.83</v>
          </cell>
          <cell r="AD302">
            <v>20052.938749999998</v>
          </cell>
          <cell r="AE302">
            <v>19828.38625</v>
          </cell>
          <cell r="AF302">
            <v>20162.718333333331</v>
          </cell>
          <cell r="AG302">
            <v>20614.185833333329</v>
          </cell>
          <cell r="AH302">
            <v>20628.437916666662</v>
          </cell>
          <cell r="AI302">
            <v>20619.207916666663</v>
          </cell>
          <cell r="AJ302">
            <v>20581.962083333332</v>
          </cell>
          <cell r="AK302">
            <v>20556.786666666667</v>
          </cell>
          <cell r="AL302">
            <v>20538.572083333336</v>
          </cell>
          <cell r="AM302">
            <v>20463.131666666672</v>
          </cell>
          <cell r="AN302">
            <v>20076.810833333337</v>
          </cell>
          <cell r="AO302">
            <v>20142.602916666667</v>
          </cell>
          <cell r="AR302" t="str">
            <v>50b</v>
          </cell>
        </row>
        <row r="303"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R303" t="str">
            <v>50b</v>
          </cell>
        </row>
        <row r="304">
          <cell r="R304">
            <v>3629805.81</v>
          </cell>
          <cell r="S304">
            <v>3626506.15</v>
          </cell>
          <cell r="T304">
            <v>3626506.15</v>
          </cell>
          <cell r="U304">
            <v>3626506.15</v>
          </cell>
          <cell r="V304">
            <v>3626506.15</v>
          </cell>
          <cell r="W304">
            <v>3614622.28</v>
          </cell>
          <cell r="X304">
            <v>3614622.28</v>
          </cell>
          <cell r="Y304">
            <v>3614622.28</v>
          </cell>
          <cell r="Z304">
            <v>3612183.35</v>
          </cell>
          <cell r="AA304">
            <v>3612183.35</v>
          </cell>
          <cell r="AB304">
            <v>3599219.6</v>
          </cell>
          <cell r="AC304">
            <v>3583811.65</v>
          </cell>
          <cell r="AD304">
            <v>3912373.660416666</v>
          </cell>
          <cell r="AE304">
            <v>3887509.2404166665</v>
          </cell>
          <cell r="AF304">
            <v>3862507.3345833332</v>
          </cell>
          <cell r="AG304">
            <v>3837505.4287499995</v>
          </cell>
          <cell r="AH304">
            <v>3812503.5229166658</v>
          </cell>
          <cell r="AI304">
            <v>3787006.4558333326</v>
          </cell>
          <cell r="AJ304">
            <v>3761102.3741666661</v>
          </cell>
          <cell r="AK304">
            <v>3735342.1441666665</v>
          </cell>
          <cell r="AL304">
            <v>3709535.9970833338</v>
          </cell>
          <cell r="AM304">
            <v>3683628.2279166668</v>
          </cell>
          <cell r="AN304">
            <v>3657180.3025000007</v>
          </cell>
          <cell r="AO304">
            <v>3629638.7641666667</v>
          </cell>
          <cell r="AR304" t="str">
            <v>50b</v>
          </cell>
        </row>
        <row r="305">
          <cell r="R305">
            <v>873605.52</v>
          </cell>
          <cell r="S305">
            <v>873605.52</v>
          </cell>
          <cell r="T305">
            <v>862194.12</v>
          </cell>
          <cell r="U305">
            <v>862194.12</v>
          </cell>
          <cell r="V305">
            <v>862194.12</v>
          </cell>
          <cell r="W305">
            <v>862194.12</v>
          </cell>
          <cell r="X305">
            <v>858652.59</v>
          </cell>
          <cell r="Y305">
            <v>858652.59</v>
          </cell>
          <cell r="Z305">
            <v>858652.59</v>
          </cell>
          <cell r="AA305">
            <v>858652.59</v>
          </cell>
          <cell r="AB305">
            <v>846265.18</v>
          </cell>
          <cell r="AC305">
            <v>846265.18</v>
          </cell>
          <cell r="AD305">
            <v>1128319.2716666665</v>
          </cell>
          <cell r="AE305">
            <v>1099861.2204166665</v>
          </cell>
          <cell r="AF305">
            <v>1073972.4691666665</v>
          </cell>
          <cell r="AG305">
            <v>1047881.6341666667</v>
          </cell>
          <cell r="AH305">
            <v>1021790.7991666663</v>
          </cell>
          <cell r="AI305">
            <v>998358.44874999963</v>
          </cell>
          <cell r="AJ305">
            <v>977437.01916666655</v>
          </cell>
          <cell r="AK305">
            <v>956368.02583333326</v>
          </cell>
          <cell r="AL305">
            <v>935299.03250000009</v>
          </cell>
          <cell r="AM305">
            <v>914230.03916666668</v>
          </cell>
          <cell r="AN305">
            <v>892644.90375000006</v>
          </cell>
          <cell r="AO305">
            <v>870927.47583333345</v>
          </cell>
          <cell r="AR305" t="str">
            <v>50b</v>
          </cell>
        </row>
        <row r="306"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R306" t="str">
            <v>50b</v>
          </cell>
        </row>
        <row r="307">
          <cell r="R307">
            <v>2194343.84</v>
          </cell>
          <cell r="S307">
            <v>2180402.2799999998</v>
          </cell>
          <cell r="T307">
            <v>2150725.31</v>
          </cell>
          <cell r="U307">
            <v>2147321.31</v>
          </cell>
          <cell r="V307">
            <v>2147321.31</v>
          </cell>
          <cell r="W307">
            <v>2147321.31</v>
          </cell>
          <cell r="X307">
            <v>2147321.31</v>
          </cell>
          <cell r="Y307">
            <v>1903951.96</v>
          </cell>
          <cell r="Z307">
            <v>1903951.96</v>
          </cell>
          <cell r="AA307">
            <v>1903951.96</v>
          </cell>
          <cell r="AB307">
            <v>1894771.35</v>
          </cell>
          <cell r="AC307">
            <v>1894771.35</v>
          </cell>
          <cell r="AD307">
            <v>2611894.1458333335</v>
          </cell>
          <cell r="AE307">
            <v>2569607.8275000001</v>
          </cell>
          <cell r="AF307">
            <v>2525971.0766666667</v>
          </cell>
          <cell r="AG307">
            <v>2481422.9583333335</v>
          </cell>
          <cell r="AH307">
            <v>2436733.0066666664</v>
          </cell>
          <cell r="AI307">
            <v>2392043.0549999997</v>
          </cell>
          <cell r="AJ307">
            <v>2347353.103333333</v>
          </cell>
          <cell r="AK307">
            <v>2294226.115416666</v>
          </cell>
          <cell r="AL307">
            <v>2232899.0729166665</v>
          </cell>
          <cell r="AM307">
            <v>2176043.2983333333</v>
          </cell>
          <cell r="AN307">
            <v>2125135.9833333339</v>
          </cell>
          <cell r="AO307">
            <v>2075942.841666667</v>
          </cell>
          <cell r="AR307" t="str">
            <v>50b</v>
          </cell>
        </row>
        <row r="308"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6439.3787499999999</v>
          </cell>
          <cell r="AE308">
            <v>5826.1045833333337</v>
          </cell>
          <cell r="AF308">
            <v>5212.8304166666667</v>
          </cell>
          <cell r="AG308">
            <v>4599.5562499999996</v>
          </cell>
          <cell r="AH308">
            <v>3986.282083333333</v>
          </cell>
          <cell r="AI308">
            <v>3373.007916666666</v>
          </cell>
          <cell r="AJ308">
            <v>2759.7337499999999</v>
          </cell>
          <cell r="AK308">
            <v>2146.4595833333333</v>
          </cell>
          <cell r="AL308">
            <v>1533.1854166666665</v>
          </cell>
          <cell r="AM308">
            <v>919.91125</v>
          </cell>
          <cell r="AN308">
            <v>306.63708333333335</v>
          </cell>
          <cell r="AO308">
            <v>0</v>
          </cell>
        </row>
        <row r="309"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-79023.039999999994</v>
          </cell>
          <cell r="W309">
            <v>-276.92</v>
          </cell>
          <cell r="X309">
            <v>23655.29</v>
          </cell>
          <cell r="Y309">
            <v>115715.79</v>
          </cell>
          <cell r="Z309">
            <v>213793.86</v>
          </cell>
          <cell r="AA309">
            <v>112862.41</v>
          </cell>
          <cell r="AB309">
            <v>127755.82</v>
          </cell>
          <cell r="AC309">
            <v>221376.91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-3292.6266666666666</v>
          </cell>
          <cell r="AI309">
            <v>-6596.791666666667</v>
          </cell>
          <cell r="AJ309">
            <v>-5622.692916666666</v>
          </cell>
          <cell r="AK309">
            <v>184.43541666666715</v>
          </cell>
          <cell r="AL309">
            <v>13914.004166666666</v>
          </cell>
          <cell r="AM309">
            <v>27524.682083333333</v>
          </cell>
          <cell r="AN309">
            <v>37550.441666666673</v>
          </cell>
          <cell r="AO309">
            <v>52097.638750000006</v>
          </cell>
          <cell r="AR309" t="str">
            <v>50b</v>
          </cell>
        </row>
        <row r="310">
          <cell r="R310">
            <v>354008.19</v>
          </cell>
          <cell r="S310">
            <v>354008.19</v>
          </cell>
          <cell r="T310">
            <v>354008.19</v>
          </cell>
          <cell r="U310">
            <v>354008.19</v>
          </cell>
          <cell r="V310">
            <v>354008.19</v>
          </cell>
          <cell r="W310">
            <v>354008.19</v>
          </cell>
          <cell r="X310">
            <v>354008.19</v>
          </cell>
          <cell r="Y310">
            <v>354008.19</v>
          </cell>
          <cell r="Z310">
            <v>354008.19</v>
          </cell>
          <cell r="AA310">
            <v>354008.19</v>
          </cell>
          <cell r="AB310">
            <v>354008.19</v>
          </cell>
          <cell r="AC310">
            <v>295632.84000000003</v>
          </cell>
          <cell r="AD310">
            <v>354008.19</v>
          </cell>
          <cell r="AE310">
            <v>354008.19</v>
          </cell>
          <cell r="AF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  <cell r="AK310">
            <v>354008.19</v>
          </cell>
          <cell r="AL310">
            <v>354008.19</v>
          </cell>
          <cell r="AM310">
            <v>354008.19</v>
          </cell>
          <cell r="AN310">
            <v>354008.19</v>
          </cell>
          <cell r="AO310">
            <v>351575.88374999998</v>
          </cell>
        </row>
        <row r="311"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R311" t="str">
            <v>50b</v>
          </cell>
        </row>
        <row r="312"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1181102.28125</v>
          </cell>
          <cell r="AE312">
            <v>1068571.79375</v>
          </cell>
          <cell r="AF312">
            <v>956041.30625000002</v>
          </cell>
          <cell r="AG312">
            <v>843510.81874999998</v>
          </cell>
          <cell r="AH312">
            <v>730980.33124999993</v>
          </cell>
          <cell r="AI312">
            <v>618806.09791666677</v>
          </cell>
          <cell r="AJ312">
            <v>506988.11875000008</v>
          </cell>
          <cell r="AK312">
            <v>395170.1395833334</v>
          </cell>
          <cell r="AL312">
            <v>282717.625</v>
          </cell>
          <cell r="AM312">
            <v>169630.57500000001</v>
          </cell>
          <cell r="AN312">
            <v>56543.525000000001</v>
          </cell>
          <cell r="AO312">
            <v>0</v>
          </cell>
        </row>
        <row r="313">
          <cell r="R313">
            <v>73.08</v>
          </cell>
          <cell r="S313">
            <v>279.45</v>
          </cell>
          <cell r="T313">
            <v>377.08</v>
          </cell>
          <cell r="U313">
            <v>377.08</v>
          </cell>
          <cell r="V313">
            <v>288.32</v>
          </cell>
          <cell r="W313">
            <v>-3895.86</v>
          </cell>
          <cell r="X313">
            <v>-3651.01</v>
          </cell>
          <cell r="Y313">
            <v>-3651.01</v>
          </cell>
          <cell r="Z313">
            <v>-18.21</v>
          </cell>
          <cell r="AA313">
            <v>-18.21</v>
          </cell>
          <cell r="AB313">
            <v>0</v>
          </cell>
          <cell r="AC313">
            <v>-66.67</v>
          </cell>
          <cell r="AD313">
            <v>248.67833333333328</v>
          </cell>
          <cell r="AE313">
            <v>263.36708333333326</v>
          </cell>
          <cell r="AF313">
            <v>290.72249999999991</v>
          </cell>
          <cell r="AG313">
            <v>322.14583333333326</v>
          </cell>
          <cell r="AH313">
            <v>321.91458333333327</v>
          </cell>
          <cell r="AI313">
            <v>115.68791666666671</v>
          </cell>
          <cell r="AJ313">
            <v>-254.67750000000001</v>
          </cell>
          <cell r="AK313">
            <v>-614.84083333333331</v>
          </cell>
          <cell r="AL313">
            <v>-798.14875000000018</v>
          </cell>
          <cell r="AM313">
            <v>-804.60125000000005</v>
          </cell>
          <cell r="AN313">
            <v>-810.29499999999973</v>
          </cell>
          <cell r="AO313">
            <v>-819.12958333333324</v>
          </cell>
          <cell r="AR313" t="str">
            <v>50b</v>
          </cell>
        </row>
        <row r="314"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98734.3</v>
          </cell>
          <cell r="AE314">
            <v>98734.3</v>
          </cell>
          <cell r="AF314">
            <v>91826.034999999989</v>
          </cell>
          <cell r="AG314">
            <v>78009.50499999999</v>
          </cell>
          <cell r="AH314">
            <v>64192.974999999999</v>
          </cell>
          <cell r="AI314">
            <v>53192.945000000007</v>
          </cell>
          <cell r="AJ314">
            <v>45009.415000000001</v>
          </cell>
          <cell r="AK314">
            <v>36825.885000000002</v>
          </cell>
          <cell r="AL314">
            <v>28642.355</v>
          </cell>
          <cell r="AM314">
            <v>20458.825000000001</v>
          </cell>
          <cell r="AN314">
            <v>12275.295</v>
          </cell>
          <cell r="AO314">
            <v>4091.7649999999999</v>
          </cell>
          <cell r="AR314" t="str">
            <v>50b</v>
          </cell>
        </row>
        <row r="315">
          <cell r="R315">
            <v>1984.66</v>
          </cell>
          <cell r="S315">
            <v>3124.74</v>
          </cell>
          <cell r="T315">
            <v>2993.4</v>
          </cell>
          <cell r="U315">
            <v>3874.11</v>
          </cell>
          <cell r="V315">
            <v>4031.6</v>
          </cell>
          <cell r="W315">
            <v>4031.6</v>
          </cell>
          <cell r="X315">
            <v>-4.33</v>
          </cell>
          <cell r="Y315">
            <v>0</v>
          </cell>
          <cell r="Z315">
            <v>0</v>
          </cell>
          <cell r="AA315">
            <v>0</v>
          </cell>
          <cell r="AB315">
            <v>-45.3</v>
          </cell>
          <cell r="AC315">
            <v>0</v>
          </cell>
          <cell r="AD315">
            <v>-1184.0233333333329</v>
          </cell>
          <cell r="AE315">
            <v>-971.13166666666621</v>
          </cell>
          <cell r="AF315">
            <v>-716.20916666666619</v>
          </cell>
          <cell r="AG315">
            <v>-430.0629166666663</v>
          </cell>
          <cell r="AH315">
            <v>603.38041666666675</v>
          </cell>
          <cell r="AI315">
            <v>1643.3858333333335</v>
          </cell>
          <cell r="AJ315">
            <v>1817.4125000000001</v>
          </cell>
          <cell r="AK315">
            <v>1824.5979166666664</v>
          </cell>
          <cell r="AL315">
            <v>1822.9941666666664</v>
          </cell>
          <cell r="AM315">
            <v>1805.9816666666666</v>
          </cell>
          <cell r="AN315">
            <v>1751.927083333333</v>
          </cell>
          <cell r="AO315">
            <v>1689.0062500000001</v>
          </cell>
          <cell r="AR315" t="str">
            <v>50b</v>
          </cell>
        </row>
        <row r="316">
          <cell r="R316">
            <v>127752.11</v>
          </cell>
          <cell r="S316">
            <v>132834.10999999999</v>
          </cell>
          <cell r="T316">
            <v>140727.10999999999</v>
          </cell>
          <cell r="U316">
            <v>131404.10999999999</v>
          </cell>
          <cell r="V316">
            <v>125325.11</v>
          </cell>
          <cell r="W316">
            <v>124639.11</v>
          </cell>
          <cell r="X316">
            <v>133730.10999999999</v>
          </cell>
          <cell r="Y316">
            <v>124673.11</v>
          </cell>
          <cell r="Z316">
            <v>167013.10999999999</v>
          </cell>
          <cell r="AA316">
            <v>162561.10999999999</v>
          </cell>
          <cell r="AB316">
            <v>181197.11</v>
          </cell>
          <cell r="AC316">
            <v>175069.11</v>
          </cell>
          <cell r="AD316">
            <v>138656.5266666667</v>
          </cell>
          <cell r="AE316">
            <v>137134.06833333336</v>
          </cell>
          <cell r="AF316">
            <v>136055.02666666664</v>
          </cell>
          <cell r="AG316">
            <v>134492.56833333333</v>
          </cell>
          <cell r="AH316">
            <v>132633.73499999996</v>
          </cell>
          <cell r="AI316">
            <v>131264.77666666664</v>
          </cell>
          <cell r="AJ316">
            <v>130883.31833333331</v>
          </cell>
          <cell r="AK316">
            <v>130345.31833333331</v>
          </cell>
          <cell r="AL316">
            <v>130100.06833333336</v>
          </cell>
          <cell r="AM316">
            <v>132342.65166666664</v>
          </cell>
          <cell r="AN316">
            <v>136874.98499999999</v>
          </cell>
          <cell r="AO316">
            <v>141750.81833333327</v>
          </cell>
          <cell r="AR316" t="str">
            <v>50b</v>
          </cell>
        </row>
        <row r="317"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R317" t="str">
            <v>50b</v>
          </cell>
        </row>
        <row r="318">
          <cell r="R318">
            <v>1327239.27</v>
          </cell>
          <cell r="S318">
            <v>1327239.27</v>
          </cell>
          <cell r="T318">
            <v>1332221.57</v>
          </cell>
          <cell r="U318">
            <v>1332221.57</v>
          </cell>
          <cell r="V318">
            <v>1332221.57</v>
          </cell>
          <cell r="W318">
            <v>1340491.23</v>
          </cell>
          <cell r="X318">
            <v>1340491.23</v>
          </cell>
          <cell r="Y318">
            <v>1340491.23</v>
          </cell>
          <cell r="Z318">
            <v>1340727.78</v>
          </cell>
          <cell r="AA318">
            <v>1340727.78</v>
          </cell>
          <cell r="AB318">
            <v>1340727.78</v>
          </cell>
          <cell r="AC318">
            <v>1325455.02</v>
          </cell>
          <cell r="AD318">
            <v>165904.90875</v>
          </cell>
          <cell r="AE318">
            <v>276508.18124999997</v>
          </cell>
          <cell r="AF318">
            <v>387319.04958333331</v>
          </cell>
          <cell r="AG318">
            <v>498337.51374999998</v>
          </cell>
          <cell r="AH318">
            <v>609355.97791666666</v>
          </cell>
          <cell r="AI318">
            <v>720719.01124999998</v>
          </cell>
          <cell r="AJ318">
            <v>832426.61375000002</v>
          </cell>
          <cell r="AK318">
            <v>944134.21625000006</v>
          </cell>
          <cell r="AL318">
            <v>1055851.675</v>
          </cell>
          <cell r="AM318">
            <v>1167578.99</v>
          </cell>
          <cell r="AN318">
            <v>1279306.3049999999</v>
          </cell>
          <cell r="AO318">
            <v>1335095.6187499999</v>
          </cell>
        </row>
        <row r="319">
          <cell r="R319">
            <v>484951.19</v>
          </cell>
          <cell r="S319">
            <v>484951.19</v>
          </cell>
          <cell r="T319">
            <v>484951.19</v>
          </cell>
          <cell r="U319">
            <v>484951.19</v>
          </cell>
          <cell r="V319">
            <v>483310.98</v>
          </cell>
          <cell r="W319">
            <v>483310.98</v>
          </cell>
          <cell r="X319">
            <v>482217.52</v>
          </cell>
          <cell r="Y319">
            <v>481124.06</v>
          </cell>
          <cell r="Z319">
            <v>481124.06</v>
          </cell>
          <cell r="AA319">
            <v>481124.06</v>
          </cell>
          <cell r="AB319">
            <v>480577.32</v>
          </cell>
          <cell r="AC319">
            <v>479483.86</v>
          </cell>
          <cell r="AD319">
            <v>529714.89</v>
          </cell>
          <cell r="AE319">
            <v>521468.34666666668</v>
          </cell>
          <cell r="AF319">
            <v>514338.04833333334</v>
          </cell>
          <cell r="AG319">
            <v>508323.99500000011</v>
          </cell>
          <cell r="AH319">
            <v>502241.59958333342</v>
          </cell>
          <cell r="AI319">
            <v>496090.86208333349</v>
          </cell>
          <cell r="AJ319">
            <v>490623.54</v>
          </cell>
          <cell r="AK319">
            <v>486750.85333333327</v>
          </cell>
          <cell r="AL319">
            <v>484723.38666666654</v>
          </cell>
          <cell r="AM319">
            <v>483903.28583333321</v>
          </cell>
          <cell r="AN319">
            <v>483402.11208333325</v>
          </cell>
          <cell r="AO319">
            <v>482923.7195833333</v>
          </cell>
          <cell r="AR319" t="str">
            <v>50b</v>
          </cell>
        </row>
        <row r="320">
          <cell r="R320">
            <v>689534.55</v>
          </cell>
          <cell r="S320">
            <v>176444.13</v>
          </cell>
          <cell r="T320">
            <v>71950.98</v>
          </cell>
          <cell r="U320">
            <v>232362.6</v>
          </cell>
          <cell r="V320">
            <v>172392.32000000001</v>
          </cell>
          <cell r="W320">
            <v>405810.23</v>
          </cell>
          <cell r="X320">
            <v>308442.65000000002</v>
          </cell>
          <cell r="Y320">
            <v>342808.47</v>
          </cell>
          <cell r="Z320">
            <v>1274.54</v>
          </cell>
          <cell r="AA320">
            <v>61554.239999999998</v>
          </cell>
          <cell r="AB320">
            <v>1286.8</v>
          </cell>
          <cell r="AC320">
            <v>34476.46</v>
          </cell>
          <cell r="AD320">
            <v>241515.18000000005</v>
          </cell>
          <cell r="AE320">
            <v>263299.73499999993</v>
          </cell>
          <cell r="AF320">
            <v>264330.14166666666</v>
          </cell>
          <cell r="AG320">
            <v>271360.37416666659</v>
          </cell>
          <cell r="AH320">
            <v>279550.62333333335</v>
          </cell>
          <cell r="AI320">
            <v>298535.79375000001</v>
          </cell>
          <cell r="AJ320">
            <v>325730.78916666663</v>
          </cell>
          <cell r="AK320">
            <v>346275.21833333332</v>
          </cell>
          <cell r="AL320">
            <v>341924.67708333331</v>
          </cell>
          <cell r="AM320">
            <v>319450.79916666663</v>
          </cell>
          <cell r="AN320">
            <v>289123.8954166667</v>
          </cell>
          <cell r="AO320">
            <v>237698.45624999996</v>
          </cell>
          <cell r="AR320" t="str">
            <v>50b</v>
          </cell>
        </row>
        <row r="321"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R321" t="str">
            <v>50b</v>
          </cell>
        </row>
        <row r="322"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R322" t="str">
            <v>50b</v>
          </cell>
        </row>
        <row r="323"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R323" t="str">
            <v>50b</v>
          </cell>
        </row>
        <row r="324"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R324" t="str">
            <v>50a</v>
          </cell>
        </row>
        <row r="325"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R325" t="str">
            <v>50b</v>
          </cell>
        </row>
        <row r="326"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R327" t="str">
            <v>50b</v>
          </cell>
        </row>
        <row r="328">
          <cell r="R328">
            <v>5026498.0599999996</v>
          </cell>
          <cell r="S328">
            <v>5184087.96</v>
          </cell>
          <cell r="T328">
            <v>5030758.57</v>
          </cell>
          <cell r="U328">
            <v>5177545.59</v>
          </cell>
          <cell r="V328">
            <v>5194629.55</v>
          </cell>
          <cell r="W328">
            <v>5145654.7300000004</v>
          </cell>
          <cell r="X328">
            <v>5338066.72</v>
          </cell>
          <cell r="Y328">
            <v>5639524.29</v>
          </cell>
          <cell r="Z328">
            <v>5671980.3700000001</v>
          </cell>
          <cell r="AA328">
            <v>5848690.8200000003</v>
          </cell>
          <cell r="AB328">
            <v>6125200.8200000003</v>
          </cell>
          <cell r="AC328">
            <v>6102391.71</v>
          </cell>
          <cell r="AD328">
            <v>5073596.0562499994</v>
          </cell>
          <cell r="AE328">
            <v>5050561.9604166672</v>
          </cell>
          <cell r="AF328">
            <v>5025026.9925000006</v>
          </cell>
          <cell r="AG328">
            <v>4990195.1525000008</v>
          </cell>
          <cell r="AH328">
            <v>4975958.1683333339</v>
          </cell>
          <cell r="AI328">
            <v>4979599.05</v>
          </cell>
          <cell r="AJ328">
            <v>5004459.6508333329</v>
          </cell>
          <cell r="AK328">
            <v>5061852.3787500001</v>
          </cell>
          <cell r="AL328">
            <v>5136483.7649999997</v>
          </cell>
          <cell r="AM328">
            <v>5210512.9862499991</v>
          </cell>
          <cell r="AN328">
            <v>5304049.9624999994</v>
          </cell>
          <cell r="AO328">
            <v>5410133.3895833334</v>
          </cell>
          <cell r="AR328" t="str">
            <v>50a</v>
          </cell>
        </row>
        <row r="329">
          <cell r="R329">
            <v>2876825.87</v>
          </cell>
          <cell r="S329">
            <v>2886782.87</v>
          </cell>
          <cell r="T329">
            <v>2908066.87</v>
          </cell>
          <cell r="U329">
            <v>2966562.87</v>
          </cell>
          <cell r="V329">
            <v>2929794.87</v>
          </cell>
          <cell r="W329">
            <v>2883968.87</v>
          </cell>
          <cell r="X329">
            <v>2910232.87</v>
          </cell>
          <cell r="Y329">
            <v>2939978.87</v>
          </cell>
          <cell r="Z329">
            <v>2947562.87</v>
          </cell>
          <cell r="AA329">
            <v>2946024.87</v>
          </cell>
          <cell r="AB329">
            <v>2965376.87</v>
          </cell>
          <cell r="AC329">
            <v>2946972.87</v>
          </cell>
          <cell r="AD329">
            <v>2855267.5783333336</v>
          </cell>
          <cell r="AE329">
            <v>2850218.0366666671</v>
          </cell>
          <cell r="AF329">
            <v>2848679.3700000006</v>
          </cell>
          <cell r="AG329">
            <v>2852910.0366666671</v>
          </cell>
          <cell r="AH329">
            <v>2861117.6200000006</v>
          </cell>
          <cell r="AI329">
            <v>2868782.9533333336</v>
          </cell>
          <cell r="AJ329">
            <v>2875114.9533333336</v>
          </cell>
          <cell r="AK329">
            <v>2883679.4950000006</v>
          </cell>
          <cell r="AL329">
            <v>2893283.6616666671</v>
          </cell>
          <cell r="AM329">
            <v>2902456.0783333336</v>
          </cell>
          <cell r="AN329">
            <v>2912078.4950000006</v>
          </cell>
          <cell r="AO329">
            <v>2921419.3283333336</v>
          </cell>
          <cell r="AR329" t="str">
            <v>50b</v>
          </cell>
        </row>
        <row r="330">
          <cell r="R330">
            <v>-5026498.0599999996</v>
          </cell>
          <cell r="S330">
            <v>-5184087.96</v>
          </cell>
          <cell r="T330">
            <v>-5030758.57</v>
          </cell>
          <cell r="U330">
            <v>-5177545.59</v>
          </cell>
          <cell r="V330">
            <v>-5194629.55</v>
          </cell>
          <cell r="W330">
            <v>-5152139.1100000003</v>
          </cell>
          <cell r="X330">
            <v>-5338066.72</v>
          </cell>
          <cell r="Y330">
            <v>-5640416.25</v>
          </cell>
          <cell r="Z330">
            <v>-5672872.3300000001</v>
          </cell>
          <cell r="AA330">
            <v>-5849582.7800000003</v>
          </cell>
          <cell r="AB330">
            <v>-6125200.8200000003</v>
          </cell>
          <cell r="AC330">
            <v>-6102391.71</v>
          </cell>
          <cell r="AD330">
            <v>-5073204.293333333</v>
          </cell>
          <cell r="AE330">
            <v>-5050354.175416667</v>
          </cell>
          <cell r="AF330">
            <v>-5024819.2075000005</v>
          </cell>
          <cell r="AG330">
            <v>-4989987.3675000006</v>
          </cell>
          <cell r="AH330">
            <v>-4975861.3529166663</v>
          </cell>
          <cell r="AI330">
            <v>-4979883.3866666667</v>
          </cell>
          <cell r="AJ330">
            <v>-5005014.169999999</v>
          </cell>
          <cell r="AK330">
            <v>-5062436.9858333329</v>
          </cell>
          <cell r="AL330">
            <v>-5137135.6249999991</v>
          </cell>
          <cell r="AM330">
            <v>-5211239.1762499996</v>
          </cell>
          <cell r="AN330">
            <v>-5304813.3174999999</v>
          </cell>
          <cell r="AO330">
            <v>-5410896.7445833338</v>
          </cell>
          <cell r="AR330" t="str">
            <v>50a</v>
          </cell>
        </row>
        <row r="331">
          <cell r="R331">
            <v>2222592.79</v>
          </cell>
          <cell r="S331">
            <v>2230062.79</v>
          </cell>
          <cell r="T331">
            <v>2246024.79</v>
          </cell>
          <cell r="U331">
            <v>2289897.79</v>
          </cell>
          <cell r="V331">
            <v>2262323.79</v>
          </cell>
          <cell r="W331">
            <v>2227956.79</v>
          </cell>
          <cell r="X331">
            <v>2247656.79</v>
          </cell>
          <cell r="Y331">
            <v>2269967.79</v>
          </cell>
          <cell r="Z331">
            <v>2275657.79</v>
          </cell>
          <cell r="AA331">
            <v>2274505.79</v>
          </cell>
          <cell r="AB331">
            <v>2289019.79</v>
          </cell>
          <cell r="AC331">
            <v>2275217.79</v>
          </cell>
          <cell r="AD331">
            <v>2206422.3733333326</v>
          </cell>
          <cell r="AE331">
            <v>2202635.4983333326</v>
          </cell>
          <cell r="AF331">
            <v>2201481.8733333326</v>
          </cell>
          <cell r="AG331">
            <v>2204655.2483333326</v>
          </cell>
          <cell r="AH331">
            <v>2210811.3733333326</v>
          </cell>
          <cell r="AI331">
            <v>2216560.9566666661</v>
          </cell>
          <cell r="AJ331">
            <v>2221310.7066666661</v>
          </cell>
          <cell r="AK331">
            <v>2227734.9983333326</v>
          </cell>
          <cell r="AL331">
            <v>2234939.2483333326</v>
          </cell>
          <cell r="AM331">
            <v>2241819.8733333326</v>
          </cell>
          <cell r="AN331">
            <v>2249037.9566666661</v>
          </cell>
          <cell r="AO331">
            <v>2256044.7899999996</v>
          </cell>
          <cell r="AR331" t="str">
            <v>50b</v>
          </cell>
        </row>
        <row r="332"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R332" t="str">
            <v>50b</v>
          </cell>
        </row>
        <row r="333">
          <cell r="R333">
            <v>12023641.85</v>
          </cell>
          <cell r="S333">
            <v>12079722.880000001</v>
          </cell>
          <cell r="T333">
            <v>12103290.720000001</v>
          </cell>
          <cell r="U333">
            <v>11767250.17</v>
          </cell>
          <cell r="V333">
            <v>12118123.880000001</v>
          </cell>
          <cell r="W333">
            <v>12128014.23</v>
          </cell>
          <cell r="X333">
            <v>12703908.220000001</v>
          </cell>
          <cell r="Y333">
            <v>13932732.800000001</v>
          </cell>
          <cell r="Z333">
            <v>14452396.43</v>
          </cell>
          <cell r="AA333">
            <v>15006854.119999999</v>
          </cell>
          <cell r="AB333">
            <v>13503424.57</v>
          </cell>
          <cell r="AC333">
            <v>14127941.859999999</v>
          </cell>
          <cell r="AD333">
            <v>11439870.896666668</v>
          </cell>
          <cell r="AE333">
            <v>11473812.643333333</v>
          </cell>
          <cell r="AF333">
            <v>11501802.345416667</v>
          </cell>
          <cell r="AG333">
            <v>11520654.627499998</v>
          </cell>
          <cell r="AH333">
            <v>11565292.955833333</v>
          </cell>
          <cell r="AI333">
            <v>11640556.076666666</v>
          </cell>
          <cell r="AJ333">
            <v>11744265.323749999</v>
          </cell>
          <cell r="AK333">
            <v>11937495.83</v>
          </cell>
          <cell r="AL333">
            <v>12229100.207916668</v>
          </cell>
          <cell r="AM333">
            <v>12534685.819583334</v>
          </cell>
          <cell r="AN333">
            <v>12744706.064999999</v>
          </cell>
          <cell r="AO333">
            <v>12903201.034583332</v>
          </cell>
          <cell r="AR333" t="str">
            <v>50b</v>
          </cell>
        </row>
        <row r="334">
          <cell r="R334">
            <v>4274442.41</v>
          </cell>
          <cell r="S334">
            <v>4194278.98</v>
          </cell>
          <cell r="T334">
            <v>4083677.73</v>
          </cell>
          <cell r="U334">
            <v>4346810.82</v>
          </cell>
          <cell r="V334">
            <v>4357783.96</v>
          </cell>
          <cell r="W334">
            <v>4378615.91</v>
          </cell>
          <cell r="X334">
            <v>4491843.67</v>
          </cell>
          <cell r="Y334">
            <v>4425247.22</v>
          </cell>
          <cell r="Z334">
            <v>4531704.03</v>
          </cell>
          <cell r="AA334">
            <v>4497525.1100000003</v>
          </cell>
          <cell r="AB334">
            <v>4523453.17</v>
          </cell>
          <cell r="AC334">
            <v>4766364.96</v>
          </cell>
          <cell r="AD334">
            <v>3980129.8825000003</v>
          </cell>
          <cell r="AE334">
            <v>3998893.4624999999</v>
          </cell>
          <cell r="AF334">
            <v>4010512.0766666676</v>
          </cell>
          <cell r="AG334">
            <v>4029900.3429166661</v>
          </cell>
          <cell r="AH334">
            <v>4060968.0608333331</v>
          </cell>
          <cell r="AI334">
            <v>4102014.0012500002</v>
          </cell>
          <cell r="AJ334">
            <v>4157073.3425000007</v>
          </cell>
          <cell r="AK334">
            <v>4213887.8062500004</v>
          </cell>
          <cell r="AL334">
            <v>4269875.8312499998</v>
          </cell>
          <cell r="AM334">
            <v>4317575.1954166666</v>
          </cell>
          <cell r="AN334">
            <v>4352482.9683333337</v>
          </cell>
          <cell r="AO334">
            <v>4387075.3179166671</v>
          </cell>
        </row>
        <row r="335">
          <cell r="R335">
            <v>2157014.9500000002</v>
          </cell>
          <cell r="S335">
            <v>2133074.0499999998</v>
          </cell>
          <cell r="T335">
            <v>2080017.53</v>
          </cell>
          <cell r="U335">
            <v>1978999.62</v>
          </cell>
          <cell r="V335">
            <v>2116735.15</v>
          </cell>
          <cell r="W335">
            <v>2128435.0099999998</v>
          </cell>
          <cell r="X335">
            <v>2111747.38</v>
          </cell>
          <cell r="Y335">
            <v>2222194.11</v>
          </cell>
          <cell r="Z335">
            <v>2288468.09</v>
          </cell>
          <cell r="AA335">
            <v>2263237.7999999998</v>
          </cell>
          <cell r="AB335">
            <v>2324446.0499999998</v>
          </cell>
          <cell r="AC335">
            <v>2387278.23</v>
          </cell>
          <cell r="AD335">
            <v>2121306.0754166669</v>
          </cell>
          <cell r="AE335">
            <v>2116850.8179166671</v>
          </cell>
          <cell r="AF335">
            <v>2109050.0033333334</v>
          </cell>
          <cell r="AG335">
            <v>2098630.5316666667</v>
          </cell>
          <cell r="AH335">
            <v>2094495.5408333335</v>
          </cell>
          <cell r="AI335">
            <v>2098454.2141666668</v>
          </cell>
          <cell r="AJ335">
            <v>2102387.4579166663</v>
          </cell>
          <cell r="AK335">
            <v>2109477.3287499999</v>
          </cell>
          <cell r="AL335">
            <v>2120917.7466666666</v>
          </cell>
          <cell r="AM335">
            <v>2134227.9608333334</v>
          </cell>
          <cell r="AN335">
            <v>2150822.5916666663</v>
          </cell>
          <cell r="AO335">
            <v>2171307.8820833336</v>
          </cell>
          <cell r="AR335" t="str">
            <v>50a</v>
          </cell>
        </row>
        <row r="336">
          <cell r="R336">
            <v>2956608.28</v>
          </cell>
          <cell r="S336">
            <v>2962219.68</v>
          </cell>
          <cell r="T336">
            <v>2962219.68</v>
          </cell>
          <cell r="U336">
            <v>2962219.68</v>
          </cell>
          <cell r="V336">
            <v>2996892.47</v>
          </cell>
          <cell r="W336">
            <v>2996892.47</v>
          </cell>
          <cell r="X336">
            <v>2996892.47</v>
          </cell>
          <cell r="Y336">
            <v>3008988.47</v>
          </cell>
          <cell r="Z336">
            <v>3008988.47</v>
          </cell>
          <cell r="AA336">
            <v>3059383.14</v>
          </cell>
          <cell r="AB336">
            <v>3059383.14</v>
          </cell>
          <cell r="AC336">
            <v>3059383.14</v>
          </cell>
          <cell r="AD336">
            <v>2844064.6804166664</v>
          </cell>
          <cell r="AE336">
            <v>2858710.040833333</v>
          </cell>
          <cell r="AF336">
            <v>2873862.7754166666</v>
          </cell>
          <cell r="AG336">
            <v>2890612.9341666666</v>
          </cell>
          <cell r="AH336">
            <v>2909042.5549999997</v>
          </cell>
          <cell r="AI336">
            <v>2928958.6020833333</v>
          </cell>
          <cell r="AJ336">
            <v>2948736.0129166669</v>
          </cell>
          <cell r="AK336">
            <v>2968896.355</v>
          </cell>
          <cell r="AL336">
            <v>2981278.3366666664</v>
          </cell>
          <cell r="AM336">
            <v>2987284.7737499997</v>
          </cell>
          <cell r="AN336">
            <v>2994012.1304166666</v>
          </cell>
          <cell r="AO336">
            <v>2999674.6595833334</v>
          </cell>
          <cell r="AR336" t="str">
            <v>50b</v>
          </cell>
        </row>
        <row r="337"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R337" t="str">
            <v>62</v>
          </cell>
        </row>
        <row r="338">
          <cell r="R338">
            <v>1389612.78</v>
          </cell>
          <cell r="S338">
            <v>1316841.58</v>
          </cell>
          <cell r="T338">
            <v>1242237.1399999999</v>
          </cell>
          <cell r="U338">
            <v>1130941.08</v>
          </cell>
          <cell r="V338">
            <v>1148415.8700000001</v>
          </cell>
          <cell r="W338">
            <v>1010252.41</v>
          </cell>
          <cell r="X338">
            <v>927636.68</v>
          </cell>
          <cell r="Y338">
            <v>831929.04</v>
          </cell>
          <cell r="Z338">
            <v>1694071.65</v>
          </cell>
          <cell r="AA338">
            <v>1690360.13</v>
          </cell>
          <cell r="AB338">
            <v>1724878.92</v>
          </cell>
          <cell r="AC338">
            <v>1763925.68</v>
          </cell>
          <cell r="AD338">
            <v>1405370.3795833336</v>
          </cell>
          <cell r="AE338">
            <v>1407947.0662500001</v>
          </cell>
          <cell r="AF338">
            <v>1397309.0475000001</v>
          </cell>
          <cell r="AG338">
            <v>1376994.2154166668</v>
          </cell>
          <cell r="AH338">
            <v>1351361.0462499999</v>
          </cell>
          <cell r="AI338">
            <v>1319128.7925000002</v>
          </cell>
          <cell r="AJ338">
            <v>1280249.0841666667</v>
          </cell>
          <cell r="AK338">
            <v>1238622.08375</v>
          </cell>
          <cell r="AL338">
            <v>1228488.0295833333</v>
          </cell>
          <cell r="AM338">
            <v>1252408.8008333335</v>
          </cell>
          <cell r="AN338">
            <v>1278550.1395833336</v>
          </cell>
          <cell r="AO338">
            <v>1307329.7379166665</v>
          </cell>
          <cell r="AR338" t="str">
            <v>50a</v>
          </cell>
        </row>
        <row r="339"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R339" t="str">
            <v>50a</v>
          </cell>
        </row>
        <row r="340">
          <cell r="R340">
            <v>218545.64</v>
          </cell>
          <cell r="S340">
            <v>227048.04</v>
          </cell>
          <cell r="T340">
            <v>222488.78</v>
          </cell>
          <cell r="U340">
            <v>206669.37</v>
          </cell>
          <cell r="V340">
            <v>213649.61</v>
          </cell>
          <cell r="W340">
            <v>237106.81</v>
          </cell>
          <cell r="X340">
            <v>270676.88</v>
          </cell>
          <cell r="Y340">
            <v>311314.08</v>
          </cell>
          <cell r="Z340">
            <v>311314.08</v>
          </cell>
          <cell r="AA340">
            <v>311314.08</v>
          </cell>
          <cell r="AB340">
            <v>311315.82</v>
          </cell>
          <cell r="AC340">
            <v>355864.87</v>
          </cell>
          <cell r="AD340">
            <v>202355.80041666667</v>
          </cell>
          <cell r="AE340">
            <v>207182.9291666667</v>
          </cell>
          <cell r="AF340">
            <v>211868.3666666667</v>
          </cell>
          <cell r="AG340">
            <v>215242.80583333332</v>
          </cell>
          <cell r="AH340">
            <v>218276.28166666665</v>
          </cell>
          <cell r="AI340">
            <v>223154.50291666665</v>
          </cell>
          <cell r="AJ340">
            <v>229228.745</v>
          </cell>
          <cell r="AK340">
            <v>236068.44083333333</v>
          </cell>
          <cell r="AL340">
            <v>242395.47</v>
          </cell>
          <cell r="AM340">
            <v>247436.85166666668</v>
          </cell>
          <cell r="AN340">
            <v>252478.30583333338</v>
          </cell>
          <cell r="AO340">
            <v>260720.70374999999</v>
          </cell>
          <cell r="AR340" t="str">
            <v>50a</v>
          </cell>
        </row>
        <row r="341">
          <cell r="R341">
            <v>42792.49</v>
          </cell>
          <cell r="S341">
            <v>45715.32</v>
          </cell>
          <cell r="T341">
            <v>49860.88</v>
          </cell>
          <cell r="U341">
            <v>48382.18</v>
          </cell>
          <cell r="V341">
            <v>48382.18</v>
          </cell>
          <cell r="W341">
            <v>49750.82</v>
          </cell>
          <cell r="X341">
            <v>46245.82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46879.047916666663</v>
          </cell>
          <cell r="AE341">
            <v>46089.963749999995</v>
          </cell>
          <cell r="AF341">
            <v>45505.684583333328</v>
          </cell>
          <cell r="AG341">
            <v>44884.185416666667</v>
          </cell>
          <cell r="AH341">
            <v>44567.126250000001</v>
          </cell>
          <cell r="AI341">
            <v>44910.991666666661</v>
          </cell>
          <cell r="AJ341">
            <v>45311.621666666666</v>
          </cell>
          <cell r="AK341">
            <v>43641.324583333328</v>
          </cell>
          <cell r="AL341">
            <v>40075.283749999995</v>
          </cell>
          <cell r="AM341">
            <v>36509.24291666667</v>
          </cell>
          <cell r="AN341">
            <v>32943.20208333333</v>
          </cell>
          <cell r="AO341">
            <v>29377.161250000001</v>
          </cell>
          <cell r="AR341" t="str">
            <v>50a</v>
          </cell>
        </row>
        <row r="342">
          <cell r="R342">
            <v>-21117.83</v>
          </cell>
          <cell r="S342">
            <v>-11726.21</v>
          </cell>
          <cell r="T342">
            <v>-10537.88</v>
          </cell>
          <cell r="U342">
            <v>-8463.7000000000007</v>
          </cell>
          <cell r="V342">
            <v>-8463.7000000000007</v>
          </cell>
          <cell r="W342">
            <v>-5355.28</v>
          </cell>
          <cell r="X342">
            <v>-3499.51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-23745.920000000002</v>
          </cell>
          <cell r="AE342">
            <v>-22821.057083333337</v>
          </cell>
          <cell r="AF342">
            <v>-21457.770833333336</v>
          </cell>
          <cell r="AG342">
            <v>-19962.507083333338</v>
          </cell>
          <cell r="AH342">
            <v>-18474.647083333333</v>
          </cell>
          <cell r="AI342">
            <v>-16982.022083333337</v>
          </cell>
          <cell r="AJ342">
            <v>-15375.582500000002</v>
          </cell>
          <cell r="AK342">
            <v>-13682.862083333339</v>
          </cell>
          <cell r="AL342">
            <v>-11923.042916666667</v>
          </cell>
          <cell r="AM342">
            <v>-10163.223749999999</v>
          </cell>
          <cell r="AN342">
            <v>-8403.4045833333312</v>
          </cell>
          <cell r="AO342">
            <v>-6643.5854166666659</v>
          </cell>
          <cell r="AR342" t="str">
            <v>50a</v>
          </cell>
        </row>
        <row r="343">
          <cell r="R343">
            <v>13367794.52</v>
          </cell>
          <cell r="S343">
            <v>8298625.1200000001</v>
          </cell>
          <cell r="T343">
            <v>10703825.66</v>
          </cell>
          <cell r="U343">
            <v>15069363.23</v>
          </cell>
          <cell r="V343">
            <v>20461836.969999999</v>
          </cell>
          <cell r="W343">
            <v>21135555.960000001</v>
          </cell>
          <cell r="X343">
            <v>18991479.68</v>
          </cell>
          <cell r="Y343">
            <v>22704969.449999999</v>
          </cell>
          <cell r="Z343">
            <v>28118767.510000002</v>
          </cell>
          <cell r="AA343">
            <v>25314520.030000001</v>
          </cell>
          <cell r="AB343">
            <v>26119013.670000002</v>
          </cell>
          <cell r="AC343">
            <v>25718627.239999998</v>
          </cell>
          <cell r="AD343">
            <v>14365795.983750001</v>
          </cell>
          <cell r="AE343">
            <v>15171080.657083334</v>
          </cell>
          <cell r="AF343">
            <v>15425334.075000003</v>
          </cell>
          <cell r="AG343">
            <v>15653893.72625</v>
          </cell>
          <cell r="AH343">
            <v>16087143.578333331</v>
          </cell>
          <cell r="AI343">
            <v>16684247.330833331</v>
          </cell>
          <cell r="AJ343">
            <v>17178900.666666668</v>
          </cell>
          <cell r="AK343">
            <v>17484199.03875</v>
          </cell>
          <cell r="AL343">
            <v>17858964.234999999</v>
          </cell>
          <cell r="AM343">
            <v>18271741.577500001</v>
          </cell>
          <cell r="AN343">
            <v>18743975.172499999</v>
          </cell>
          <cell r="AO343">
            <v>19345093.972083334</v>
          </cell>
        </row>
        <row r="344">
          <cell r="R344">
            <v>3265365.42</v>
          </cell>
          <cell r="S344">
            <v>3153390.53</v>
          </cell>
          <cell r="T344">
            <v>1928890.83</v>
          </cell>
          <cell r="U344">
            <v>1955319.85</v>
          </cell>
          <cell r="V344">
            <v>2052007.24</v>
          </cell>
          <cell r="W344">
            <v>7221982.25</v>
          </cell>
          <cell r="X344">
            <v>6050901.46</v>
          </cell>
          <cell r="Y344">
            <v>6143551.4900000002</v>
          </cell>
          <cell r="Z344">
            <v>6155978.6799999997</v>
          </cell>
          <cell r="AA344">
            <v>6161354.4000000004</v>
          </cell>
          <cell r="AB344">
            <v>6409437.3200000003</v>
          </cell>
          <cell r="AC344">
            <v>5852077.9000000004</v>
          </cell>
          <cell r="AD344">
            <v>4005398.3416666668</v>
          </cell>
          <cell r="AE344">
            <v>3699495.9087500009</v>
          </cell>
          <cell r="AF344">
            <v>3803044.490416667</v>
          </cell>
          <cell r="AG344">
            <v>3881190.8445833339</v>
          </cell>
          <cell r="AH344">
            <v>3943554.4562500003</v>
          </cell>
          <cell r="AI344">
            <v>4046868.5995833338</v>
          </cell>
          <cell r="AJ344">
            <v>4165989.1462500007</v>
          </cell>
          <cell r="AK344">
            <v>4239197.2966666659</v>
          </cell>
          <cell r="AL344">
            <v>4317190.8720833333</v>
          </cell>
          <cell r="AM344">
            <v>4400401.1941666668</v>
          </cell>
          <cell r="AN344">
            <v>4502742.427083333</v>
          </cell>
          <cell r="AO344">
            <v>4628220.9887499996</v>
          </cell>
        </row>
        <row r="345">
          <cell r="R345">
            <v>9805614.1899999995</v>
          </cell>
          <cell r="S345">
            <v>8605986.9800000004</v>
          </cell>
          <cell r="T345">
            <v>13883558.85</v>
          </cell>
          <cell r="U345">
            <v>15309021.699999999</v>
          </cell>
          <cell r="V345">
            <v>21248381.030000001</v>
          </cell>
          <cell r="W345">
            <v>26277347.73</v>
          </cell>
          <cell r="X345">
            <v>22711051.18</v>
          </cell>
          <cell r="Y345">
            <v>25001490.219999999</v>
          </cell>
          <cell r="Z345">
            <v>30076768.719999999</v>
          </cell>
          <cell r="AA345">
            <v>29835113.379999999</v>
          </cell>
          <cell r="AB345">
            <v>32734715.300000001</v>
          </cell>
          <cell r="AC345">
            <v>23050108.02</v>
          </cell>
          <cell r="AD345">
            <v>13599619.598333335</v>
          </cell>
          <cell r="AE345">
            <v>13648394.07</v>
          </cell>
          <cell r="AF345">
            <v>13847682.690833332</v>
          </cell>
          <cell r="AG345">
            <v>14200147.785833335</v>
          </cell>
          <cell r="AH345">
            <v>14658697.683749998</v>
          </cell>
          <cell r="AI345">
            <v>15482053.530416666</v>
          </cell>
          <cell r="AJ345">
            <v>16309901.966666667</v>
          </cell>
          <cell r="AK345">
            <v>17032149.173333336</v>
          </cell>
          <cell r="AL345">
            <v>17994249.083333332</v>
          </cell>
          <cell r="AM345">
            <v>19046894.612083331</v>
          </cell>
          <cell r="AN345">
            <v>20173179.611666664</v>
          </cell>
          <cell r="AO345">
            <v>21178606.967083331</v>
          </cell>
        </row>
        <row r="346">
          <cell r="R346">
            <v>576201.30000000005</v>
          </cell>
          <cell r="S346">
            <v>576201.30000000005</v>
          </cell>
          <cell r="T346">
            <v>576201.30000000005</v>
          </cell>
          <cell r="U346">
            <v>576201.30000000005</v>
          </cell>
          <cell r="V346">
            <v>576201.30000000005</v>
          </cell>
          <cell r="W346">
            <v>576201.30000000005</v>
          </cell>
          <cell r="X346">
            <v>576201.30000000005</v>
          </cell>
          <cell r="Y346">
            <v>576201.30000000005</v>
          </cell>
          <cell r="Z346">
            <v>576201.30000000005</v>
          </cell>
          <cell r="AA346">
            <v>576201.30000000005</v>
          </cell>
          <cell r="AB346">
            <v>576201.30000000005</v>
          </cell>
          <cell r="AC346">
            <v>576201.30000000005</v>
          </cell>
          <cell r="AD346">
            <v>576201.29999999993</v>
          </cell>
          <cell r="AE346">
            <v>576201.29999999993</v>
          </cell>
          <cell r="AF346">
            <v>576201.29999999993</v>
          </cell>
          <cell r="AG346">
            <v>576201.29999999993</v>
          </cell>
          <cell r="AH346">
            <v>576201.29999999993</v>
          </cell>
          <cell r="AI346">
            <v>576201.29999999993</v>
          </cell>
          <cell r="AJ346">
            <v>576201.29999999993</v>
          </cell>
          <cell r="AK346">
            <v>576201.29999999993</v>
          </cell>
          <cell r="AL346">
            <v>576201.29999999993</v>
          </cell>
          <cell r="AM346">
            <v>576201.29999999993</v>
          </cell>
          <cell r="AN346">
            <v>576201.29999999993</v>
          </cell>
          <cell r="AO346">
            <v>576201.29999999993</v>
          </cell>
        </row>
        <row r="347">
          <cell r="R347">
            <v>0</v>
          </cell>
          <cell r="S347">
            <v>0</v>
          </cell>
          <cell r="T347">
            <v>36683.360000000001</v>
          </cell>
          <cell r="U347">
            <v>36683.360000000001</v>
          </cell>
          <cell r="V347">
            <v>36683.360000000001</v>
          </cell>
          <cell r="W347">
            <v>5585.41</v>
          </cell>
          <cell r="X347">
            <v>5585.41</v>
          </cell>
          <cell r="Y347">
            <v>5585.41</v>
          </cell>
          <cell r="Z347">
            <v>8909.3799999999992</v>
          </cell>
          <cell r="AA347">
            <v>8909.3799999999992</v>
          </cell>
          <cell r="AB347">
            <v>8909.3799999999992</v>
          </cell>
          <cell r="AC347">
            <v>44223.519999999997</v>
          </cell>
          <cell r="AD347">
            <v>0</v>
          </cell>
          <cell r="AE347">
            <v>0</v>
          </cell>
          <cell r="AF347">
            <v>1528.4733333333334</v>
          </cell>
          <cell r="AG347">
            <v>4585.42</v>
          </cell>
          <cell r="AH347">
            <v>7642.3666666666659</v>
          </cell>
          <cell r="AI347">
            <v>9403.5654166666664</v>
          </cell>
          <cell r="AJ347">
            <v>9869.0162500000006</v>
          </cell>
          <cell r="AK347">
            <v>10334.467083333335</v>
          </cell>
          <cell r="AL347">
            <v>10938.416666666666</v>
          </cell>
          <cell r="AM347">
            <v>11680.865</v>
          </cell>
          <cell r="AN347">
            <v>12423.313333333334</v>
          </cell>
          <cell r="AO347">
            <v>14637.184166666668</v>
          </cell>
        </row>
        <row r="348">
          <cell r="R348">
            <v>2131.67</v>
          </cell>
          <cell r="S348">
            <v>1065.82</v>
          </cell>
          <cell r="T348">
            <v>0</v>
          </cell>
          <cell r="U348">
            <v>9079.44</v>
          </cell>
          <cell r="V348">
            <v>8254.0400000000009</v>
          </cell>
          <cell r="W348">
            <v>7428.64</v>
          </cell>
          <cell r="X348">
            <v>6603.24</v>
          </cell>
          <cell r="Y348">
            <v>5777.84</v>
          </cell>
          <cell r="Z348">
            <v>4952.4399999999996</v>
          </cell>
          <cell r="AA348">
            <v>4127.04</v>
          </cell>
          <cell r="AB348">
            <v>3301.64</v>
          </cell>
          <cell r="AC348">
            <v>2476.2399999999998</v>
          </cell>
          <cell r="AD348">
            <v>3898.0125000000003</v>
          </cell>
          <cell r="AE348">
            <v>3923.1250000000005</v>
          </cell>
          <cell r="AF348">
            <v>3931.4941666666673</v>
          </cell>
          <cell r="AG348">
            <v>3821.2908333333339</v>
          </cell>
          <cell r="AH348">
            <v>3610.9029166666674</v>
          </cell>
          <cell r="AI348">
            <v>3420.5525000000002</v>
          </cell>
          <cell r="AJ348">
            <v>3250.2395833333335</v>
          </cell>
          <cell r="AK348">
            <v>4065.290833333333</v>
          </cell>
          <cell r="AL348">
            <v>4900.3795833333334</v>
          </cell>
          <cell r="AM348">
            <v>4790.1791666666668</v>
          </cell>
          <cell r="AN348">
            <v>4700.0162500000006</v>
          </cell>
          <cell r="AO348">
            <v>4629.8908333333338</v>
          </cell>
        </row>
        <row r="349"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R349" t="str">
            <v>50a</v>
          </cell>
        </row>
        <row r="350">
          <cell r="R350">
            <v>1344380.09</v>
          </cell>
          <cell r="S350">
            <v>1203780.8</v>
          </cell>
          <cell r="T350">
            <v>1063181.51</v>
          </cell>
          <cell r="U350">
            <v>1042622.24</v>
          </cell>
          <cell r="V350">
            <v>899698.97</v>
          </cell>
          <cell r="W350">
            <v>756775.7</v>
          </cell>
          <cell r="X350">
            <v>613852.43000000005</v>
          </cell>
          <cell r="Y350">
            <v>470929.16</v>
          </cell>
          <cell r="Z350">
            <v>326634.53999999998</v>
          </cell>
          <cell r="AA350">
            <v>183711.27</v>
          </cell>
          <cell r="AB350">
            <v>40788</v>
          </cell>
          <cell r="AC350">
            <v>1646113.31</v>
          </cell>
          <cell r="AD350">
            <v>744604.48708333354</v>
          </cell>
          <cell r="AE350">
            <v>757687.44916666672</v>
          </cell>
          <cell r="AF350">
            <v>767243.30708333326</v>
          </cell>
          <cell r="AG350">
            <v>776585.01083333325</v>
          </cell>
          <cell r="AH350">
            <v>785793.27708333323</v>
          </cell>
          <cell r="AI350">
            <v>793704.06583333341</v>
          </cell>
          <cell r="AJ350">
            <v>800317.37708333321</v>
          </cell>
          <cell r="AK350">
            <v>805633.21083333332</v>
          </cell>
          <cell r="AL350">
            <v>809594.42750000011</v>
          </cell>
          <cell r="AM350">
            <v>812201.02708333323</v>
          </cell>
          <cell r="AN350">
            <v>799562.23249999981</v>
          </cell>
          <cell r="AO350">
            <v>792658.42125000001</v>
          </cell>
          <cell r="AR350" t="str">
            <v>50a</v>
          </cell>
        </row>
        <row r="351">
          <cell r="R351">
            <v>2425.4499999999998</v>
          </cell>
          <cell r="S351">
            <v>1820.43</v>
          </cell>
          <cell r="T351">
            <v>1215.4100000000001</v>
          </cell>
          <cell r="U351">
            <v>610.39</v>
          </cell>
          <cell r="V351">
            <v>5.37</v>
          </cell>
          <cell r="W351">
            <v>17209.5</v>
          </cell>
          <cell r="X351">
            <v>15645</v>
          </cell>
          <cell r="Y351">
            <v>14080.5</v>
          </cell>
          <cell r="Z351">
            <v>12516</v>
          </cell>
          <cell r="AA351">
            <v>10951.5</v>
          </cell>
          <cell r="AB351">
            <v>9387</v>
          </cell>
          <cell r="AC351">
            <v>7822.5</v>
          </cell>
          <cell r="AD351">
            <v>4025.3537500000002</v>
          </cell>
          <cell r="AE351">
            <v>3722.0083333333328</v>
          </cell>
          <cell r="AF351">
            <v>3505.4604166666663</v>
          </cell>
          <cell r="AG351">
            <v>3375.7099999999996</v>
          </cell>
          <cell r="AH351">
            <v>3332.7570833333334</v>
          </cell>
          <cell r="AI351">
            <v>3772.5179166666662</v>
          </cell>
          <cell r="AJ351">
            <v>4611.6154166666674</v>
          </cell>
          <cell r="AK351">
            <v>5370.7562500000004</v>
          </cell>
          <cell r="AL351">
            <v>6049.9404166666673</v>
          </cell>
          <cell r="AM351">
            <v>6649.1679166666681</v>
          </cell>
          <cell r="AN351">
            <v>7168.4387500000003</v>
          </cell>
          <cell r="AO351">
            <v>7607.7529166666673</v>
          </cell>
          <cell r="AR351" t="str">
            <v>50b</v>
          </cell>
        </row>
        <row r="352">
          <cell r="R352">
            <v>0</v>
          </cell>
          <cell r="S352">
            <v>16375.33</v>
          </cell>
          <cell r="T352">
            <v>14886.66</v>
          </cell>
          <cell r="U352">
            <v>13397.99</v>
          </cell>
          <cell r="V352">
            <v>11909.32</v>
          </cell>
          <cell r="W352">
            <v>10420.65</v>
          </cell>
          <cell r="X352">
            <v>8931.98</v>
          </cell>
          <cell r="Y352">
            <v>7443.31</v>
          </cell>
          <cell r="Z352">
            <v>5954.64</v>
          </cell>
          <cell r="AA352">
            <v>4465.97</v>
          </cell>
          <cell r="AB352">
            <v>2977.3</v>
          </cell>
          <cell r="AC352">
            <v>1488.63</v>
          </cell>
          <cell r="AD352">
            <v>7394.75</v>
          </cell>
          <cell r="AE352">
            <v>7460.826250000001</v>
          </cell>
          <cell r="AF352">
            <v>7586.9716666666673</v>
          </cell>
          <cell r="AG352">
            <v>7701.1029166666667</v>
          </cell>
          <cell r="AH352">
            <v>7803.2200000000012</v>
          </cell>
          <cell r="AI352">
            <v>7893.3229166666679</v>
          </cell>
          <cell r="AJ352">
            <v>7971.4116666666669</v>
          </cell>
          <cell r="AK352">
            <v>8037.486249999999</v>
          </cell>
          <cell r="AL352">
            <v>8091.5466666666662</v>
          </cell>
          <cell r="AM352">
            <v>8133.5929166666656</v>
          </cell>
          <cell r="AN352">
            <v>8163.6249999999991</v>
          </cell>
          <cell r="AO352">
            <v>8181.6429166666667</v>
          </cell>
          <cell r="AR352" t="str">
            <v>50a</v>
          </cell>
        </row>
        <row r="353">
          <cell r="R353">
            <v>316796.40999999997</v>
          </cell>
          <cell r="S353">
            <v>190077.84</v>
          </cell>
          <cell r="T353">
            <v>63359.27</v>
          </cell>
          <cell r="U353">
            <v>1814554.03</v>
          </cell>
          <cell r="V353">
            <v>1656766.72</v>
          </cell>
          <cell r="W353">
            <v>1498979.41</v>
          </cell>
          <cell r="X353">
            <v>1341192.1000000001</v>
          </cell>
          <cell r="Y353">
            <v>1183404.79</v>
          </cell>
          <cell r="Z353">
            <v>1025617.48</v>
          </cell>
          <cell r="AA353">
            <v>867830.17</v>
          </cell>
          <cell r="AB353">
            <v>710042.86</v>
          </cell>
          <cell r="AC353">
            <v>552255.55000000005</v>
          </cell>
          <cell r="AD353">
            <v>743069.95750000002</v>
          </cell>
          <cell r="AE353">
            <v>753722.16333333345</v>
          </cell>
          <cell r="AF353">
            <v>758993.55583333329</v>
          </cell>
          <cell r="AG353">
            <v>775198.50875000004</v>
          </cell>
          <cell r="AH353">
            <v>803678.18541666667</v>
          </cell>
          <cell r="AI353">
            <v>829568.80041666655</v>
          </cell>
          <cell r="AJ353">
            <v>852870.35374999989</v>
          </cell>
          <cell r="AK353">
            <v>873582.84541666659</v>
          </cell>
          <cell r="AL353">
            <v>891706.27541666664</v>
          </cell>
          <cell r="AM353">
            <v>907240.64375000016</v>
          </cell>
          <cell r="AN353">
            <v>920185.9504166668</v>
          </cell>
          <cell r="AO353">
            <v>930542.19541666657</v>
          </cell>
          <cell r="AR353" t="str">
            <v>50a</v>
          </cell>
        </row>
        <row r="354">
          <cell r="R354">
            <v>18208.36</v>
          </cell>
          <cell r="S354">
            <v>14250.03</v>
          </cell>
          <cell r="T354">
            <v>10291.700000000001</v>
          </cell>
          <cell r="U354">
            <v>6333.37</v>
          </cell>
          <cell r="V354">
            <v>2375.04</v>
          </cell>
          <cell r="W354">
            <v>42168.51</v>
          </cell>
          <cell r="X354">
            <v>38535.01</v>
          </cell>
          <cell r="Y354">
            <v>34901.51</v>
          </cell>
          <cell r="Z354">
            <v>31268.01</v>
          </cell>
          <cell r="AA354">
            <v>27634.51</v>
          </cell>
          <cell r="AB354">
            <v>24217.82</v>
          </cell>
          <cell r="AC354">
            <v>20758.13</v>
          </cell>
          <cell r="AD354">
            <v>21623.62</v>
          </cell>
          <cell r="AE354">
            <v>22587.762499999997</v>
          </cell>
          <cell r="AF354">
            <v>23317.53</v>
          </cell>
          <cell r="AG354">
            <v>23812.922500000004</v>
          </cell>
          <cell r="AH354">
            <v>24073.940000000002</v>
          </cell>
          <cell r="AI354">
            <v>23989.681666666671</v>
          </cell>
          <cell r="AJ354">
            <v>23690.869583333333</v>
          </cell>
          <cell r="AK354">
            <v>23419.126666666667</v>
          </cell>
          <cell r="AL354">
            <v>23174.452916666665</v>
          </cell>
          <cell r="AM354">
            <v>22956.848333333339</v>
          </cell>
          <cell r="AN354">
            <v>22775.346666666668</v>
          </cell>
          <cell r="AO354">
            <v>22637.190000000002</v>
          </cell>
          <cell r="AR354" t="str">
            <v>50b</v>
          </cell>
        </row>
        <row r="355"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R355" t="str">
            <v>50a</v>
          </cell>
        </row>
        <row r="356">
          <cell r="R356">
            <v>80518.84</v>
          </cell>
          <cell r="S356">
            <v>72466.960000000006</v>
          </cell>
          <cell r="T356">
            <v>64415.08</v>
          </cell>
          <cell r="U356">
            <v>56363.199999999997</v>
          </cell>
          <cell r="V356">
            <v>48311.32</v>
          </cell>
          <cell r="W356">
            <v>40259.440000000002</v>
          </cell>
          <cell r="X356">
            <v>32207.56</v>
          </cell>
          <cell r="Y356">
            <v>24155.68</v>
          </cell>
          <cell r="Z356">
            <v>16103.8</v>
          </cell>
          <cell r="AA356">
            <v>8051.92</v>
          </cell>
          <cell r="AB356">
            <v>0</v>
          </cell>
          <cell r="AC356">
            <v>115364.01</v>
          </cell>
          <cell r="AD356">
            <v>39169.255833333336</v>
          </cell>
          <cell r="AE356">
            <v>40196.963749999995</v>
          </cell>
          <cell r="AF356">
            <v>41055.028333333328</v>
          </cell>
          <cell r="AG356">
            <v>41812.143750000003</v>
          </cell>
          <cell r="AH356">
            <v>42468.310000000005</v>
          </cell>
          <cell r="AI356">
            <v>43023.527083333334</v>
          </cell>
          <cell r="AJ356">
            <v>43477.795000000006</v>
          </cell>
          <cell r="AK356">
            <v>43831.113750000011</v>
          </cell>
          <cell r="AL356">
            <v>44083.483333333337</v>
          </cell>
          <cell r="AM356">
            <v>44234.903750000005</v>
          </cell>
          <cell r="AN356">
            <v>44285.376666666671</v>
          </cell>
          <cell r="AO356">
            <v>45401.763750000006</v>
          </cell>
          <cell r="AR356" t="str">
            <v>50a</v>
          </cell>
        </row>
        <row r="357">
          <cell r="R357">
            <v>18437.5</v>
          </cell>
          <cell r="S357">
            <v>14750</v>
          </cell>
          <cell r="T357">
            <v>11062.5</v>
          </cell>
          <cell r="U357">
            <v>7195.58</v>
          </cell>
          <cell r="V357">
            <v>5481.74</v>
          </cell>
          <cell r="W357">
            <v>46177</v>
          </cell>
          <cell r="X357">
            <v>42310.080000000002</v>
          </cell>
          <cell r="Y357">
            <v>38443.160000000003</v>
          </cell>
          <cell r="Z357">
            <v>34576.239999999998</v>
          </cell>
          <cell r="AA357">
            <v>30709.32</v>
          </cell>
          <cell r="AB357">
            <v>26842.400000000001</v>
          </cell>
          <cell r="AC357">
            <v>22975.48</v>
          </cell>
          <cell r="AD357">
            <v>20968.735000000001</v>
          </cell>
          <cell r="AE357">
            <v>20721.238333333335</v>
          </cell>
          <cell r="AF357">
            <v>20528.741666666665</v>
          </cell>
          <cell r="AG357">
            <v>20383.769166666665</v>
          </cell>
          <cell r="AH357">
            <v>20368.556666666667</v>
          </cell>
          <cell r="AI357">
            <v>22339.859999999997</v>
          </cell>
          <cell r="AJ357">
            <v>24336.717499999999</v>
          </cell>
          <cell r="AK357">
            <v>24474.873333333333</v>
          </cell>
          <cell r="AL357">
            <v>24598.077500000003</v>
          </cell>
          <cell r="AM357">
            <v>24706.33</v>
          </cell>
          <cell r="AN357">
            <v>24799.630833333333</v>
          </cell>
          <cell r="AO357">
            <v>24877.98</v>
          </cell>
          <cell r="AR357" t="str">
            <v>50a</v>
          </cell>
        </row>
        <row r="358">
          <cell r="R358">
            <v>254108</v>
          </cell>
          <cell r="S358">
            <v>127054</v>
          </cell>
          <cell r="T358">
            <v>0</v>
          </cell>
          <cell r="U358">
            <v>1204066.42</v>
          </cell>
          <cell r="V358">
            <v>1094605.8400000001</v>
          </cell>
          <cell r="W358">
            <v>985145.26</v>
          </cell>
          <cell r="X358">
            <v>875684.68</v>
          </cell>
          <cell r="Y358">
            <v>766224.1</v>
          </cell>
          <cell r="Z358">
            <v>656763.52</v>
          </cell>
          <cell r="AA358">
            <v>547302.93999999994</v>
          </cell>
          <cell r="AB358">
            <v>437842.36</v>
          </cell>
          <cell r="AC358">
            <v>328381.78000000003</v>
          </cell>
          <cell r="AD358">
            <v>693212.31874999998</v>
          </cell>
          <cell r="AE358">
            <v>695838.95458333334</v>
          </cell>
          <cell r="AF358">
            <v>696539.5</v>
          </cell>
          <cell r="AG358">
            <v>688672.9341666667</v>
          </cell>
          <cell r="AH358">
            <v>673654.94499999995</v>
          </cell>
          <cell r="AI358">
            <v>660067.24083333334</v>
          </cell>
          <cell r="AJ358">
            <v>647909.82166666666</v>
          </cell>
          <cell r="AK358">
            <v>637182.68749999988</v>
          </cell>
          <cell r="AL358">
            <v>627885.83833333326</v>
          </cell>
          <cell r="AM358">
            <v>620019.27416666655</v>
          </cell>
          <cell r="AN358">
            <v>613582.99499999976</v>
          </cell>
          <cell r="AO358">
            <v>608577.00083333312</v>
          </cell>
          <cell r="AR358" t="str">
            <v>50a</v>
          </cell>
        </row>
        <row r="359">
          <cell r="R359">
            <v>22045</v>
          </cell>
          <cell r="S359">
            <v>19840.5</v>
          </cell>
          <cell r="T359">
            <v>17636</v>
          </cell>
          <cell r="U359">
            <v>15431.5</v>
          </cell>
          <cell r="V359">
            <v>13227</v>
          </cell>
          <cell r="W359">
            <v>11022.5</v>
          </cell>
          <cell r="X359">
            <v>8818</v>
          </cell>
          <cell r="Y359">
            <v>6613.5</v>
          </cell>
          <cell r="Z359">
            <v>30702.75</v>
          </cell>
          <cell r="AA359">
            <v>28341</v>
          </cell>
          <cell r="AB359">
            <v>25979.25</v>
          </cell>
          <cell r="AC359">
            <v>23617.5</v>
          </cell>
          <cell r="AD359">
            <v>11925.480000000001</v>
          </cell>
          <cell r="AE359">
            <v>11963.346666666666</v>
          </cell>
          <cell r="AF359">
            <v>11997.226666666667</v>
          </cell>
          <cell r="AG359">
            <v>12027.12</v>
          </cell>
          <cell r="AH359">
            <v>12053.026666666665</v>
          </cell>
          <cell r="AI359">
            <v>12074.946666666665</v>
          </cell>
          <cell r="AJ359">
            <v>12092.88</v>
          </cell>
          <cell r="AK359">
            <v>12106.826666666668</v>
          </cell>
          <cell r="AL359">
            <v>13212.359583333333</v>
          </cell>
          <cell r="AM359">
            <v>15402.926666666666</v>
          </cell>
          <cell r="AN359">
            <v>17576.40625</v>
          </cell>
          <cell r="AO359">
            <v>18632.541666666668</v>
          </cell>
          <cell r="AR359" t="str">
            <v>50a</v>
          </cell>
        </row>
        <row r="360"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R360" t="str">
            <v>50b</v>
          </cell>
        </row>
        <row r="361">
          <cell r="R361">
            <v>-16666.669999999998</v>
          </cell>
          <cell r="S361">
            <v>16666.669999999998</v>
          </cell>
          <cell r="T361">
            <v>50000</v>
          </cell>
          <cell r="U361">
            <v>33333.339999999997</v>
          </cell>
          <cell r="V361">
            <v>16666.68</v>
          </cell>
          <cell r="W361">
            <v>50000.02</v>
          </cell>
          <cell r="X361">
            <v>33333.360000000001</v>
          </cell>
          <cell r="Y361">
            <v>16666.7</v>
          </cell>
          <cell r="Z361">
            <v>50000.04</v>
          </cell>
          <cell r="AA361">
            <v>33333.379999999997</v>
          </cell>
          <cell r="AB361">
            <v>16666.72</v>
          </cell>
          <cell r="AC361">
            <v>0</v>
          </cell>
          <cell r="AD361">
            <v>20833.337499999998</v>
          </cell>
          <cell r="AE361">
            <v>12500.00458333333</v>
          </cell>
          <cell r="AF361">
            <v>14583.338333333328</v>
          </cell>
          <cell r="AG361">
            <v>16666.671666666665</v>
          </cell>
          <cell r="AH361">
            <v>16666.671666666665</v>
          </cell>
          <cell r="AI361">
            <v>18750.005833333333</v>
          </cell>
          <cell r="AJ361">
            <v>20833.340833333332</v>
          </cell>
          <cell r="AK361">
            <v>20833.342499999999</v>
          </cell>
          <cell r="AL361">
            <v>22916.678333333333</v>
          </cell>
          <cell r="AM361">
            <v>25000.014999999996</v>
          </cell>
          <cell r="AN361">
            <v>25000.01833333333</v>
          </cell>
          <cell r="AO361">
            <v>25000.02</v>
          </cell>
          <cell r="AR361" t="str">
            <v>50a</v>
          </cell>
        </row>
        <row r="362"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R362" t="str">
            <v>50b</v>
          </cell>
        </row>
        <row r="363"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R363" t="str">
            <v>50b</v>
          </cell>
        </row>
        <row r="364">
          <cell r="AA364">
            <v>19708.330000000002</v>
          </cell>
          <cell r="AB364">
            <v>18416.66</v>
          </cell>
          <cell r="AC364">
            <v>35424.99</v>
          </cell>
          <cell r="AM364">
            <v>821.1804166666667</v>
          </cell>
          <cell r="AN364">
            <v>2409.7216666666668</v>
          </cell>
          <cell r="AO364">
            <v>4653.1237499999997</v>
          </cell>
          <cell r="AR364" t="str">
            <v>50b</v>
          </cell>
        </row>
        <row r="365"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R365" t="str">
            <v>50b</v>
          </cell>
        </row>
        <row r="366"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R366" t="str">
            <v>50b</v>
          </cell>
        </row>
        <row r="367"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R367" t="str">
            <v>50b</v>
          </cell>
        </row>
        <row r="368"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R368" t="str">
            <v>50b</v>
          </cell>
        </row>
        <row r="369"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R369" t="str">
            <v>50b</v>
          </cell>
        </row>
        <row r="370"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R370" t="str">
            <v>50b</v>
          </cell>
        </row>
        <row r="371"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R371" t="str">
            <v>50b</v>
          </cell>
        </row>
        <row r="372"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R372" t="str">
            <v>50b</v>
          </cell>
        </row>
        <row r="373"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R373" t="str">
            <v>50b</v>
          </cell>
        </row>
        <row r="374">
          <cell r="R374">
            <v>5195</v>
          </cell>
          <cell r="S374">
            <v>4321.76</v>
          </cell>
          <cell r="T374">
            <v>4486.09</v>
          </cell>
          <cell r="U374">
            <v>3648.42</v>
          </cell>
          <cell r="V374">
            <v>2810.75</v>
          </cell>
          <cell r="W374">
            <v>6817.08</v>
          </cell>
          <cell r="X374">
            <v>5979.41</v>
          </cell>
          <cell r="Y374">
            <v>5138.71</v>
          </cell>
          <cell r="Z374">
            <v>4845.1099999999997</v>
          </cell>
          <cell r="AA374">
            <v>5507.94</v>
          </cell>
          <cell r="AB374">
            <v>5627.2</v>
          </cell>
          <cell r="AC374">
            <v>22545.14</v>
          </cell>
          <cell r="AD374">
            <v>5893.100833333333</v>
          </cell>
          <cell r="AE374">
            <v>5785.7808333333332</v>
          </cell>
          <cell r="AF374">
            <v>5676.0308333333332</v>
          </cell>
          <cell r="AG374">
            <v>5570.4891666666663</v>
          </cell>
          <cell r="AH374">
            <v>5489.2808333333332</v>
          </cell>
          <cell r="AI374">
            <v>5634.2391666666663</v>
          </cell>
          <cell r="AJ374">
            <v>5765.6350000000011</v>
          </cell>
          <cell r="AK374">
            <v>5550.0295833333339</v>
          </cell>
          <cell r="AL374">
            <v>5266.9054166666674</v>
          </cell>
          <cell r="AM374">
            <v>5101.291666666667</v>
          </cell>
          <cell r="AN374">
            <v>5044.793333333334</v>
          </cell>
          <cell r="AO374">
            <v>5724.2620833333322</v>
          </cell>
          <cell r="AR374" t="str">
            <v>50a</v>
          </cell>
        </row>
        <row r="375">
          <cell r="R375">
            <v>0</v>
          </cell>
          <cell r="S375">
            <v>0</v>
          </cell>
          <cell r="T375">
            <v>1328905.98</v>
          </cell>
          <cell r="U375">
            <v>0</v>
          </cell>
          <cell r="V375">
            <v>0</v>
          </cell>
          <cell r="W375">
            <v>51762.07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328003.52250000002</v>
          </cell>
          <cell r="AE375">
            <v>328003.52250000002</v>
          </cell>
          <cell r="AF375">
            <v>309580.57666666666</v>
          </cell>
          <cell r="AG375">
            <v>291157.6308333333</v>
          </cell>
          <cell r="AH375">
            <v>291157.6308333333</v>
          </cell>
          <cell r="AI375">
            <v>259299.71958333332</v>
          </cell>
          <cell r="AJ375">
            <v>227441.80833333332</v>
          </cell>
          <cell r="AK375">
            <v>227441.80833333332</v>
          </cell>
          <cell r="AL375">
            <v>201011.3475</v>
          </cell>
          <cell r="AM375">
            <v>174580.88666666666</v>
          </cell>
          <cell r="AN375">
            <v>174580.88666666666</v>
          </cell>
          <cell r="AO375">
            <v>144818.27875</v>
          </cell>
          <cell r="AR375" t="str">
            <v>50a</v>
          </cell>
        </row>
        <row r="376">
          <cell r="R376">
            <v>47132.51</v>
          </cell>
          <cell r="S376">
            <v>41895.51</v>
          </cell>
          <cell r="T376">
            <v>36658.51</v>
          </cell>
          <cell r="U376">
            <v>31421.51</v>
          </cell>
          <cell r="V376">
            <v>26184.51</v>
          </cell>
          <cell r="W376">
            <v>20947.509999999998</v>
          </cell>
          <cell r="X376">
            <v>15710.51</v>
          </cell>
          <cell r="Y376">
            <v>10473.51</v>
          </cell>
          <cell r="Z376">
            <v>5236.51</v>
          </cell>
          <cell r="AA376">
            <v>0</v>
          </cell>
          <cell r="AB376">
            <v>0</v>
          </cell>
          <cell r="AC376">
            <v>0</v>
          </cell>
          <cell r="AD376">
            <v>78554.509999999995</v>
          </cell>
          <cell r="AE376">
            <v>73317.509999999995</v>
          </cell>
          <cell r="AF376">
            <v>68080.509999999995</v>
          </cell>
          <cell r="AG376">
            <v>62843.51</v>
          </cell>
          <cell r="AH376">
            <v>57606.51</v>
          </cell>
          <cell r="AI376">
            <v>52369.51</v>
          </cell>
          <cell r="AJ376">
            <v>47132.51</v>
          </cell>
          <cell r="AK376">
            <v>41895.51</v>
          </cell>
          <cell r="AL376">
            <v>36658.51</v>
          </cell>
          <cell r="AM376">
            <v>31421.530416666672</v>
          </cell>
          <cell r="AN376">
            <v>26402.779583333337</v>
          </cell>
          <cell r="AO376">
            <v>21820.445416666673</v>
          </cell>
        </row>
        <row r="377">
          <cell r="R377">
            <v>608774.24</v>
          </cell>
          <cell r="S377">
            <v>553431.13</v>
          </cell>
          <cell r="T377">
            <v>498088.02</v>
          </cell>
          <cell r="U377">
            <v>442744.91</v>
          </cell>
          <cell r="V377">
            <v>387401.8</v>
          </cell>
          <cell r="W377">
            <v>332058.69</v>
          </cell>
          <cell r="X377">
            <v>276715.58</v>
          </cell>
          <cell r="Y377">
            <v>221372.47</v>
          </cell>
          <cell r="Z377">
            <v>166029.35999999999</v>
          </cell>
          <cell r="AA377">
            <v>110686.25</v>
          </cell>
          <cell r="AB377">
            <v>55343.14</v>
          </cell>
          <cell r="AC377">
            <v>750013.98</v>
          </cell>
          <cell r="AD377">
            <v>359730.24500000005</v>
          </cell>
          <cell r="AE377">
            <v>359730.24500000005</v>
          </cell>
          <cell r="AF377">
            <v>359730.24499999994</v>
          </cell>
          <cell r="AG377">
            <v>359730.24499999994</v>
          </cell>
          <cell r="AH377">
            <v>359730.24500000005</v>
          </cell>
          <cell r="AI377">
            <v>359730.24499999994</v>
          </cell>
          <cell r="AJ377">
            <v>359730.24499999994</v>
          </cell>
          <cell r="AK377">
            <v>359730.24499999994</v>
          </cell>
          <cell r="AL377">
            <v>359730.24500000005</v>
          </cell>
          <cell r="AM377">
            <v>359730.24500000005</v>
          </cell>
          <cell r="AN377">
            <v>359730.24499999994</v>
          </cell>
          <cell r="AO377">
            <v>363309.27125000005</v>
          </cell>
          <cell r="AR377" t="str">
            <v>50a</v>
          </cell>
        </row>
        <row r="378"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R378" t="str">
            <v>50a</v>
          </cell>
        </row>
        <row r="379"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R379" t="str">
            <v>50b</v>
          </cell>
        </row>
        <row r="380">
          <cell r="R380">
            <v>1589.96</v>
          </cell>
          <cell r="S380">
            <v>1324.96</v>
          </cell>
          <cell r="T380">
            <v>1059.96</v>
          </cell>
          <cell r="U380">
            <v>794.96</v>
          </cell>
          <cell r="V380">
            <v>529.96</v>
          </cell>
          <cell r="W380">
            <v>264.95999999999998</v>
          </cell>
          <cell r="X380">
            <v>0</v>
          </cell>
          <cell r="Y380">
            <v>2915</v>
          </cell>
          <cell r="Z380">
            <v>2650</v>
          </cell>
          <cell r="AA380">
            <v>2385</v>
          </cell>
          <cell r="AB380">
            <v>2120</v>
          </cell>
          <cell r="AC380">
            <v>1855</v>
          </cell>
          <cell r="AD380">
            <v>1409.4599999999998</v>
          </cell>
          <cell r="AE380">
            <v>1424.1266666666663</v>
          </cell>
          <cell r="AF380">
            <v>1436.1266666666663</v>
          </cell>
          <cell r="AG380">
            <v>1445.4599999999998</v>
          </cell>
          <cell r="AH380">
            <v>1452.1266666666663</v>
          </cell>
          <cell r="AI380">
            <v>1456.1266666666661</v>
          </cell>
          <cell r="AJ380">
            <v>1457.4616666666661</v>
          </cell>
          <cell r="AK380">
            <v>1457.4649999999995</v>
          </cell>
          <cell r="AL380">
            <v>1457.468333333333</v>
          </cell>
          <cell r="AM380">
            <v>1457.4716666666666</v>
          </cell>
          <cell r="AN380">
            <v>1457.4750000000001</v>
          </cell>
          <cell r="AO380">
            <v>1457.4783333333335</v>
          </cell>
          <cell r="AR380" t="str">
            <v>50a</v>
          </cell>
        </row>
        <row r="381">
          <cell r="R381">
            <v>12394.15</v>
          </cell>
          <cell r="S381">
            <v>12394.15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7044.7150000000011</v>
          </cell>
          <cell r="AE381">
            <v>7554.1850000000004</v>
          </cell>
          <cell r="AF381">
            <v>7547.2320833333333</v>
          </cell>
          <cell r="AG381">
            <v>7023.8562500000007</v>
          </cell>
          <cell r="AH381">
            <v>6500.4804166666681</v>
          </cell>
          <cell r="AI381">
            <v>5977.1045833333337</v>
          </cell>
          <cell r="AJ381">
            <v>5453.7287500000002</v>
          </cell>
          <cell r="AK381">
            <v>4930.3529166666667</v>
          </cell>
          <cell r="AL381">
            <v>4406.9770833333332</v>
          </cell>
          <cell r="AM381">
            <v>3883.6012499999997</v>
          </cell>
          <cell r="AN381">
            <v>3360.2254166666662</v>
          </cell>
          <cell r="AO381">
            <v>2582.1145833333335</v>
          </cell>
          <cell r="AR381" t="str">
            <v>50b</v>
          </cell>
        </row>
        <row r="382">
          <cell r="R382">
            <v>86975.79</v>
          </cell>
          <cell r="S382">
            <v>84490.77</v>
          </cell>
          <cell r="T382">
            <v>82005.75</v>
          </cell>
          <cell r="U382">
            <v>79520.73</v>
          </cell>
          <cell r="V382">
            <v>77035.710000000006</v>
          </cell>
          <cell r="W382">
            <v>74550.69</v>
          </cell>
          <cell r="X382">
            <v>72065.67</v>
          </cell>
          <cell r="Y382">
            <v>69580.649999999994</v>
          </cell>
          <cell r="Z382">
            <v>67095.63</v>
          </cell>
          <cell r="AA382">
            <v>64610.61</v>
          </cell>
          <cell r="AB382">
            <v>62125.59</v>
          </cell>
          <cell r="AC382">
            <v>59640.57</v>
          </cell>
          <cell r="AD382">
            <v>3623.9912499999996</v>
          </cell>
          <cell r="AE382">
            <v>10768.43125</v>
          </cell>
          <cell r="AF382">
            <v>17705.786250000001</v>
          </cell>
          <cell r="AG382">
            <v>24436.056249999998</v>
          </cell>
          <cell r="AH382">
            <v>30959.241249999995</v>
          </cell>
          <cell r="AI382">
            <v>37275.341249999998</v>
          </cell>
          <cell r="AJ382">
            <v>43384.356250000004</v>
          </cell>
          <cell r="AK382">
            <v>49286.286249999997</v>
          </cell>
          <cell r="AL382">
            <v>54981.131249999999</v>
          </cell>
          <cell r="AM382">
            <v>60468.891250000008</v>
          </cell>
          <cell r="AN382">
            <v>65749.566250000003</v>
          </cell>
          <cell r="AO382">
            <v>70823.15625</v>
          </cell>
          <cell r="AR382" t="str">
            <v>50a</v>
          </cell>
        </row>
        <row r="383">
          <cell r="R383">
            <v>38000</v>
          </cell>
          <cell r="S383">
            <v>36000</v>
          </cell>
          <cell r="T383">
            <v>35000</v>
          </cell>
          <cell r="U383">
            <v>34000</v>
          </cell>
          <cell r="V383">
            <v>33000</v>
          </cell>
          <cell r="W383">
            <v>32000</v>
          </cell>
          <cell r="X383">
            <v>31000</v>
          </cell>
          <cell r="Y383">
            <v>30000</v>
          </cell>
          <cell r="Z383">
            <v>29000</v>
          </cell>
          <cell r="AA383">
            <v>28000</v>
          </cell>
          <cell r="AB383">
            <v>27000</v>
          </cell>
          <cell r="AC383">
            <v>26000</v>
          </cell>
          <cell r="AD383">
            <v>11333.333333333334</v>
          </cell>
          <cell r="AE383">
            <v>14416.666666666666</v>
          </cell>
          <cell r="AF383">
            <v>17375</v>
          </cell>
          <cell r="AG383">
            <v>20250</v>
          </cell>
          <cell r="AH383">
            <v>23041.666666666668</v>
          </cell>
          <cell r="AI383">
            <v>25750</v>
          </cell>
          <cell r="AJ383">
            <v>28375</v>
          </cell>
          <cell r="AK383">
            <v>30916.666666666668</v>
          </cell>
          <cell r="AL383">
            <v>33375</v>
          </cell>
          <cell r="AM383">
            <v>34083.333333333336</v>
          </cell>
          <cell r="AN383">
            <v>33083.333333333336</v>
          </cell>
          <cell r="AO383">
            <v>32083.333333333332</v>
          </cell>
          <cell r="AR383" t="str">
            <v>50b</v>
          </cell>
        </row>
        <row r="384">
          <cell r="R384">
            <v>28294.38</v>
          </cell>
          <cell r="S384">
            <v>11543.7</v>
          </cell>
          <cell r="T384">
            <v>0</v>
          </cell>
          <cell r="U384">
            <v>0</v>
          </cell>
          <cell r="V384">
            <v>4875</v>
          </cell>
          <cell r="W384">
            <v>6632.23</v>
          </cell>
          <cell r="X384">
            <v>0</v>
          </cell>
          <cell r="Y384">
            <v>3788.33</v>
          </cell>
          <cell r="Z384">
            <v>0</v>
          </cell>
          <cell r="AA384">
            <v>4660.09</v>
          </cell>
          <cell r="AB384">
            <v>0</v>
          </cell>
          <cell r="AC384">
            <v>0</v>
          </cell>
          <cell r="AD384">
            <v>19850.537916666664</v>
          </cell>
          <cell r="AE384">
            <v>16757.952500000003</v>
          </cell>
          <cell r="AF384">
            <v>14233.047083333333</v>
          </cell>
          <cell r="AG384">
            <v>12545.855000000001</v>
          </cell>
          <cell r="AH384">
            <v>10793.051249999999</v>
          </cell>
          <cell r="AI384">
            <v>9296.1712499999994</v>
          </cell>
          <cell r="AJ384">
            <v>7786.8112499999988</v>
          </cell>
          <cell r="AK384">
            <v>6193.5733333333337</v>
          </cell>
          <cell r="AL384">
            <v>4986.1116666666667</v>
          </cell>
          <cell r="AM384">
            <v>4808.5912500000004</v>
          </cell>
          <cell r="AN384">
            <v>4982.810833333333</v>
          </cell>
          <cell r="AO384">
            <v>4982.810833333333</v>
          </cell>
          <cell r="AR384" t="str">
            <v>50a</v>
          </cell>
        </row>
        <row r="385">
          <cell r="R385">
            <v>9066.64</v>
          </cell>
          <cell r="S385">
            <v>6799.97</v>
          </cell>
          <cell r="T385">
            <v>4533.3</v>
          </cell>
          <cell r="U385">
            <v>2266.63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14240.922083333337</v>
          </cell>
          <cell r="AE385">
            <v>13725.045833333332</v>
          </cell>
          <cell r="AF385">
            <v>13356.72875</v>
          </cell>
          <cell r="AG385">
            <v>13135.970833333333</v>
          </cell>
          <cell r="AH385">
            <v>13062.481666666667</v>
          </cell>
          <cell r="AI385">
            <v>11725.676249999999</v>
          </cell>
          <cell r="AJ385">
            <v>9444.4266666666681</v>
          </cell>
          <cell r="AK385">
            <v>7649.9829166666668</v>
          </cell>
          <cell r="AL385">
            <v>6044.4283333333333</v>
          </cell>
          <cell r="AM385">
            <v>4627.7629166666666</v>
          </cell>
          <cell r="AN385">
            <v>3399.9866666666662</v>
          </cell>
          <cell r="AO385">
            <v>2361.0995833333332</v>
          </cell>
          <cell r="AR385" t="str">
            <v>50a</v>
          </cell>
        </row>
        <row r="386">
          <cell r="R386">
            <v>93775.98</v>
          </cell>
          <cell r="S386">
            <v>85250.89</v>
          </cell>
          <cell r="T386">
            <v>76725.8</v>
          </cell>
          <cell r="U386">
            <v>68200.710000000006</v>
          </cell>
          <cell r="V386">
            <v>59675.62</v>
          </cell>
          <cell r="W386">
            <v>51150.53</v>
          </cell>
          <cell r="X386">
            <v>42625.440000000002</v>
          </cell>
          <cell r="Y386">
            <v>34100.35</v>
          </cell>
          <cell r="Z386">
            <v>25575.26</v>
          </cell>
          <cell r="AA386">
            <v>17050.169999999998</v>
          </cell>
          <cell r="AB386">
            <v>8525.08</v>
          </cell>
          <cell r="AC386">
            <v>0</v>
          </cell>
          <cell r="AD386">
            <v>46258.796666666669</v>
          </cell>
          <cell r="AE386">
            <v>46367.999583333331</v>
          </cell>
          <cell r="AF386">
            <v>46466.801666666666</v>
          </cell>
          <cell r="AG386">
            <v>46555.202916666669</v>
          </cell>
          <cell r="AH386">
            <v>46633.203333333331</v>
          </cell>
          <cell r="AI386">
            <v>46700.802916666667</v>
          </cell>
          <cell r="AJ386">
            <v>46758.001666666656</v>
          </cell>
          <cell r="AK386">
            <v>46804.799583333341</v>
          </cell>
          <cell r="AL386">
            <v>46841.196666666663</v>
          </cell>
          <cell r="AM386">
            <v>46867.19291666666</v>
          </cell>
          <cell r="AN386">
            <v>46882.78833333333</v>
          </cell>
          <cell r="AO386">
            <v>46887.985833333332</v>
          </cell>
          <cell r="AR386" t="str">
            <v>50b</v>
          </cell>
        </row>
        <row r="387">
          <cell r="R387">
            <v>93775.97</v>
          </cell>
          <cell r="S387">
            <v>85250.880000000005</v>
          </cell>
          <cell r="T387">
            <v>76725.789999999994</v>
          </cell>
          <cell r="U387">
            <v>68200.7</v>
          </cell>
          <cell r="V387">
            <v>59675.61</v>
          </cell>
          <cell r="W387">
            <v>51150.52</v>
          </cell>
          <cell r="X387">
            <v>42625.43</v>
          </cell>
          <cell r="Y387">
            <v>34100.339999999997</v>
          </cell>
          <cell r="Z387">
            <v>25575.25</v>
          </cell>
          <cell r="AA387">
            <v>17050.16</v>
          </cell>
          <cell r="AB387">
            <v>8525.07</v>
          </cell>
          <cell r="AC387">
            <v>0</v>
          </cell>
          <cell r="AD387">
            <v>46258.787500000006</v>
          </cell>
          <cell r="AE387">
            <v>46367.990416666667</v>
          </cell>
          <cell r="AF387">
            <v>46466.792500000003</v>
          </cell>
          <cell r="AG387">
            <v>46555.193749999999</v>
          </cell>
          <cell r="AH387">
            <v>46633.194166666661</v>
          </cell>
          <cell r="AI387">
            <v>46700.79374999999</v>
          </cell>
          <cell r="AJ387">
            <v>46757.992499999993</v>
          </cell>
          <cell r="AK387">
            <v>46804.790416666663</v>
          </cell>
          <cell r="AL387">
            <v>46841.1875</v>
          </cell>
          <cell r="AM387">
            <v>46867.183749999997</v>
          </cell>
          <cell r="AN387">
            <v>46882.779166666667</v>
          </cell>
          <cell r="AO387">
            <v>46887.976666666662</v>
          </cell>
          <cell r="AR387" t="str">
            <v>50b</v>
          </cell>
        </row>
        <row r="388">
          <cell r="R388">
            <v>551225.35</v>
          </cell>
          <cell r="S388">
            <v>539497.14</v>
          </cell>
          <cell r="T388">
            <v>527768.93000000005</v>
          </cell>
          <cell r="U388">
            <v>516040.72</v>
          </cell>
          <cell r="V388">
            <v>504312.51</v>
          </cell>
          <cell r="W388">
            <v>492584.3</v>
          </cell>
          <cell r="X388">
            <v>480856.09</v>
          </cell>
          <cell r="Y388">
            <v>469127.88</v>
          </cell>
          <cell r="Z388">
            <v>457399.67</v>
          </cell>
          <cell r="AA388">
            <v>445671.46</v>
          </cell>
          <cell r="AB388">
            <v>433943.25</v>
          </cell>
          <cell r="AC388">
            <v>422215.04</v>
          </cell>
          <cell r="AD388">
            <v>621594.6100000001</v>
          </cell>
          <cell r="AE388">
            <v>609866.4</v>
          </cell>
          <cell r="AF388">
            <v>598138.18999999994</v>
          </cell>
          <cell r="AG388">
            <v>586409.97999999986</v>
          </cell>
          <cell r="AH388">
            <v>574681.7699999999</v>
          </cell>
          <cell r="AI388">
            <v>562953.55999999994</v>
          </cell>
          <cell r="AJ388">
            <v>551225.35</v>
          </cell>
          <cell r="AK388">
            <v>539497.14</v>
          </cell>
          <cell r="AL388">
            <v>527768.92999999993</v>
          </cell>
          <cell r="AM388">
            <v>516040.72</v>
          </cell>
          <cell r="AN388">
            <v>504312.50999999995</v>
          </cell>
          <cell r="AO388">
            <v>492584.29999999987</v>
          </cell>
          <cell r="AR388" t="str">
            <v>50b</v>
          </cell>
        </row>
        <row r="389">
          <cell r="R389">
            <v>1269777</v>
          </cell>
          <cell r="S389">
            <v>856400</v>
          </cell>
          <cell r="T389">
            <v>864000</v>
          </cell>
          <cell r="U389">
            <v>864000</v>
          </cell>
          <cell r="V389">
            <v>864000</v>
          </cell>
          <cell r="W389">
            <v>864000</v>
          </cell>
          <cell r="X389">
            <v>864000</v>
          </cell>
          <cell r="Y389">
            <v>864000</v>
          </cell>
          <cell r="Z389">
            <v>864000</v>
          </cell>
          <cell r="AA389">
            <v>864000</v>
          </cell>
          <cell r="AB389">
            <v>864000</v>
          </cell>
          <cell r="AC389">
            <v>432000</v>
          </cell>
          <cell r="AD389">
            <v>1747988.3699999999</v>
          </cell>
          <cell r="AE389">
            <v>1691518.93625</v>
          </cell>
          <cell r="AF389">
            <v>1666618.3333333333</v>
          </cell>
          <cell r="AG389">
            <v>1622785</v>
          </cell>
          <cell r="AH389">
            <v>1542285</v>
          </cell>
          <cell r="AI389">
            <v>1461785</v>
          </cell>
          <cell r="AJ389">
            <v>1381285</v>
          </cell>
          <cell r="AK389">
            <v>1300785</v>
          </cell>
          <cell r="AL389">
            <v>1202285</v>
          </cell>
          <cell r="AM389">
            <v>1085785</v>
          </cell>
          <cell r="AN389">
            <v>984682.25</v>
          </cell>
          <cell r="AO389">
            <v>901505.45833333337</v>
          </cell>
          <cell r="AR389" t="str">
            <v>50b</v>
          </cell>
        </row>
        <row r="390"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50053.144583333335</v>
          </cell>
          <cell r="AE390">
            <v>12513.286249999999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R390" t="str">
            <v xml:space="preserve"> </v>
          </cell>
        </row>
        <row r="391"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R391" t="str">
            <v>50a</v>
          </cell>
        </row>
        <row r="392"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R392" t="str">
            <v>50a</v>
          </cell>
        </row>
        <row r="393">
          <cell r="R393">
            <v>24243.35</v>
          </cell>
          <cell r="S393">
            <v>17744.66</v>
          </cell>
          <cell r="T393">
            <v>12155.97</v>
          </cell>
          <cell r="U393">
            <v>6567.28</v>
          </cell>
          <cell r="V393">
            <v>23178.59</v>
          </cell>
          <cell r="W393">
            <v>86406.32</v>
          </cell>
          <cell r="X393">
            <v>80569.38</v>
          </cell>
          <cell r="Y393">
            <v>71672.44</v>
          </cell>
          <cell r="Z393">
            <v>-128926.58</v>
          </cell>
          <cell r="AA393">
            <v>-151563.51999999999</v>
          </cell>
          <cell r="AB393">
            <v>50791.62</v>
          </cell>
          <cell r="AC393">
            <v>-8047.27</v>
          </cell>
          <cell r="AD393">
            <v>41869.369999999995</v>
          </cell>
          <cell r="AE393">
            <v>40282.748333333329</v>
          </cell>
          <cell r="AF393">
            <v>38801.334999999992</v>
          </cell>
          <cell r="AG393">
            <v>37418.046666666654</v>
          </cell>
          <cell r="AH393">
            <v>37018.716666666653</v>
          </cell>
          <cell r="AI393">
            <v>37718.224166666667</v>
          </cell>
          <cell r="AJ393">
            <v>38672.058750000004</v>
          </cell>
          <cell r="AK393">
            <v>39823.539166666669</v>
          </cell>
          <cell r="AL393">
            <v>32961.745416666665</v>
          </cell>
          <cell r="AM393">
            <v>17330.844166666666</v>
          </cell>
          <cell r="AN393">
            <v>9699.7587500000027</v>
          </cell>
          <cell r="AO393">
            <v>8644.3245833333312</v>
          </cell>
          <cell r="AR393" t="str">
            <v>50a</v>
          </cell>
        </row>
        <row r="394">
          <cell r="R394">
            <v>132984.85999999999</v>
          </cell>
          <cell r="S394">
            <v>120895.32</v>
          </cell>
          <cell r="T394">
            <v>108805.78</v>
          </cell>
          <cell r="U394">
            <v>96716.24</v>
          </cell>
          <cell r="V394">
            <v>84626.7</v>
          </cell>
          <cell r="W394">
            <v>72537.16</v>
          </cell>
          <cell r="X394">
            <v>60447.62</v>
          </cell>
          <cell r="Y394">
            <v>48358.080000000002</v>
          </cell>
          <cell r="Z394">
            <v>36268.54</v>
          </cell>
          <cell r="AA394">
            <v>24179</v>
          </cell>
          <cell r="AB394">
            <v>151343.64000000001</v>
          </cell>
          <cell r="AC394">
            <v>143570.04999999999</v>
          </cell>
          <cell r="AD394">
            <v>83557.210833333331</v>
          </cell>
          <cell r="AE394">
            <v>82693.741250000006</v>
          </cell>
          <cell r="AF394">
            <v>81912.505833333344</v>
          </cell>
          <cell r="AG394">
            <v>81213.504583333342</v>
          </cell>
          <cell r="AH394">
            <v>80596.737500000003</v>
          </cell>
          <cell r="AI394">
            <v>80062.20458333334</v>
          </cell>
          <cell r="AJ394">
            <v>79609.905833333338</v>
          </cell>
          <cell r="AK394">
            <v>79239.841249999998</v>
          </cell>
          <cell r="AL394">
            <v>78952.010833333319</v>
          </cell>
          <cell r="AM394">
            <v>78746.414583333331</v>
          </cell>
          <cell r="AN394">
            <v>84425.31</v>
          </cell>
          <cell r="AO394">
            <v>90123.763749999998</v>
          </cell>
          <cell r="AR394" t="str">
            <v>50a</v>
          </cell>
        </row>
        <row r="395"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  <cell r="AR395" t="str">
            <v>50b</v>
          </cell>
        </row>
        <row r="396">
          <cell r="R396">
            <v>19179.93</v>
          </cell>
          <cell r="S396">
            <v>15858.26</v>
          </cell>
          <cell r="T396">
            <v>12536.59</v>
          </cell>
          <cell r="U396">
            <v>9214.92</v>
          </cell>
          <cell r="V396">
            <v>5893.25</v>
          </cell>
          <cell r="W396">
            <v>2571.58</v>
          </cell>
          <cell r="X396">
            <v>0</v>
          </cell>
          <cell r="Y396">
            <v>36538.33</v>
          </cell>
          <cell r="Z396">
            <v>33216.660000000003</v>
          </cell>
          <cell r="AA396">
            <v>29894.99</v>
          </cell>
          <cell r="AB396">
            <v>12382.32</v>
          </cell>
          <cell r="AC396">
            <v>23251.65</v>
          </cell>
          <cell r="AD396">
            <v>16202.051249999999</v>
          </cell>
          <cell r="AE396">
            <v>17661.975833333334</v>
          </cell>
          <cell r="AF396">
            <v>18845.094583333335</v>
          </cell>
          <cell r="AG396">
            <v>19751.407499999998</v>
          </cell>
          <cell r="AH396">
            <v>20380.914583333335</v>
          </cell>
          <cell r="AI396">
            <v>20733.615833333333</v>
          </cell>
          <cell r="AJ396">
            <v>19211.18375</v>
          </cell>
          <cell r="AK396">
            <v>17612.854583333334</v>
          </cell>
          <cell r="AL396">
            <v>17675.358749999999</v>
          </cell>
          <cell r="AM396">
            <v>17737.862916666665</v>
          </cell>
          <cell r="AN396">
            <v>17209.075416666663</v>
          </cell>
          <cell r="AO396">
            <v>16680.287916666668</v>
          </cell>
          <cell r="AR396" t="str">
            <v>50a</v>
          </cell>
        </row>
        <row r="397">
          <cell r="R397">
            <v>21306.69</v>
          </cell>
          <cell r="S397">
            <v>17045.36</v>
          </cell>
          <cell r="T397">
            <v>12784.03</v>
          </cell>
          <cell r="U397">
            <v>8522.7000000000007</v>
          </cell>
          <cell r="V397">
            <v>4261.37</v>
          </cell>
          <cell r="W397">
            <v>54148.67</v>
          </cell>
          <cell r="X397">
            <v>49636.28</v>
          </cell>
          <cell r="Y397">
            <v>45123.89</v>
          </cell>
          <cell r="Z397">
            <v>40611.5</v>
          </cell>
          <cell r="AA397">
            <v>36099.11</v>
          </cell>
          <cell r="AB397">
            <v>31586.720000000001</v>
          </cell>
          <cell r="AC397">
            <v>27074.33</v>
          </cell>
          <cell r="AD397">
            <v>27166.034583333338</v>
          </cell>
          <cell r="AE397">
            <v>27357.786666666667</v>
          </cell>
          <cell r="AF397">
            <v>27506.927916666667</v>
          </cell>
          <cell r="AG397">
            <v>27613.458333333332</v>
          </cell>
          <cell r="AH397">
            <v>27677.377916666668</v>
          </cell>
          <cell r="AI397">
            <v>27824.212916666671</v>
          </cell>
          <cell r="AJ397">
            <v>28064.807916666668</v>
          </cell>
          <cell r="AK397">
            <v>28284.481250000001</v>
          </cell>
          <cell r="AL397">
            <v>28483.232916666664</v>
          </cell>
          <cell r="AM397">
            <v>28661.062916666666</v>
          </cell>
          <cell r="AN397">
            <v>28817.971249999999</v>
          </cell>
          <cell r="AO397">
            <v>28953.957916666663</v>
          </cell>
          <cell r="AR397" t="str">
            <v>50b</v>
          </cell>
        </row>
        <row r="398">
          <cell r="R398">
            <v>20400</v>
          </cell>
          <cell r="S398">
            <v>16320</v>
          </cell>
          <cell r="T398">
            <v>12240</v>
          </cell>
          <cell r="U398">
            <v>8160</v>
          </cell>
          <cell r="V398">
            <v>4080</v>
          </cell>
          <cell r="W398">
            <v>50281.919999999998</v>
          </cell>
          <cell r="X398">
            <v>46091.76</v>
          </cell>
          <cell r="Y398">
            <v>41901.599999999999</v>
          </cell>
          <cell r="Z398">
            <v>37711.440000000002</v>
          </cell>
          <cell r="AA398">
            <v>33521.279999999999</v>
          </cell>
          <cell r="AB398">
            <v>29331.119999999999</v>
          </cell>
          <cell r="AC398">
            <v>25140.959999999999</v>
          </cell>
          <cell r="AD398">
            <v>26176.25</v>
          </cell>
          <cell r="AE398">
            <v>26300</v>
          </cell>
          <cell r="AF398">
            <v>26396.25</v>
          </cell>
          <cell r="AG398">
            <v>26465</v>
          </cell>
          <cell r="AH398">
            <v>26506.25</v>
          </cell>
          <cell r="AI398">
            <v>26575.08</v>
          </cell>
          <cell r="AJ398">
            <v>26680.649999999998</v>
          </cell>
          <cell r="AK398">
            <v>26777.039999999997</v>
          </cell>
          <cell r="AL398">
            <v>26864.25</v>
          </cell>
          <cell r="AM398">
            <v>26942.28</v>
          </cell>
          <cell r="AN398">
            <v>27011.13</v>
          </cell>
          <cell r="AO398">
            <v>27070.799999999999</v>
          </cell>
        </row>
        <row r="399"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R399" t="str">
            <v>50a</v>
          </cell>
        </row>
        <row r="400">
          <cell r="R400">
            <v>488211.17</v>
          </cell>
          <cell r="S400">
            <v>443828.34</v>
          </cell>
          <cell r="T400">
            <v>399445.51</v>
          </cell>
          <cell r="U400">
            <v>355062.68</v>
          </cell>
          <cell r="V400">
            <v>310679.84999999998</v>
          </cell>
          <cell r="W400">
            <v>266297.02</v>
          </cell>
          <cell r="X400">
            <v>221914.19</v>
          </cell>
          <cell r="Y400">
            <v>177531.36</v>
          </cell>
          <cell r="Z400">
            <v>133148.53</v>
          </cell>
          <cell r="AA400">
            <v>88765.7</v>
          </cell>
          <cell r="AB400">
            <v>44382.87</v>
          </cell>
          <cell r="AC400">
            <v>0</v>
          </cell>
          <cell r="AD400">
            <v>246040.34124999997</v>
          </cell>
          <cell r="AE400">
            <v>245704.55999999997</v>
          </cell>
          <cell r="AF400">
            <v>245400.75791666665</v>
          </cell>
          <cell r="AG400">
            <v>245128.93500000003</v>
          </cell>
          <cell r="AH400">
            <v>244889.09125000006</v>
          </cell>
          <cell r="AI400">
            <v>244681.22666666668</v>
          </cell>
          <cell r="AJ400">
            <v>244505.34125000003</v>
          </cell>
          <cell r="AK400">
            <v>244361.43499999997</v>
          </cell>
          <cell r="AL400">
            <v>244249.50791666665</v>
          </cell>
          <cell r="AM400">
            <v>244169.55999999997</v>
          </cell>
          <cell r="AN400">
            <v>244121.59124999997</v>
          </cell>
          <cell r="AO400">
            <v>244105.60166666665</v>
          </cell>
          <cell r="AR400" t="str">
            <v>50b</v>
          </cell>
        </row>
        <row r="401">
          <cell r="R401">
            <v>134934.25</v>
          </cell>
          <cell r="S401">
            <v>122667.5</v>
          </cell>
          <cell r="T401">
            <v>110400.75</v>
          </cell>
          <cell r="U401">
            <v>98134</v>
          </cell>
          <cell r="V401">
            <v>85867.25</v>
          </cell>
          <cell r="W401">
            <v>73600.5</v>
          </cell>
          <cell r="X401">
            <v>61333.75</v>
          </cell>
          <cell r="Y401">
            <v>49067</v>
          </cell>
          <cell r="Z401">
            <v>36800.25</v>
          </cell>
          <cell r="AA401">
            <v>24533.5</v>
          </cell>
          <cell r="AB401">
            <v>12266.75</v>
          </cell>
          <cell r="AC401">
            <v>0</v>
          </cell>
          <cell r="AD401">
            <v>5622.260416666667</v>
          </cell>
          <cell r="AE401">
            <v>16355.666666666666</v>
          </cell>
          <cell r="AF401">
            <v>26066.84375</v>
          </cell>
          <cell r="AG401">
            <v>34755.791666666664</v>
          </cell>
          <cell r="AH401">
            <v>42422.510416666664</v>
          </cell>
          <cell r="AI401">
            <v>49067</v>
          </cell>
          <cell r="AJ401">
            <v>54689.260416666664</v>
          </cell>
          <cell r="AK401">
            <v>59289.291666666664</v>
          </cell>
          <cell r="AL401">
            <v>62867.09375</v>
          </cell>
          <cell r="AM401">
            <v>65422.666666666664</v>
          </cell>
          <cell r="AN401">
            <v>66956.010416666672</v>
          </cell>
          <cell r="AO401">
            <v>67467.125</v>
          </cell>
          <cell r="AR401" t="str">
            <v xml:space="preserve"> </v>
          </cell>
        </row>
        <row r="402"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R402" t="str">
            <v>50a</v>
          </cell>
        </row>
        <row r="403">
          <cell r="R403">
            <v>257306.67</v>
          </cell>
          <cell r="S403">
            <v>231733.34</v>
          </cell>
          <cell r="T403">
            <v>212160</v>
          </cell>
          <cell r="U403">
            <v>188586.67</v>
          </cell>
          <cell r="V403">
            <v>165013.34</v>
          </cell>
          <cell r="W403">
            <v>141440.01</v>
          </cell>
          <cell r="X403">
            <v>117866.68</v>
          </cell>
          <cell r="Y403">
            <v>94293.35</v>
          </cell>
          <cell r="Z403">
            <v>70720.02</v>
          </cell>
          <cell r="AA403">
            <v>47146.69</v>
          </cell>
          <cell r="AB403">
            <v>23573.360000000001</v>
          </cell>
          <cell r="AC403">
            <v>297589.78999999998</v>
          </cell>
          <cell r="AD403">
            <v>119957.20416666665</v>
          </cell>
          <cell r="AE403">
            <v>121375.53833333333</v>
          </cell>
          <cell r="AF403">
            <v>122718.31708333334</v>
          </cell>
          <cell r="AG403">
            <v>124068.87375000003</v>
          </cell>
          <cell r="AH403">
            <v>125260.54208333332</v>
          </cell>
          <cell r="AI403">
            <v>126293.32208333335</v>
          </cell>
          <cell r="AJ403">
            <v>127167.21375</v>
          </cell>
          <cell r="AK403">
            <v>127882.21708333334</v>
          </cell>
          <cell r="AL403">
            <v>128438.33208333336</v>
          </cell>
          <cell r="AM403">
            <v>128835.55875000003</v>
          </cell>
          <cell r="AN403">
            <v>129073.89708333334</v>
          </cell>
          <cell r="AO403">
            <v>141552.91875000001</v>
          </cell>
          <cell r="AR403" t="str">
            <v>50a</v>
          </cell>
        </row>
        <row r="404"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R404" t="str">
            <v>50b</v>
          </cell>
        </row>
        <row r="405">
          <cell r="R405">
            <v>915</v>
          </cell>
          <cell r="S405">
            <v>3915</v>
          </cell>
          <cell r="T405">
            <v>3500</v>
          </cell>
          <cell r="U405">
            <v>6100</v>
          </cell>
          <cell r="V405">
            <v>6000</v>
          </cell>
          <cell r="W405">
            <v>1800</v>
          </cell>
          <cell r="X405">
            <v>1800</v>
          </cell>
          <cell r="Y405">
            <v>800</v>
          </cell>
          <cell r="Z405">
            <v>210862.07999999999</v>
          </cell>
          <cell r="AA405">
            <v>211162.08</v>
          </cell>
          <cell r="AB405">
            <v>210012.08</v>
          </cell>
          <cell r="AC405">
            <v>108355.04</v>
          </cell>
          <cell r="AD405">
            <v>24491.008333333331</v>
          </cell>
          <cell r="AE405">
            <v>24422.883333333331</v>
          </cell>
          <cell r="AF405">
            <v>24351.841666666664</v>
          </cell>
          <cell r="AG405">
            <v>24505.8</v>
          </cell>
          <cell r="AH405">
            <v>24868.716666666664</v>
          </cell>
          <cell r="AI405">
            <v>24993.716666666664</v>
          </cell>
          <cell r="AJ405">
            <v>25010.383333333331</v>
          </cell>
          <cell r="AK405">
            <v>25004.133333333331</v>
          </cell>
          <cell r="AL405">
            <v>22311.111666666664</v>
          </cell>
          <cell r="AM405">
            <v>28468.593333333334</v>
          </cell>
          <cell r="AN405">
            <v>45988.35</v>
          </cell>
          <cell r="AO405">
            <v>59253.646666666667</v>
          </cell>
          <cell r="AR405" t="str">
            <v>50a</v>
          </cell>
        </row>
        <row r="406"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R406" t="str">
            <v>62</v>
          </cell>
        </row>
        <row r="407"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R407" t="str">
            <v>62</v>
          </cell>
        </row>
        <row r="408"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523.52166666666665</v>
          </cell>
          <cell r="AE408">
            <v>431.01416666666665</v>
          </cell>
          <cell r="AF408">
            <v>276.83499999999998</v>
          </cell>
          <cell r="AG408">
            <v>153.80375000000001</v>
          </cell>
          <cell r="AH408">
            <v>61.639999999999993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R408" t="str">
            <v>62</v>
          </cell>
        </row>
        <row r="409"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R409" t="str">
            <v>62</v>
          </cell>
        </row>
        <row r="410"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R410" t="str">
            <v>62</v>
          </cell>
        </row>
        <row r="411"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82791.157500000001</v>
          </cell>
          <cell r="AE411">
            <v>82791.157500000001</v>
          </cell>
          <cell r="AF411">
            <v>82791.157500000001</v>
          </cell>
          <cell r="AG411">
            <v>82791.157500000001</v>
          </cell>
          <cell r="AH411">
            <v>82791.157500000001</v>
          </cell>
          <cell r="AI411">
            <v>82791.157500000001</v>
          </cell>
          <cell r="AJ411">
            <v>82791.157500000001</v>
          </cell>
          <cell r="AK411">
            <v>82791.157500000001</v>
          </cell>
          <cell r="AL411">
            <v>68992.631249999991</v>
          </cell>
          <cell r="AM411">
            <v>41395.578750000001</v>
          </cell>
          <cell r="AN411">
            <v>13798.526250000001</v>
          </cell>
          <cell r="AO411">
            <v>0</v>
          </cell>
          <cell r="AR411" t="str">
            <v>62</v>
          </cell>
        </row>
        <row r="412"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13783.784166666666</v>
          </cell>
          <cell r="AE412">
            <v>13023.784166666666</v>
          </cell>
          <cell r="AF412">
            <v>12073.784166666666</v>
          </cell>
          <cell r="AG412">
            <v>11123.784166666666</v>
          </cell>
          <cell r="AH412">
            <v>10743.784166666666</v>
          </cell>
          <cell r="AI412">
            <v>10553.784166666666</v>
          </cell>
          <cell r="AJ412">
            <v>9983.7841666666664</v>
          </cell>
          <cell r="AK412">
            <v>9033.7841666666664</v>
          </cell>
          <cell r="AL412">
            <v>7703.7841666666673</v>
          </cell>
          <cell r="AM412">
            <v>5993.7841666666673</v>
          </cell>
          <cell r="AN412">
            <v>3882.1941666666667</v>
          </cell>
          <cell r="AO412">
            <v>1360.3020833333333</v>
          </cell>
          <cell r="AR412" t="str">
            <v>62</v>
          </cell>
        </row>
        <row r="413"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R413" t="str">
            <v>62</v>
          </cell>
        </row>
        <row r="414"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R414" t="str">
            <v>62</v>
          </cell>
        </row>
        <row r="415"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R415" t="str">
            <v>62</v>
          </cell>
        </row>
        <row r="416"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R416" t="str">
            <v>62</v>
          </cell>
        </row>
        <row r="417"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R417" t="str">
            <v>62</v>
          </cell>
        </row>
        <row r="418"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R418" t="str">
            <v>62</v>
          </cell>
        </row>
        <row r="419">
          <cell r="R419">
            <v>721.37</v>
          </cell>
          <cell r="S419">
            <v>719.6</v>
          </cell>
          <cell r="T419">
            <v>717.81</v>
          </cell>
          <cell r="U419">
            <v>714.22</v>
          </cell>
          <cell r="V419">
            <v>714.19</v>
          </cell>
          <cell r="W419">
            <v>1182.74</v>
          </cell>
          <cell r="X419">
            <v>710.52</v>
          </cell>
          <cell r="Y419">
            <v>708.67</v>
          </cell>
          <cell r="Z419">
            <v>706.8</v>
          </cell>
          <cell r="AA419">
            <v>704.91</v>
          </cell>
          <cell r="AB419">
            <v>703.01</v>
          </cell>
          <cell r="AC419">
            <v>701.1</v>
          </cell>
          <cell r="AD419">
            <v>731.66916666666668</v>
          </cell>
          <cell r="AE419">
            <v>729.97166666666669</v>
          </cell>
          <cell r="AF419">
            <v>728.26166666666677</v>
          </cell>
          <cell r="AG419">
            <v>726.46416666666664</v>
          </cell>
          <cell r="AH419">
            <v>724.65374999999995</v>
          </cell>
          <cell r="AI419">
            <v>742.50374999999985</v>
          </cell>
          <cell r="AJ419">
            <v>760.34041666666678</v>
          </cell>
          <cell r="AK419">
            <v>758.56500000000005</v>
          </cell>
          <cell r="AL419">
            <v>756.77666666666664</v>
          </cell>
          <cell r="AM419">
            <v>754.97458333333327</v>
          </cell>
          <cell r="AN419">
            <v>753.15875000000005</v>
          </cell>
          <cell r="AO419">
            <v>751.32958333333329</v>
          </cell>
          <cell r="AR419" t="str">
            <v>62</v>
          </cell>
        </row>
        <row r="420"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R420" t="str">
            <v>62</v>
          </cell>
        </row>
        <row r="421"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R421" t="str">
            <v>62</v>
          </cell>
        </row>
        <row r="422"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R422" t="str">
            <v>62</v>
          </cell>
        </row>
        <row r="423"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R423" t="str">
            <v>62</v>
          </cell>
        </row>
        <row r="424"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-0.91833333333333333</v>
          </cell>
          <cell r="AE424">
            <v>-0.91833333333333333</v>
          </cell>
          <cell r="AF424">
            <v>-0.91833333333333333</v>
          </cell>
          <cell r="AG424">
            <v>-0.80458333333333332</v>
          </cell>
          <cell r="AH424">
            <v>-0.46208333333333335</v>
          </cell>
          <cell r="AI424">
            <v>-0.23333333333333331</v>
          </cell>
          <cell r="AJ424">
            <v>-0.11666666666666665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R424" t="str">
            <v>62</v>
          </cell>
        </row>
        <row r="425"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R425" t="str">
            <v>62</v>
          </cell>
        </row>
        <row r="426"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R426" t="str">
            <v>62</v>
          </cell>
        </row>
        <row r="427">
          <cell r="R427">
            <v>591.57000000000005</v>
          </cell>
          <cell r="S427">
            <v>788.76</v>
          </cell>
          <cell r="T427">
            <v>985.95</v>
          </cell>
          <cell r="U427">
            <v>1183.1400000000001</v>
          </cell>
          <cell r="V427">
            <v>1380.33</v>
          </cell>
          <cell r="W427">
            <v>1577.52</v>
          </cell>
          <cell r="X427">
            <v>1774.71</v>
          </cell>
          <cell r="Y427">
            <v>1971.9</v>
          </cell>
          <cell r="Z427">
            <v>2169.09</v>
          </cell>
          <cell r="AA427">
            <v>0</v>
          </cell>
          <cell r="AB427">
            <v>172.16</v>
          </cell>
          <cell r="AC427">
            <v>344.32</v>
          </cell>
          <cell r="AD427">
            <v>1203.2912500000002</v>
          </cell>
          <cell r="AE427">
            <v>1196.5333333333333</v>
          </cell>
          <cell r="AF427">
            <v>1187.8445833333333</v>
          </cell>
          <cell r="AG427">
            <v>1177.2250000000001</v>
          </cell>
          <cell r="AH427">
            <v>1164.6745833333332</v>
          </cell>
          <cell r="AI427">
            <v>1150.1933333333334</v>
          </cell>
          <cell r="AJ427">
            <v>1133.78125</v>
          </cell>
          <cell r="AK427">
            <v>1115.4383333333335</v>
          </cell>
          <cell r="AL427">
            <v>1095.1645833333332</v>
          </cell>
          <cell r="AM427">
            <v>1084.5449999999998</v>
          </cell>
          <cell r="AN427">
            <v>1083.5020833333333</v>
          </cell>
          <cell r="AO427">
            <v>1080.3733333333332</v>
          </cell>
          <cell r="AR427" t="str">
            <v>62</v>
          </cell>
        </row>
        <row r="428">
          <cell r="X428">
            <v>239.82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J428">
            <v>9.9924999999999997</v>
          </cell>
          <cell r="AK428">
            <v>19.984999999999999</v>
          </cell>
          <cell r="AL428">
            <v>19.984999999999999</v>
          </cell>
          <cell r="AM428">
            <v>19.984999999999999</v>
          </cell>
          <cell r="AN428">
            <v>19.984999999999999</v>
          </cell>
          <cell r="AO428">
            <v>19.984999999999999</v>
          </cell>
          <cell r="AR428" t="str">
            <v>62</v>
          </cell>
        </row>
        <row r="429">
          <cell r="R429">
            <v>72351897</v>
          </cell>
          <cell r="S429">
            <v>63230240</v>
          </cell>
          <cell r="T429">
            <v>60085725</v>
          </cell>
          <cell r="U429">
            <v>53990144</v>
          </cell>
          <cell r="V429">
            <v>56413504</v>
          </cell>
          <cell r="W429">
            <v>53181275</v>
          </cell>
          <cell r="X429">
            <v>56296130</v>
          </cell>
          <cell r="Y429">
            <v>56759995</v>
          </cell>
          <cell r="Z429">
            <v>55341923</v>
          </cell>
          <cell r="AA429">
            <v>64516869</v>
          </cell>
          <cell r="AB429">
            <v>70951402.420000002</v>
          </cell>
          <cell r="AC429">
            <v>75472123</v>
          </cell>
          <cell r="AD429">
            <v>59769949.791666664</v>
          </cell>
          <cell r="AE429">
            <v>60193772.875</v>
          </cell>
          <cell r="AF429">
            <v>60548064.375</v>
          </cell>
          <cell r="AG429">
            <v>60817278.958333336</v>
          </cell>
          <cell r="AH429">
            <v>61034513.666666664</v>
          </cell>
          <cell r="AI429">
            <v>61302357.708333336</v>
          </cell>
          <cell r="AJ429">
            <v>61548960.875</v>
          </cell>
          <cell r="AK429">
            <v>61746643.125</v>
          </cell>
          <cell r="AL429">
            <v>61812500.958333336</v>
          </cell>
          <cell r="AM429">
            <v>61824135.083333336</v>
          </cell>
          <cell r="AN429">
            <v>61727642.80916667</v>
          </cell>
          <cell r="AO429">
            <v>61583142.409999996</v>
          </cell>
          <cell r="AR429" t="str">
            <v>50b</v>
          </cell>
        </row>
        <row r="430">
          <cell r="R430">
            <v>50171321.490000002</v>
          </cell>
          <cell r="S430">
            <v>43251381.299999997</v>
          </cell>
          <cell r="T430">
            <v>35330862.229999997</v>
          </cell>
          <cell r="U430">
            <v>24271230.140000001</v>
          </cell>
          <cell r="V430">
            <v>21048965.920000002</v>
          </cell>
          <cell r="W430">
            <v>13995949.25</v>
          </cell>
          <cell r="X430">
            <v>12006220.74</v>
          </cell>
          <cell r="Y430">
            <v>14705756.02</v>
          </cell>
          <cell r="Z430">
            <v>19819749.940000001</v>
          </cell>
          <cell r="AA430">
            <v>39460225.100000001</v>
          </cell>
          <cell r="AB430">
            <v>56698387.07</v>
          </cell>
          <cell r="AC430">
            <v>63987604.689999998</v>
          </cell>
          <cell r="AD430">
            <v>25509108.249166667</v>
          </cell>
          <cell r="AE430">
            <v>26684298.230416667</v>
          </cell>
          <cell r="AF430">
            <v>27581265.361249998</v>
          </cell>
          <cell r="AG430">
            <v>28118796.346250001</v>
          </cell>
          <cell r="AH430">
            <v>28459468.534583334</v>
          </cell>
          <cell r="AI430">
            <v>28981014.832083333</v>
          </cell>
          <cell r="AJ430">
            <v>29582901.746250004</v>
          </cell>
          <cell r="AK430">
            <v>30000406.270833332</v>
          </cell>
          <cell r="AL430">
            <v>30374311.281666666</v>
          </cell>
          <cell r="AM430">
            <v>31170496.523749996</v>
          </cell>
          <cell r="AN430">
            <v>31909733.281250004</v>
          </cell>
          <cell r="AO430">
            <v>32513738.438749999</v>
          </cell>
        </row>
        <row r="431">
          <cell r="R431">
            <v>538617.48</v>
          </cell>
          <cell r="S431">
            <v>937380.07</v>
          </cell>
          <cell r="T431">
            <v>629651.44999999995</v>
          </cell>
          <cell r="U431">
            <v>773489.78</v>
          </cell>
          <cell r="V431">
            <v>648848.35</v>
          </cell>
          <cell r="W431">
            <v>906947.34</v>
          </cell>
          <cell r="X431">
            <v>1035590.13</v>
          </cell>
          <cell r="Y431">
            <v>875179.51</v>
          </cell>
          <cell r="Z431">
            <v>766135.66</v>
          </cell>
          <cell r="AA431">
            <v>751169.3</v>
          </cell>
          <cell r="AB431">
            <v>1638812.17</v>
          </cell>
          <cell r="AC431">
            <v>931678.4</v>
          </cell>
          <cell r="AD431">
            <v>985506.88833333331</v>
          </cell>
          <cell r="AE431">
            <v>953683.44125000003</v>
          </cell>
          <cell r="AF431">
            <v>929385.95458333334</v>
          </cell>
          <cell r="AG431">
            <v>893931.83666666679</v>
          </cell>
          <cell r="AH431">
            <v>854405.58625000005</v>
          </cell>
          <cell r="AI431">
            <v>819722.43833333347</v>
          </cell>
          <cell r="AJ431">
            <v>806893.05250000011</v>
          </cell>
          <cell r="AK431">
            <v>807652.83916666673</v>
          </cell>
          <cell r="AL431">
            <v>801794.85291666666</v>
          </cell>
          <cell r="AM431">
            <v>789935.94999999984</v>
          </cell>
          <cell r="AN431">
            <v>817267.58791666664</v>
          </cell>
          <cell r="AO431">
            <v>859442.13500000013</v>
          </cell>
          <cell r="AR431" t="str">
            <v>50b</v>
          </cell>
        </row>
        <row r="432">
          <cell r="R432">
            <v>-72890514</v>
          </cell>
          <cell r="S432">
            <v>-64167620</v>
          </cell>
          <cell r="T432">
            <v>-60715376</v>
          </cell>
          <cell r="U432">
            <v>-55988001</v>
          </cell>
          <cell r="V432">
            <v>-56532655</v>
          </cell>
          <cell r="W432">
            <v>-54082097</v>
          </cell>
          <cell r="X432">
            <v>-57331720</v>
          </cell>
          <cell r="Y432">
            <v>-57635175</v>
          </cell>
          <cell r="Z432">
            <v>-55341923</v>
          </cell>
          <cell r="AA432">
            <v>-65268038</v>
          </cell>
          <cell r="AB432">
            <v>-72590214</v>
          </cell>
          <cell r="AC432">
            <v>-76403801</v>
          </cell>
          <cell r="AD432">
            <v>-59585813.291666664</v>
          </cell>
          <cell r="AE432">
            <v>-61145538.25</v>
          </cell>
          <cell r="AF432">
            <v>-61475532.25</v>
          </cell>
          <cell r="AG432">
            <v>-61760308</v>
          </cell>
          <cell r="AH432">
            <v>-61967920</v>
          </cell>
          <cell r="AI432">
            <v>-62179713.916666664</v>
          </cell>
          <cell r="AJ432">
            <v>-62413232.5</v>
          </cell>
          <cell r="AK432">
            <v>-62611674.583333336</v>
          </cell>
          <cell r="AL432">
            <v>-62639752.125</v>
          </cell>
          <cell r="AM432">
            <v>-62607605</v>
          </cell>
          <cell r="AN432">
            <v>-62538444.333333336</v>
          </cell>
          <cell r="AO432">
            <v>-62436118.458333336</v>
          </cell>
          <cell r="AR432" t="str">
            <v>50b</v>
          </cell>
        </row>
        <row r="433">
          <cell r="R433">
            <v>-50171322</v>
          </cell>
          <cell r="S433">
            <v>-43251382</v>
          </cell>
          <cell r="T433">
            <v>-35330863</v>
          </cell>
          <cell r="U433">
            <v>-24271231</v>
          </cell>
          <cell r="V433">
            <v>-21048967</v>
          </cell>
          <cell r="W433">
            <v>-13995950</v>
          </cell>
          <cell r="X433">
            <v>-12006222</v>
          </cell>
          <cell r="Y433">
            <v>-14708562</v>
          </cell>
          <cell r="Z433">
            <v>-19819751</v>
          </cell>
          <cell r="AA433">
            <v>-39460226</v>
          </cell>
          <cell r="AB433">
            <v>-56698388</v>
          </cell>
          <cell r="AC433">
            <v>-63987606</v>
          </cell>
          <cell r="AD433">
            <v>-27147257.333333332</v>
          </cell>
          <cell r="AE433">
            <v>-26647086.791666668</v>
          </cell>
          <cell r="AF433">
            <v>-27544054</v>
          </cell>
          <cell r="AG433">
            <v>-28081585.083333332</v>
          </cell>
          <cell r="AH433">
            <v>-28422257.375</v>
          </cell>
          <cell r="AI433">
            <v>-28943803.75</v>
          </cell>
          <cell r="AJ433">
            <v>-29545690.75</v>
          </cell>
          <cell r="AK433">
            <v>-29963312.25</v>
          </cell>
          <cell r="AL433">
            <v>-30337334.208333332</v>
          </cell>
          <cell r="AM433">
            <v>-31152125.291666668</v>
          </cell>
          <cell r="AN433">
            <v>-31909967.875</v>
          </cell>
          <cell r="AO433">
            <v>-32513973.083333332</v>
          </cell>
        </row>
        <row r="434"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9072789.0299999993</v>
          </cell>
          <cell r="AA434">
            <v>9072789.0299999993</v>
          </cell>
          <cell r="AB434">
            <v>5164875.3099999996</v>
          </cell>
          <cell r="AC434">
            <v>0</v>
          </cell>
          <cell r="AD434">
            <v>2404107.2683333335</v>
          </cell>
          <cell r="AE434">
            <v>2404107.2683333335</v>
          </cell>
          <cell r="AF434">
            <v>2404107.2683333335</v>
          </cell>
          <cell r="AG434">
            <v>2404107.2683333335</v>
          </cell>
          <cell r="AH434">
            <v>2404107.2683333335</v>
          </cell>
          <cell r="AI434">
            <v>2404107.2683333335</v>
          </cell>
          <cell r="AJ434">
            <v>2376430.257916667</v>
          </cell>
          <cell r="AK434">
            <v>2310933.1775000002</v>
          </cell>
          <cell r="AL434">
            <v>2217141.5020833332</v>
          </cell>
          <cell r="AM434">
            <v>2105998.2595833335</v>
          </cell>
          <cell r="AN434">
            <v>1996682.2016666664</v>
          </cell>
          <cell r="AO434">
            <v>1942537.780833333</v>
          </cell>
          <cell r="AR434" t="str">
            <v>50b</v>
          </cell>
        </row>
        <row r="435"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1102958</v>
          </cell>
          <cell r="X435">
            <v>982281</v>
          </cell>
          <cell r="Y435">
            <v>715681</v>
          </cell>
          <cell r="Z435">
            <v>2440928</v>
          </cell>
          <cell r="AA435">
            <v>2137001</v>
          </cell>
          <cell r="AB435">
            <v>1878368</v>
          </cell>
          <cell r="AC435">
            <v>1858720</v>
          </cell>
          <cell r="AD435">
            <v>193761.5</v>
          </cell>
          <cell r="AE435">
            <v>197102.95833333334</v>
          </cell>
          <cell r="AF435">
            <v>174189.79166666666</v>
          </cell>
          <cell r="AG435">
            <v>130750.16666666667</v>
          </cell>
          <cell r="AH435">
            <v>95657.666666666672</v>
          </cell>
          <cell r="AI435">
            <v>99761.333333333328</v>
          </cell>
          <cell r="AJ435">
            <v>138494.83333333334</v>
          </cell>
          <cell r="AK435">
            <v>163272.54166666666</v>
          </cell>
          <cell r="AL435">
            <v>282623.875</v>
          </cell>
          <cell r="AM435">
            <v>493346.375</v>
          </cell>
          <cell r="AN435">
            <v>681064.08333333337</v>
          </cell>
          <cell r="AO435">
            <v>848881.41666666663</v>
          </cell>
          <cell r="AR435" t="str">
            <v>62</v>
          </cell>
        </row>
        <row r="436">
          <cell r="R436">
            <v>7592985</v>
          </cell>
          <cell r="S436">
            <v>7592985</v>
          </cell>
          <cell r="T436">
            <v>10650659</v>
          </cell>
          <cell r="U436">
            <v>10650659</v>
          </cell>
          <cell r="V436">
            <v>10650659</v>
          </cell>
          <cell r="W436">
            <v>9923574</v>
          </cell>
          <cell r="X436">
            <v>9923574</v>
          </cell>
          <cell r="Y436">
            <v>9923574</v>
          </cell>
          <cell r="Z436">
            <v>10864512</v>
          </cell>
          <cell r="AA436">
            <v>10864512</v>
          </cell>
          <cell r="AB436">
            <v>10864512</v>
          </cell>
          <cell r="AC436">
            <v>6228530</v>
          </cell>
          <cell r="AD436">
            <v>4800197.958333333</v>
          </cell>
          <cell r="AE436">
            <v>5432946.708333333</v>
          </cell>
          <cell r="AF436">
            <v>6193098.541666667</v>
          </cell>
          <cell r="AG436">
            <v>6837827.75</v>
          </cell>
          <cell r="AH436">
            <v>7239731.25</v>
          </cell>
          <cell r="AI436">
            <v>7553253.916666667</v>
          </cell>
          <cell r="AJ436">
            <v>7778395.75</v>
          </cell>
          <cell r="AK436">
            <v>8003537.583333333</v>
          </cell>
          <cell r="AL436">
            <v>8389745.833333334</v>
          </cell>
          <cell r="AM436">
            <v>8937020.5</v>
          </cell>
          <cell r="AN436">
            <v>9484295.166666666</v>
          </cell>
          <cell r="AO436">
            <v>9701080.208333334</v>
          </cell>
          <cell r="AR436" t="str">
            <v>62</v>
          </cell>
        </row>
        <row r="437">
          <cell r="R437">
            <v>0</v>
          </cell>
          <cell r="S437">
            <v>0</v>
          </cell>
          <cell r="T437">
            <v>7111753</v>
          </cell>
          <cell r="U437">
            <v>7111753</v>
          </cell>
          <cell r="V437">
            <v>7111753</v>
          </cell>
          <cell r="W437">
            <v>4178587</v>
          </cell>
          <cell r="X437">
            <v>4178587</v>
          </cell>
          <cell r="Y437">
            <v>4178587</v>
          </cell>
          <cell r="Z437">
            <v>10363101</v>
          </cell>
          <cell r="AA437">
            <v>10363101</v>
          </cell>
          <cell r="AB437">
            <v>10363101</v>
          </cell>
          <cell r="AC437">
            <v>0</v>
          </cell>
          <cell r="AD437">
            <v>2432194.125</v>
          </cell>
          <cell r="AE437">
            <v>2129077.875</v>
          </cell>
          <cell r="AF437">
            <v>2082249.5416666667</v>
          </cell>
          <cell r="AG437">
            <v>2291709.125</v>
          </cell>
          <cell r="AH437">
            <v>2501168.7083333335</v>
          </cell>
          <cell r="AI437">
            <v>2639517.125</v>
          </cell>
          <cell r="AJ437">
            <v>2706754.375</v>
          </cell>
          <cell r="AK437">
            <v>2773991.625</v>
          </cell>
          <cell r="AL437">
            <v>3241901.9166666665</v>
          </cell>
          <cell r="AM437">
            <v>4110485.25</v>
          </cell>
          <cell r="AN437">
            <v>4979068.583333333</v>
          </cell>
          <cell r="AO437">
            <v>5413360.25</v>
          </cell>
          <cell r="AR437" t="str">
            <v>62</v>
          </cell>
        </row>
        <row r="438">
          <cell r="R438">
            <v>8624115</v>
          </cell>
          <cell r="S438">
            <v>8624115</v>
          </cell>
          <cell r="T438">
            <v>10301199</v>
          </cell>
          <cell r="U438">
            <v>10301199</v>
          </cell>
          <cell r="V438">
            <v>10301199</v>
          </cell>
          <cell r="W438">
            <v>13771967</v>
          </cell>
          <cell r="X438">
            <v>13771967</v>
          </cell>
          <cell r="Y438">
            <v>13771967</v>
          </cell>
          <cell r="Z438">
            <v>14289072</v>
          </cell>
          <cell r="AA438">
            <v>14289072</v>
          </cell>
          <cell r="AB438">
            <v>14289072</v>
          </cell>
          <cell r="AC438">
            <v>13765107</v>
          </cell>
          <cell r="AD438">
            <v>8943829.541666666</v>
          </cell>
          <cell r="AE438">
            <v>8840020.125</v>
          </cell>
          <cell r="AF438">
            <v>8767087.333333334</v>
          </cell>
          <cell r="AG438">
            <v>8839028.125</v>
          </cell>
          <cell r="AH438">
            <v>9024965.875</v>
          </cell>
          <cell r="AI438">
            <v>9331916.875</v>
          </cell>
          <cell r="AJ438">
            <v>9759881.125</v>
          </cell>
          <cell r="AK438">
            <v>10187845.375</v>
          </cell>
          <cell r="AL438">
            <v>10625954.291666666</v>
          </cell>
          <cell r="AM438">
            <v>11074207.875</v>
          </cell>
          <cell r="AN438">
            <v>11522461.458333334</v>
          </cell>
          <cell r="AO438">
            <v>11960796.25</v>
          </cell>
          <cell r="AR438" t="str">
            <v>62</v>
          </cell>
        </row>
        <row r="439">
          <cell r="R439">
            <v>0</v>
          </cell>
          <cell r="S439">
            <v>0</v>
          </cell>
          <cell r="T439">
            <v>2559735</v>
          </cell>
          <cell r="U439">
            <v>2559735</v>
          </cell>
          <cell r="V439">
            <v>2559735</v>
          </cell>
          <cell r="W439">
            <v>20206876</v>
          </cell>
          <cell r="X439">
            <v>20206876</v>
          </cell>
          <cell r="Y439">
            <v>20206876</v>
          </cell>
          <cell r="Z439">
            <v>16240145</v>
          </cell>
          <cell r="AA439">
            <v>0</v>
          </cell>
          <cell r="AB439">
            <v>0</v>
          </cell>
          <cell r="AC439">
            <v>9214163</v>
          </cell>
          <cell r="AD439">
            <v>0</v>
          </cell>
          <cell r="AE439">
            <v>0</v>
          </cell>
          <cell r="AF439">
            <v>106655.625</v>
          </cell>
          <cell r="AG439">
            <v>319966.875</v>
          </cell>
          <cell r="AH439">
            <v>533278.125</v>
          </cell>
          <cell r="AI439">
            <v>1481886.9166666667</v>
          </cell>
          <cell r="AJ439">
            <v>3165793.25</v>
          </cell>
          <cell r="AK439">
            <v>4849699.583333333</v>
          </cell>
          <cell r="AL439">
            <v>6368325.458333333</v>
          </cell>
          <cell r="AM439">
            <v>7044998.166666667</v>
          </cell>
          <cell r="AN439">
            <v>7044998.166666667</v>
          </cell>
          <cell r="AO439">
            <v>7428921.625</v>
          </cell>
          <cell r="AR439" t="str">
            <v>62</v>
          </cell>
        </row>
        <row r="440">
          <cell r="R440">
            <v>0</v>
          </cell>
          <cell r="S440">
            <v>0</v>
          </cell>
          <cell r="T440">
            <v>7501640</v>
          </cell>
          <cell r="U440">
            <v>6990113</v>
          </cell>
          <cell r="V440">
            <v>6392166</v>
          </cell>
          <cell r="W440">
            <v>12350482</v>
          </cell>
          <cell r="X440">
            <v>11469363</v>
          </cell>
          <cell r="Y440">
            <v>10538277</v>
          </cell>
          <cell r="Z440">
            <v>9717571</v>
          </cell>
          <cell r="AA440">
            <v>9864010</v>
          </cell>
          <cell r="AB440">
            <v>9066384</v>
          </cell>
          <cell r="AC440">
            <v>4757390</v>
          </cell>
          <cell r="AD440">
            <v>0</v>
          </cell>
          <cell r="AE440">
            <v>0</v>
          </cell>
          <cell r="AF440">
            <v>312568.33333333331</v>
          </cell>
          <cell r="AG440">
            <v>916391.375</v>
          </cell>
          <cell r="AH440">
            <v>1473986.3333333333</v>
          </cell>
          <cell r="AI440">
            <v>2254930</v>
          </cell>
          <cell r="AJ440">
            <v>3247423.5416666665</v>
          </cell>
          <cell r="AK440">
            <v>4164408.5416666665</v>
          </cell>
          <cell r="AL440">
            <v>5008402.208333333</v>
          </cell>
          <cell r="AM440">
            <v>5824301.416666667</v>
          </cell>
          <cell r="AN440">
            <v>6613067.833333333</v>
          </cell>
          <cell r="AO440">
            <v>7189058.416666667</v>
          </cell>
          <cell r="AR440" t="str">
            <v>62</v>
          </cell>
        </row>
        <row r="441"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-18295621</v>
          </cell>
          <cell r="X441">
            <v>-18295621</v>
          </cell>
          <cell r="Y441">
            <v>-18295621</v>
          </cell>
          <cell r="Z441">
            <v>-5452825</v>
          </cell>
          <cell r="AA441">
            <v>0</v>
          </cell>
          <cell r="AB441">
            <v>0</v>
          </cell>
          <cell r="AC441">
            <v>-9214163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-762317.54166666663</v>
          </cell>
          <cell r="AJ441">
            <v>-2286952.625</v>
          </cell>
          <cell r="AK441">
            <v>-3811587.7083333335</v>
          </cell>
          <cell r="AL441">
            <v>-4801106.291666667</v>
          </cell>
          <cell r="AM441">
            <v>-5028307.333333333</v>
          </cell>
          <cell r="AN441">
            <v>-5028307.333333333</v>
          </cell>
          <cell r="AO441">
            <v>-5412230.791666667</v>
          </cell>
          <cell r="AR441" t="str">
            <v>62</v>
          </cell>
        </row>
        <row r="442"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-4722574</v>
          </cell>
          <cell r="X442">
            <v>-4355949</v>
          </cell>
          <cell r="Y442">
            <v>-3979100</v>
          </cell>
          <cell r="Z442">
            <v>0</v>
          </cell>
          <cell r="AA442">
            <v>0</v>
          </cell>
          <cell r="AB442">
            <v>0</v>
          </cell>
          <cell r="AC442">
            <v>-4757389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-196773.91666666666</v>
          </cell>
          <cell r="AJ442">
            <v>-575045.70833333337</v>
          </cell>
          <cell r="AK442">
            <v>-922339.41666666663</v>
          </cell>
          <cell r="AL442">
            <v>-1088135.25</v>
          </cell>
          <cell r="AM442">
            <v>-1088135.25</v>
          </cell>
          <cell r="AN442">
            <v>-1088135.25</v>
          </cell>
          <cell r="AO442">
            <v>-1286359.7916666667</v>
          </cell>
          <cell r="AR442" t="str">
            <v>62</v>
          </cell>
        </row>
        <row r="443">
          <cell r="R443">
            <v>1450855.2</v>
          </cell>
          <cell r="S443">
            <v>1442444.45</v>
          </cell>
          <cell r="T443">
            <v>1434033.7</v>
          </cell>
          <cell r="U443">
            <v>1425622.95</v>
          </cell>
          <cell r="V443">
            <v>1417212.2</v>
          </cell>
          <cell r="W443">
            <v>1408751.53</v>
          </cell>
          <cell r="X443">
            <v>1400390.69</v>
          </cell>
          <cell r="Y443">
            <v>1391979.94</v>
          </cell>
          <cell r="Z443">
            <v>1383569.19</v>
          </cell>
          <cell r="AA443">
            <v>1375158.44</v>
          </cell>
          <cell r="AB443">
            <v>1366696.24</v>
          </cell>
          <cell r="AC443">
            <v>1358337.24</v>
          </cell>
          <cell r="AD443">
            <v>1501319.6999999995</v>
          </cell>
          <cell r="AE443">
            <v>1492908.9499999995</v>
          </cell>
          <cell r="AF443">
            <v>1484498.1999999995</v>
          </cell>
          <cell r="AG443">
            <v>1476087.4499999995</v>
          </cell>
          <cell r="AH443">
            <v>1467676.6999999995</v>
          </cell>
          <cell r="AI443">
            <v>1459263.8699999994</v>
          </cell>
          <cell r="AJ443">
            <v>1450851.0395833328</v>
          </cell>
          <cell r="AK443">
            <v>1442440.2887499996</v>
          </cell>
          <cell r="AL443">
            <v>1434029.5379166661</v>
          </cell>
          <cell r="AM443">
            <v>1425618.7870833331</v>
          </cell>
          <cell r="AN443">
            <v>1417205.8924999998</v>
          </cell>
          <cell r="AO443">
            <v>1408793.0104166663</v>
          </cell>
          <cell r="AR443" t="str">
            <v>2</v>
          </cell>
        </row>
        <row r="444"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R444" t="str">
            <v>2</v>
          </cell>
        </row>
        <row r="445">
          <cell r="R445">
            <v>83182</v>
          </cell>
          <cell r="S445">
            <v>82764</v>
          </cell>
          <cell r="T445">
            <v>82346</v>
          </cell>
          <cell r="U445">
            <v>81928</v>
          </cell>
          <cell r="V445">
            <v>81510</v>
          </cell>
          <cell r="W445">
            <v>81092</v>
          </cell>
          <cell r="X445">
            <v>80674</v>
          </cell>
          <cell r="Y445">
            <v>80256</v>
          </cell>
          <cell r="Z445">
            <v>79838</v>
          </cell>
          <cell r="AA445">
            <v>79420</v>
          </cell>
          <cell r="AB445">
            <v>79002</v>
          </cell>
          <cell r="AC445">
            <v>78584</v>
          </cell>
          <cell r="AD445">
            <v>85690</v>
          </cell>
          <cell r="AE445">
            <v>85272</v>
          </cell>
          <cell r="AF445">
            <v>84854</v>
          </cell>
          <cell r="AG445">
            <v>84436</v>
          </cell>
          <cell r="AH445">
            <v>84018</v>
          </cell>
          <cell r="AI445">
            <v>83600</v>
          </cell>
          <cell r="AJ445">
            <v>83182</v>
          </cell>
          <cell r="AK445">
            <v>82764</v>
          </cell>
          <cell r="AL445">
            <v>82346</v>
          </cell>
          <cell r="AM445">
            <v>81928</v>
          </cell>
          <cell r="AN445">
            <v>81510</v>
          </cell>
          <cell r="AO445">
            <v>81092</v>
          </cell>
          <cell r="AR445" t="str">
            <v>2</v>
          </cell>
        </row>
        <row r="446"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60912.022083333322</v>
          </cell>
          <cell r="AE446">
            <v>40010.693749999999</v>
          </cell>
          <cell r="AF446">
            <v>22171.02791666667</v>
          </cell>
          <cell r="AG446">
            <v>7379.7583333333341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R446" t="str">
            <v>2</v>
          </cell>
        </row>
        <row r="447">
          <cell r="R447">
            <v>88601.65</v>
          </cell>
          <cell r="S447">
            <v>87689.12</v>
          </cell>
          <cell r="T447">
            <v>86776.59</v>
          </cell>
          <cell r="U447">
            <v>85864.06</v>
          </cell>
          <cell r="V447">
            <v>84951.53</v>
          </cell>
          <cell r="W447">
            <v>84039</v>
          </cell>
          <cell r="X447">
            <v>83126.47</v>
          </cell>
          <cell r="Y447">
            <v>82213.94</v>
          </cell>
          <cell r="Z447">
            <v>81301.41</v>
          </cell>
          <cell r="AA447">
            <v>80388.88</v>
          </cell>
          <cell r="AB447">
            <v>79476.350000000006</v>
          </cell>
          <cell r="AC447">
            <v>78563.820000000007</v>
          </cell>
          <cell r="AD447">
            <v>159956.42124999998</v>
          </cell>
          <cell r="AE447">
            <v>147878.83958333332</v>
          </cell>
          <cell r="AF447">
            <v>136186.11291666664</v>
          </cell>
          <cell r="AG447">
            <v>124878.24124999998</v>
          </cell>
          <cell r="AH447">
            <v>113955.22458333331</v>
          </cell>
          <cell r="AI447">
            <v>103417.06291666668</v>
          </cell>
          <cell r="AJ447">
            <v>93263.75625000002</v>
          </cell>
          <cell r="AK447">
            <v>87758.082500000004</v>
          </cell>
          <cell r="AL447">
            <v>86776.584166666653</v>
          </cell>
          <cell r="AM447">
            <v>85864.055833333332</v>
          </cell>
          <cell r="AN447">
            <v>84951.527500000011</v>
          </cell>
          <cell r="AO447">
            <v>84038.999166666661</v>
          </cell>
          <cell r="AR447" t="str">
            <v>2</v>
          </cell>
        </row>
        <row r="448">
          <cell r="R448">
            <v>378565.23</v>
          </cell>
          <cell r="S448">
            <v>371902.98</v>
          </cell>
          <cell r="T448">
            <v>365240.73</v>
          </cell>
          <cell r="U448">
            <v>358578.48</v>
          </cell>
          <cell r="V448">
            <v>351916.23</v>
          </cell>
          <cell r="W448">
            <v>345253.98</v>
          </cell>
          <cell r="X448">
            <v>338591.73</v>
          </cell>
          <cell r="Y448">
            <v>331929.48</v>
          </cell>
          <cell r="Z448">
            <v>325267.23</v>
          </cell>
          <cell r="AA448">
            <v>318604.98</v>
          </cell>
          <cell r="AB448">
            <v>311942.73</v>
          </cell>
          <cell r="AC448">
            <v>305280.48</v>
          </cell>
          <cell r="AD448">
            <v>418538.73</v>
          </cell>
          <cell r="AE448">
            <v>411876.48</v>
          </cell>
          <cell r="AF448">
            <v>405214.23</v>
          </cell>
          <cell r="AG448">
            <v>398551.98</v>
          </cell>
          <cell r="AH448">
            <v>391889.73</v>
          </cell>
          <cell r="AI448">
            <v>385227.48</v>
          </cell>
          <cell r="AJ448">
            <v>378565.23</v>
          </cell>
          <cell r="AK448">
            <v>371902.98</v>
          </cell>
          <cell r="AL448">
            <v>365240.73</v>
          </cell>
          <cell r="AM448">
            <v>358578.48</v>
          </cell>
          <cell r="AN448">
            <v>351916.23</v>
          </cell>
          <cell r="AO448">
            <v>345253.98</v>
          </cell>
          <cell r="AR448" t="str">
            <v>2</v>
          </cell>
        </row>
        <row r="449">
          <cell r="R449">
            <v>39095.74</v>
          </cell>
          <cell r="S449">
            <v>37945.870000000003</v>
          </cell>
          <cell r="T449">
            <v>36796</v>
          </cell>
          <cell r="U449">
            <v>35646.129999999997</v>
          </cell>
          <cell r="V449">
            <v>34496.26</v>
          </cell>
          <cell r="W449">
            <v>33346.39</v>
          </cell>
          <cell r="X449">
            <v>32196.52</v>
          </cell>
          <cell r="Y449">
            <v>31046.65</v>
          </cell>
          <cell r="Z449">
            <v>29896.78</v>
          </cell>
          <cell r="AA449">
            <v>28746.91</v>
          </cell>
          <cell r="AB449">
            <v>27597.040000000001</v>
          </cell>
          <cell r="AC449">
            <v>26447.17</v>
          </cell>
          <cell r="AD449">
            <v>45994.959999999992</v>
          </cell>
          <cell r="AE449">
            <v>44845.09</v>
          </cell>
          <cell r="AF449">
            <v>43695.219999999994</v>
          </cell>
          <cell r="AG449">
            <v>42545.349999999991</v>
          </cell>
          <cell r="AH449">
            <v>41395.479999999996</v>
          </cell>
          <cell r="AI449">
            <v>40245.61</v>
          </cell>
          <cell r="AJ449">
            <v>39095.74</v>
          </cell>
          <cell r="AK449">
            <v>37945.870000000003</v>
          </cell>
          <cell r="AL449">
            <v>36796.000000000007</v>
          </cell>
          <cell r="AM449">
            <v>35646.130000000005</v>
          </cell>
          <cell r="AN449">
            <v>34496.26</v>
          </cell>
          <cell r="AO449">
            <v>33346.389999999992</v>
          </cell>
          <cell r="AR449" t="str">
            <v>2</v>
          </cell>
        </row>
        <row r="450">
          <cell r="R450">
            <v>167769.26</v>
          </cell>
          <cell r="S450">
            <v>163109</v>
          </cell>
          <cell r="T450">
            <v>158448.74</v>
          </cell>
          <cell r="U450">
            <v>153788.48000000001</v>
          </cell>
          <cell r="V450">
            <v>149128.22</v>
          </cell>
          <cell r="W450">
            <v>144467.96</v>
          </cell>
          <cell r="X450">
            <v>139807.70000000001</v>
          </cell>
          <cell r="Y450">
            <v>135147.44</v>
          </cell>
          <cell r="Z450">
            <v>130487.18</v>
          </cell>
          <cell r="AA450">
            <v>125826.92</v>
          </cell>
          <cell r="AB450">
            <v>121166.66</v>
          </cell>
          <cell r="AC450">
            <v>116506.4</v>
          </cell>
          <cell r="AD450">
            <v>195730.81999999998</v>
          </cell>
          <cell r="AE450">
            <v>191070.56000000003</v>
          </cell>
          <cell r="AF450">
            <v>186410.30000000002</v>
          </cell>
          <cell r="AG450">
            <v>181750.04</v>
          </cell>
          <cell r="AH450">
            <v>177089.78</v>
          </cell>
          <cell r="AI450">
            <v>172429.52</v>
          </cell>
          <cell r="AJ450">
            <v>167769.25999999998</v>
          </cell>
          <cell r="AK450">
            <v>163109</v>
          </cell>
          <cell r="AL450">
            <v>158448.74</v>
          </cell>
          <cell r="AM450">
            <v>153788.47999999998</v>
          </cell>
          <cell r="AN450">
            <v>149128.21999999997</v>
          </cell>
          <cell r="AO450">
            <v>144467.95999999996</v>
          </cell>
          <cell r="AR450" t="str">
            <v>2</v>
          </cell>
        </row>
        <row r="451"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5862.9541666666664</v>
          </cell>
          <cell r="AE451">
            <v>4169.0404166666667</v>
          </cell>
          <cell r="AF451">
            <v>2490.5958333333333</v>
          </cell>
          <cell r="AG451">
            <v>827.62041666666664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R451" t="str">
            <v>2</v>
          </cell>
        </row>
        <row r="452"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2938.4320833333331</v>
          </cell>
          <cell r="AE452">
            <v>972.99083333333328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R452" t="str">
            <v>2</v>
          </cell>
        </row>
        <row r="453"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56408.883333333331</v>
          </cell>
          <cell r="AE453">
            <v>18774.643333333333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R453" t="str">
            <v>2</v>
          </cell>
        </row>
        <row r="454">
          <cell r="X454">
            <v>387038.63</v>
          </cell>
          <cell r="Y454">
            <v>370210.86</v>
          </cell>
          <cell r="Z454">
            <v>486376</v>
          </cell>
          <cell r="AA454">
            <v>485475.64</v>
          </cell>
          <cell r="AB454">
            <v>499201.86</v>
          </cell>
          <cell r="AC454">
            <v>473820.36</v>
          </cell>
          <cell r="AJ454">
            <v>16126.609583333333</v>
          </cell>
          <cell r="AK454">
            <v>47678.671666666669</v>
          </cell>
          <cell r="AL454">
            <v>83369.790833333333</v>
          </cell>
          <cell r="AM454">
            <v>123863.60916666668</v>
          </cell>
          <cell r="AN454">
            <v>164891.83833333332</v>
          </cell>
          <cell r="AO454">
            <v>205434.43083333332</v>
          </cell>
          <cell r="AR454" t="str">
            <v>2</v>
          </cell>
        </row>
        <row r="455"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48109.652916666666</v>
          </cell>
          <cell r="AE455">
            <v>16012.399583333334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R455" t="str">
            <v>2</v>
          </cell>
        </row>
        <row r="456"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160064.57083333333</v>
          </cell>
          <cell r="AE456">
            <v>53276.966666666667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R456" t="str">
            <v>2</v>
          </cell>
        </row>
        <row r="457"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48960.814166666671</v>
          </cell>
          <cell r="AE457">
            <v>16293.777499999998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R457" t="str">
            <v>2</v>
          </cell>
        </row>
        <row r="458">
          <cell r="R458">
            <v>59570.14</v>
          </cell>
          <cell r="S458">
            <v>52167.94</v>
          </cell>
          <cell r="T458">
            <v>44765.75</v>
          </cell>
          <cell r="U458">
            <v>37253.019999999997</v>
          </cell>
          <cell r="V458">
            <v>29740.29</v>
          </cell>
          <cell r="W458">
            <v>22227.56</v>
          </cell>
          <cell r="X458">
            <v>14825.36</v>
          </cell>
          <cell r="Y458">
            <v>7423.16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131134.46041666667</v>
          </cell>
          <cell r="AE458">
            <v>117915.14875000001</v>
          </cell>
          <cell r="AF458">
            <v>105386.70583333333</v>
          </cell>
          <cell r="AG458">
            <v>93558.34375</v>
          </cell>
          <cell r="AH458">
            <v>82439.274166666655</v>
          </cell>
          <cell r="AI458">
            <v>72029.497083333335</v>
          </cell>
          <cell r="AJ458">
            <v>62347.435416666674</v>
          </cell>
          <cell r="AK458">
            <v>53411.512083333342</v>
          </cell>
          <cell r="AL458">
            <v>45220.853333333333</v>
          </cell>
          <cell r="AM458">
            <v>37775.29583333333</v>
          </cell>
          <cell r="AN458">
            <v>31075.549999999992</v>
          </cell>
          <cell r="AO458">
            <v>25121.61583333333</v>
          </cell>
          <cell r="AR458" t="str">
            <v>2</v>
          </cell>
        </row>
        <row r="459"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R459" t="str">
            <v>2</v>
          </cell>
        </row>
        <row r="460">
          <cell r="R460">
            <v>59422.2</v>
          </cell>
          <cell r="S460">
            <v>57299.98</v>
          </cell>
          <cell r="T460">
            <v>55177.760000000002</v>
          </cell>
          <cell r="U460">
            <v>53055.54</v>
          </cell>
          <cell r="V460">
            <v>50933.32</v>
          </cell>
          <cell r="W460">
            <v>48811.1</v>
          </cell>
          <cell r="X460">
            <v>46688.88</v>
          </cell>
          <cell r="Y460">
            <v>44566.66</v>
          </cell>
          <cell r="Z460">
            <v>42444.44</v>
          </cell>
          <cell r="AA460">
            <v>40322.22</v>
          </cell>
          <cell r="AB460">
            <v>38200</v>
          </cell>
          <cell r="AC460">
            <v>36077.78</v>
          </cell>
          <cell r="AD460">
            <v>72151.38</v>
          </cell>
          <cell r="AE460">
            <v>70032.264999999999</v>
          </cell>
          <cell r="AF460">
            <v>67911.08</v>
          </cell>
          <cell r="AG460">
            <v>65788.86</v>
          </cell>
          <cell r="AH460">
            <v>63666.640000000007</v>
          </cell>
          <cell r="AI460">
            <v>61544.420000000006</v>
          </cell>
          <cell r="AJ460">
            <v>59422.19999999999</v>
          </cell>
          <cell r="AK460">
            <v>57299.979999999989</v>
          </cell>
          <cell r="AL460">
            <v>55177.760000000002</v>
          </cell>
          <cell r="AM460">
            <v>53055.54</v>
          </cell>
          <cell r="AN460">
            <v>50933.32</v>
          </cell>
          <cell r="AO460">
            <v>48811.1</v>
          </cell>
          <cell r="AR460" t="str">
            <v>2</v>
          </cell>
        </row>
        <row r="461"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R461" t="str">
            <v>2</v>
          </cell>
        </row>
        <row r="462"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R462" t="str">
            <v>2</v>
          </cell>
        </row>
        <row r="463"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R463" t="str">
            <v>2</v>
          </cell>
        </row>
        <row r="464"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R464" t="str">
            <v>2</v>
          </cell>
        </row>
        <row r="465"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R465" t="str">
            <v>2</v>
          </cell>
        </row>
        <row r="466"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R466" t="str">
            <v>2</v>
          </cell>
        </row>
        <row r="467"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R467" t="str">
            <v>2</v>
          </cell>
        </row>
        <row r="468">
          <cell r="R468">
            <v>30713.03</v>
          </cell>
          <cell r="S468">
            <v>27641.72</v>
          </cell>
          <cell r="T468">
            <v>24570.41</v>
          </cell>
          <cell r="U468">
            <v>21499.1</v>
          </cell>
          <cell r="V468">
            <v>18427.79</v>
          </cell>
          <cell r="W468">
            <v>15356.48</v>
          </cell>
          <cell r="X468">
            <v>12285.17</v>
          </cell>
          <cell r="Y468">
            <v>9213.86</v>
          </cell>
          <cell r="Z468">
            <v>6142.55</v>
          </cell>
          <cell r="AA468">
            <v>3071.24</v>
          </cell>
          <cell r="AB468">
            <v>-7.0000000000000007E-2</v>
          </cell>
          <cell r="AC468">
            <v>0</v>
          </cell>
          <cell r="AD468">
            <v>49140.888333333343</v>
          </cell>
          <cell r="AE468">
            <v>46069.57958333334</v>
          </cell>
          <cell r="AF468">
            <v>42998.270000000011</v>
          </cell>
          <cell r="AG468">
            <v>39926.959999999999</v>
          </cell>
          <cell r="AH468">
            <v>36855.65</v>
          </cell>
          <cell r="AI468">
            <v>33784.339999999989</v>
          </cell>
          <cell r="AJ468">
            <v>30713.029999999988</v>
          </cell>
          <cell r="AK468">
            <v>27641.72</v>
          </cell>
          <cell r="AL468">
            <v>24570.41</v>
          </cell>
          <cell r="AM468">
            <v>21499.100000000002</v>
          </cell>
          <cell r="AN468">
            <v>18427.79</v>
          </cell>
          <cell r="AO468">
            <v>15484.454166666668</v>
          </cell>
          <cell r="AR468" t="str">
            <v>2</v>
          </cell>
        </row>
        <row r="469"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41654.813750000001</v>
          </cell>
          <cell r="AE469">
            <v>29629.979583333334</v>
          </cell>
          <cell r="AF469">
            <v>17706.87875</v>
          </cell>
          <cell r="AG469">
            <v>5885.3808333333336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R469" t="str">
            <v>2</v>
          </cell>
        </row>
        <row r="470"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R470" t="str">
            <v>2</v>
          </cell>
        </row>
        <row r="471"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R471" t="str">
            <v>2</v>
          </cell>
        </row>
        <row r="472"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912.8529166666666</v>
          </cell>
          <cell r="AE472">
            <v>739.40791666666667</v>
          </cell>
          <cell r="AF472">
            <v>584.22124999999994</v>
          </cell>
          <cell r="AG472">
            <v>447.29250000000002</v>
          </cell>
          <cell r="AH472">
            <v>328.62124999999997</v>
          </cell>
          <cell r="AI472">
            <v>228.20750000000001</v>
          </cell>
          <cell r="AJ472">
            <v>146.05124999999998</v>
          </cell>
          <cell r="AK472">
            <v>82.152500000000003</v>
          </cell>
          <cell r="AL472">
            <v>36.511249999999997</v>
          </cell>
          <cell r="AM472">
            <v>9.1274999999999995</v>
          </cell>
          <cell r="AN472">
            <v>0</v>
          </cell>
          <cell r="AO472">
            <v>0</v>
          </cell>
          <cell r="AR472" t="str">
            <v>2</v>
          </cell>
        </row>
        <row r="473"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3347.2899999999995</v>
          </cell>
          <cell r="AE473">
            <v>2711.3058333333333</v>
          </cell>
          <cell r="AF473">
            <v>2142.2666666666669</v>
          </cell>
          <cell r="AG473">
            <v>1640.1729166666664</v>
          </cell>
          <cell r="AH473">
            <v>1205.0250000000003</v>
          </cell>
          <cell r="AI473">
            <v>836.82291666666663</v>
          </cell>
          <cell r="AJ473">
            <v>535.56666666666672</v>
          </cell>
          <cell r="AK473">
            <v>301.25625000000002</v>
          </cell>
          <cell r="AL473">
            <v>133.89166666666668</v>
          </cell>
          <cell r="AM473">
            <v>33.47291666666667</v>
          </cell>
          <cell r="AN473">
            <v>0</v>
          </cell>
          <cell r="AO473">
            <v>0</v>
          </cell>
          <cell r="AR473" t="str">
            <v>2</v>
          </cell>
        </row>
        <row r="474">
          <cell r="R474">
            <v>352515.83</v>
          </cell>
          <cell r="S474">
            <v>351047.01</v>
          </cell>
          <cell r="T474">
            <v>349578.19</v>
          </cell>
          <cell r="U474">
            <v>348109.37</v>
          </cell>
          <cell r="V474">
            <v>346640.55</v>
          </cell>
          <cell r="W474">
            <v>345171.73</v>
          </cell>
          <cell r="X474">
            <v>343702.91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361328.75</v>
          </cell>
          <cell r="AE474">
            <v>359859.93</v>
          </cell>
          <cell r="AF474">
            <v>358391.11000000004</v>
          </cell>
          <cell r="AG474">
            <v>356922.29000000004</v>
          </cell>
          <cell r="AH474">
            <v>355453.47000000003</v>
          </cell>
          <cell r="AI474">
            <v>353984.64999999997</v>
          </cell>
          <cell r="AJ474">
            <v>352515.83</v>
          </cell>
          <cell r="AK474">
            <v>336787.25625000003</v>
          </cell>
          <cell r="AL474">
            <v>306860.12958333339</v>
          </cell>
          <cell r="AM474">
            <v>277055.40458333335</v>
          </cell>
          <cell r="AN474">
            <v>247373.08124999996</v>
          </cell>
          <cell r="AO474">
            <v>217813.15958333333</v>
          </cell>
          <cell r="AR474" t="str">
            <v>2</v>
          </cell>
        </row>
        <row r="475">
          <cell r="R475">
            <v>8558.41</v>
          </cell>
          <cell r="S475">
            <v>6418.82</v>
          </cell>
          <cell r="T475">
            <v>4279.2299999999996</v>
          </cell>
          <cell r="U475">
            <v>2139.64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21400.255000000001</v>
          </cell>
          <cell r="AE475">
            <v>19257.436249999999</v>
          </cell>
          <cell r="AF475">
            <v>17116.77</v>
          </cell>
          <cell r="AG475">
            <v>14977.18</v>
          </cell>
          <cell r="AH475">
            <v>12837.587916666671</v>
          </cell>
          <cell r="AI475">
            <v>10787.143333333335</v>
          </cell>
          <cell r="AJ475">
            <v>8914.9979166666672</v>
          </cell>
          <cell r="AK475">
            <v>7221.1516666666648</v>
          </cell>
          <cell r="AL475">
            <v>5705.6045833333337</v>
          </cell>
          <cell r="AM475">
            <v>4368.3566666666666</v>
          </cell>
          <cell r="AN475">
            <v>3209.4079166666666</v>
          </cell>
          <cell r="AO475">
            <v>2228.7583333333332</v>
          </cell>
          <cell r="AR475" t="str">
            <v>2</v>
          </cell>
        </row>
        <row r="476">
          <cell r="R476">
            <v>882327.39</v>
          </cell>
          <cell r="S476">
            <v>879176.22</v>
          </cell>
          <cell r="T476">
            <v>876025.05</v>
          </cell>
          <cell r="U476">
            <v>872873.88</v>
          </cell>
          <cell r="V476">
            <v>869722.71</v>
          </cell>
          <cell r="W476">
            <v>866560.12</v>
          </cell>
          <cell r="X476">
            <v>863420.37</v>
          </cell>
          <cell r="Y476">
            <v>860269.2</v>
          </cell>
          <cell r="Z476">
            <v>857118.03</v>
          </cell>
          <cell r="AA476">
            <v>853966.86</v>
          </cell>
          <cell r="AB476">
            <v>850804.06</v>
          </cell>
          <cell r="AC476">
            <v>847664.56</v>
          </cell>
          <cell r="AD476">
            <v>901234.41000000015</v>
          </cell>
          <cell r="AE476">
            <v>898083.24000000022</v>
          </cell>
          <cell r="AF476">
            <v>894932.0700000003</v>
          </cell>
          <cell r="AG476">
            <v>891780.90000000026</v>
          </cell>
          <cell r="AH476">
            <v>888629.7300000001</v>
          </cell>
          <cell r="AI476">
            <v>885478.08416666661</v>
          </cell>
          <cell r="AJ476">
            <v>882326.43833333335</v>
          </cell>
          <cell r="AK476">
            <v>879175.2683333332</v>
          </cell>
          <cell r="AL476">
            <v>876024.09833333327</v>
          </cell>
          <cell r="AM476">
            <v>872872.92833333334</v>
          </cell>
          <cell r="AN476">
            <v>869721.27374999982</v>
          </cell>
          <cell r="AO476">
            <v>866569.62083333347</v>
          </cell>
          <cell r="AR476" t="str">
            <v>2</v>
          </cell>
        </row>
        <row r="477">
          <cell r="R477">
            <v>2411356.4300000002</v>
          </cell>
          <cell r="S477">
            <v>2402925.11</v>
          </cell>
          <cell r="T477">
            <v>2394493.79</v>
          </cell>
          <cell r="U477">
            <v>2386062.4700000002</v>
          </cell>
          <cell r="V477">
            <v>2377631.15</v>
          </cell>
          <cell r="W477">
            <v>2369169.94</v>
          </cell>
          <cell r="X477">
            <v>2360768.52</v>
          </cell>
          <cell r="Y477">
            <v>2352337.2000000002</v>
          </cell>
          <cell r="Z477">
            <v>2343905.88</v>
          </cell>
          <cell r="AA477">
            <v>2335474.56</v>
          </cell>
          <cell r="AB477">
            <v>2327012.81</v>
          </cell>
          <cell r="AC477">
            <v>2318612.04</v>
          </cell>
          <cell r="AD477">
            <v>2464065.4412500001</v>
          </cell>
          <cell r="AE477">
            <v>2455631.6975000002</v>
          </cell>
          <cell r="AF477">
            <v>2447197.9612499997</v>
          </cell>
          <cell r="AG477">
            <v>2438764.2324999999</v>
          </cell>
          <cell r="AH477">
            <v>2429979.2024999997</v>
          </cell>
          <cell r="AI477">
            <v>2420490.3170833332</v>
          </cell>
          <cell r="AJ477">
            <v>2411353.9395833332</v>
          </cell>
          <cell r="AK477">
            <v>2402922.6204166668</v>
          </cell>
          <cell r="AL477">
            <v>2394491.3012499996</v>
          </cell>
          <cell r="AM477">
            <v>2386059.9820833332</v>
          </cell>
          <cell r="AN477">
            <v>2377627.395</v>
          </cell>
          <cell r="AO477">
            <v>2369194.8129166663</v>
          </cell>
          <cell r="AR477" t="str">
            <v>2</v>
          </cell>
        </row>
        <row r="478">
          <cell r="R478">
            <v>560144.73</v>
          </cell>
          <cell r="S478">
            <v>551006.97</v>
          </cell>
          <cell r="T478">
            <v>541869.21</v>
          </cell>
          <cell r="U478">
            <v>532731.44999999995</v>
          </cell>
          <cell r="V478">
            <v>523593.69</v>
          </cell>
          <cell r="W478">
            <v>514296.46</v>
          </cell>
          <cell r="X478">
            <v>505318.17</v>
          </cell>
          <cell r="Y478">
            <v>496180.41</v>
          </cell>
          <cell r="Z478">
            <v>487042.65</v>
          </cell>
          <cell r="AA478">
            <v>477904.89</v>
          </cell>
          <cell r="AB478">
            <v>468592.41</v>
          </cell>
          <cell r="AC478">
            <v>459632.71</v>
          </cell>
          <cell r="AD478">
            <v>614971.28999999992</v>
          </cell>
          <cell r="AE478">
            <v>605833.53</v>
          </cell>
          <cell r="AF478">
            <v>596695.77</v>
          </cell>
          <cell r="AG478">
            <v>587558.00999999989</v>
          </cell>
          <cell r="AH478">
            <v>578420.25000000012</v>
          </cell>
          <cell r="AI478">
            <v>569275.84541666671</v>
          </cell>
          <cell r="AJ478">
            <v>560131.44083333341</v>
          </cell>
          <cell r="AK478">
            <v>550993.68083333329</v>
          </cell>
          <cell r="AL478">
            <v>541855.9208333334</v>
          </cell>
          <cell r="AM478">
            <v>532718.16083333339</v>
          </cell>
          <cell r="AN478">
            <v>523573.12083333335</v>
          </cell>
          <cell r="AO478">
            <v>514428.22</v>
          </cell>
          <cell r="AR478" t="str">
            <v>2</v>
          </cell>
        </row>
        <row r="479">
          <cell r="R479">
            <v>799310.15</v>
          </cell>
          <cell r="S479">
            <v>796657.28</v>
          </cell>
          <cell r="T479">
            <v>794004.41</v>
          </cell>
          <cell r="U479">
            <v>791351.54</v>
          </cell>
          <cell r="V479">
            <v>788698.67</v>
          </cell>
          <cell r="W479">
            <v>786036.88</v>
          </cell>
          <cell r="X479">
            <v>783392.93</v>
          </cell>
          <cell r="Y479">
            <v>780740.06</v>
          </cell>
          <cell r="Z479">
            <v>778087.19</v>
          </cell>
          <cell r="AA479">
            <v>775434.32</v>
          </cell>
          <cell r="AB479">
            <v>772772.37</v>
          </cell>
          <cell r="AC479">
            <v>770128.61</v>
          </cell>
          <cell r="AD479">
            <v>813106.81124999991</v>
          </cell>
          <cell r="AE479">
            <v>810456.24666666659</v>
          </cell>
          <cell r="AF479">
            <v>807805.6745833332</v>
          </cell>
          <cell r="AG479">
            <v>805155.09500000009</v>
          </cell>
          <cell r="AH479">
            <v>802855.81666666677</v>
          </cell>
          <cell r="AI479">
            <v>801258.83583333343</v>
          </cell>
          <cell r="AJ479">
            <v>799309.40666666673</v>
          </cell>
          <cell r="AK479">
            <v>796656.53666666662</v>
          </cell>
          <cell r="AL479">
            <v>794003.66666666663</v>
          </cell>
          <cell r="AM479">
            <v>791350.79666666652</v>
          </cell>
          <cell r="AN479">
            <v>788697.54833333334</v>
          </cell>
          <cell r="AO479">
            <v>786044.3012499999</v>
          </cell>
          <cell r="AR479" t="str">
            <v>2</v>
          </cell>
        </row>
        <row r="480">
          <cell r="R480">
            <v>1037159.04</v>
          </cell>
          <cell r="S480">
            <v>1022902.56</v>
          </cell>
          <cell r="T480">
            <v>1008646.08</v>
          </cell>
          <cell r="U480">
            <v>994389.6</v>
          </cell>
          <cell r="V480">
            <v>980133.12</v>
          </cell>
          <cell r="W480">
            <v>965669.27</v>
          </cell>
          <cell r="X480">
            <v>951620.16</v>
          </cell>
          <cell r="Y480">
            <v>937363.68</v>
          </cell>
          <cell r="Z480">
            <v>923107.2</v>
          </cell>
          <cell r="AA480">
            <v>908850.72</v>
          </cell>
          <cell r="AB480">
            <v>894370.61</v>
          </cell>
          <cell r="AC480">
            <v>880341.27</v>
          </cell>
          <cell r="AD480">
            <v>1122697.9200000002</v>
          </cell>
          <cell r="AE480">
            <v>1108441.44</v>
          </cell>
          <cell r="AF480">
            <v>1094184.96</v>
          </cell>
          <cell r="AG480">
            <v>1079928.4800000002</v>
          </cell>
          <cell r="AH480">
            <v>1065671.9999999998</v>
          </cell>
          <cell r="AI480">
            <v>1051406.8795833334</v>
          </cell>
          <cell r="AJ480">
            <v>1037141.7591666667</v>
          </cell>
          <cell r="AK480">
            <v>1022885.2791666667</v>
          </cell>
          <cell r="AL480">
            <v>1008628.7991666667</v>
          </cell>
          <cell r="AM480">
            <v>994372.31916666648</v>
          </cell>
          <cell r="AN480">
            <v>980106.52124999987</v>
          </cell>
          <cell r="AO480">
            <v>965840.86958333326</v>
          </cell>
          <cell r="AR480" t="str">
            <v>2</v>
          </cell>
        </row>
        <row r="481">
          <cell r="R481">
            <v>112206.77</v>
          </cell>
          <cell r="S481">
            <v>110177.71</v>
          </cell>
          <cell r="T481">
            <v>108148.65</v>
          </cell>
          <cell r="U481">
            <v>106119.59</v>
          </cell>
          <cell r="V481">
            <v>104090.53</v>
          </cell>
          <cell r="W481">
            <v>102021.92</v>
          </cell>
          <cell r="X481">
            <v>100032.42</v>
          </cell>
          <cell r="Y481">
            <v>98003.36</v>
          </cell>
          <cell r="Z481">
            <v>95974.3</v>
          </cell>
          <cell r="AA481">
            <v>93945.24</v>
          </cell>
          <cell r="AB481">
            <v>91872.36</v>
          </cell>
          <cell r="AC481">
            <v>89888.08</v>
          </cell>
          <cell r="AD481">
            <v>124381.13</v>
          </cell>
          <cell r="AE481">
            <v>122352.07</v>
          </cell>
          <cell r="AF481">
            <v>120323.01</v>
          </cell>
          <cell r="AG481">
            <v>118293.94999999997</v>
          </cell>
          <cell r="AH481">
            <v>116264.89</v>
          </cell>
          <cell r="AI481">
            <v>114234.18208333333</v>
          </cell>
          <cell r="AJ481">
            <v>112203.47458333331</v>
          </cell>
          <cell r="AK481">
            <v>110174.41541666666</v>
          </cell>
          <cell r="AL481">
            <v>108145.35625000001</v>
          </cell>
          <cell r="AM481">
            <v>106116.29708333335</v>
          </cell>
          <cell r="AN481">
            <v>104085.41208333334</v>
          </cell>
          <cell r="AO481">
            <v>102054.56708333334</v>
          </cell>
          <cell r="AR481" t="str">
            <v>2</v>
          </cell>
        </row>
        <row r="482">
          <cell r="R482">
            <v>1279400.23</v>
          </cell>
          <cell r="S482">
            <v>1264169.27</v>
          </cell>
          <cell r="T482">
            <v>1248938.31</v>
          </cell>
          <cell r="U482">
            <v>1233707.3500000001</v>
          </cell>
          <cell r="V482">
            <v>1218476.3999999999</v>
          </cell>
          <cell r="W482">
            <v>1203055.06</v>
          </cell>
          <cell r="X482">
            <v>1188014.49</v>
          </cell>
          <cell r="Y482">
            <v>1172783.54</v>
          </cell>
          <cell r="Z482">
            <v>1157552.5900000001</v>
          </cell>
          <cell r="AA482">
            <v>1142321.6399999999</v>
          </cell>
          <cell r="AB482">
            <v>1126887.6100000001</v>
          </cell>
          <cell r="AC482">
            <v>1111862.44</v>
          </cell>
          <cell r="AD482">
            <v>1370785.99</v>
          </cell>
          <cell r="AE482">
            <v>1355555.03</v>
          </cell>
          <cell r="AF482">
            <v>1340324.07</v>
          </cell>
          <cell r="AG482">
            <v>1325093.1100000001</v>
          </cell>
          <cell r="AH482">
            <v>1309862.1504166666</v>
          </cell>
          <cell r="AI482">
            <v>1294623.25875</v>
          </cell>
          <cell r="AJ482">
            <v>1279384.3674999999</v>
          </cell>
          <cell r="AK482">
            <v>1264153.4095833334</v>
          </cell>
          <cell r="AL482">
            <v>1248922.4525000001</v>
          </cell>
          <cell r="AM482">
            <v>1233691.4962500001</v>
          </cell>
          <cell r="AN482">
            <v>1218452.0791666666</v>
          </cell>
          <cell r="AO482">
            <v>1203212.7754166669</v>
          </cell>
          <cell r="AR482" t="str">
            <v>2</v>
          </cell>
        </row>
        <row r="483"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R483" t="str">
            <v>2</v>
          </cell>
        </row>
        <row r="484">
          <cell r="R484">
            <v>6307180.8399999999</v>
          </cell>
          <cell r="S484">
            <v>6293133.6699999999</v>
          </cell>
          <cell r="T484">
            <v>6279086.5</v>
          </cell>
          <cell r="U484">
            <v>6265039.3300000001</v>
          </cell>
          <cell r="V484">
            <v>6250992.1600000001</v>
          </cell>
          <cell r="W484">
            <v>6236913.4199999999</v>
          </cell>
          <cell r="X484">
            <v>6222897.8099999996</v>
          </cell>
          <cell r="Y484">
            <v>6208850.6399999997</v>
          </cell>
          <cell r="Z484">
            <v>6194803.4699999997</v>
          </cell>
          <cell r="AA484">
            <v>6180756.2999999998</v>
          </cell>
          <cell r="AB484">
            <v>6166677.2000000002</v>
          </cell>
          <cell r="AC484">
            <v>6152662.0199999996</v>
          </cell>
          <cell r="AD484">
            <v>6391463.8600000003</v>
          </cell>
          <cell r="AE484">
            <v>6377416.6899999985</v>
          </cell>
          <cell r="AF484">
            <v>6363369.5199999996</v>
          </cell>
          <cell r="AG484">
            <v>6349322.3499999987</v>
          </cell>
          <cell r="AH484">
            <v>6335275.1799999997</v>
          </cell>
          <cell r="AI484">
            <v>6321226.6945833331</v>
          </cell>
          <cell r="AJ484">
            <v>6307178.2087499993</v>
          </cell>
          <cell r="AK484">
            <v>6293131.0379166668</v>
          </cell>
          <cell r="AL484">
            <v>6279083.8670833334</v>
          </cell>
          <cell r="AM484">
            <v>6265036.69625</v>
          </cell>
          <cell r="AN484">
            <v>6250988.1950000003</v>
          </cell>
          <cell r="AO484">
            <v>6236939.6962499991</v>
          </cell>
          <cell r="AR484" t="str">
            <v>2</v>
          </cell>
        </row>
        <row r="485"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48173.355833333342</v>
          </cell>
          <cell r="AE485">
            <v>39812.689583333333</v>
          </cell>
          <cell r="AF485">
            <v>32248.2775</v>
          </cell>
          <cell r="AG485">
            <v>25480.119583333333</v>
          </cell>
          <cell r="AH485">
            <v>19508.215833333332</v>
          </cell>
          <cell r="AI485">
            <v>14332.566250000002</v>
          </cell>
          <cell r="AJ485">
            <v>9953.1708333333336</v>
          </cell>
          <cell r="AK485">
            <v>6370.0291666666672</v>
          </cell>
          <cell r="AL485">
            <v>3583.1412500000001</v>
          </cell>
          <cell r="AM485">
            <v>1592.5070833333332</v>
          </cell>
          <cell r="AN485">
            <v>398.12666666666672</v>
          </cell>
          <cell r="AO485">
            <v>0</v>
          </cell>
          <cell r="AR485" t="str">
            <v>2</v>
          </cell>
        </row>
        <row r="486">
          <cell r="R486">
            <v>5981129.5099999998</v>
          </cell>
          <cell r="S486">
            <v>5962726.0300000003</v>
          </cell>
          <cell r="T486">
            <v>5944322.5499999998</v>
          </cell>
          <cell r="U486">
            <v>5925919.0700000003</v>
          </cell>
          <cell r="V486">
            <v>5907515.5899999999</v>
          </cell>
          <cell r="W486">
            <v>5889112.1100000003</v>
          </cell>
          <cell r="X486">
            <v>5870708.6299999999</v>
          </cell>
          <cell r="Y486">
            <v>5852305.1500000004</v>
          </cell>
          <cell r="Z486">
            <v>5833901.6699999999</v>
          </cell>
          <cell r="AA486">
            <v>5815498.1900000004</v>
          </cell>
          <cell r="AB486">
            <v>5797094.71</v>
          </cell>
          <cell r="AC486">
            <v>5778691.2300000004</v>
          </cell>
          <cell r="AD486">
            <v>5226803.4087499995</v>
          </cell>
          <cell r="AE486">
            <v>5724464.0562499985</v>
          </cell>
          <cell r="AF486">
            <v>5978339.6420833329</v>
          </cell>
          <cell r="AG486">
            <v>5983552.4758333331</v>
          </cell>
          <cell r="AH486">
            <v>5983018.82125</v>
          </cell>
          <cell r="AI486">
            <v>5977827.2445833338</v>
          </cell>
          <cell r="AJ486">
            <v>5968066.6958333328</v>
          </cell>
          <cell r="AK486">
            <v>5958280.0745833339</v>
          </cell>
          <cell r="AL486">
            <v>5944202.5620833337</v>
          </cell>
          <cell r="AM486">
            <v>5925847.1212500008</v>
          </cell>
          <cell r="AN486">
            <v>5907491.5337500004</v>
          </cell>
          <cell r="AO486">
            <v>5889112.0366666662</v>
          </cell>
          <cell r="AR486" t="str">
            <v>2</v>
          </cell>
        </row>
        <row r="487">
          <cell r="R487">
            <v>1010821.9</v>
          </cell>
          <cell r="S487">
            <v>1007711.68</v>
          </cell>
          <cell r="T487">
            <v>1004601.46</v>
          </cell>
          <cell r="U487">
            <v>1001491.24</v>
          </cell>
          <cell r="V487">
            <v>998381.02</v>
          </cell>
          <cell r="W487">
            <v>995270.8</v>
          </cell>
          <cell r="X487">
            <v>992160.58</v>
          </cell>
          <cell r="Y487">
            <v>989050.36</v>
          </cell>
          <cell r="Z487">
            <v>985940.14</v>
          </cell>
          <cell r="AA487">
            <v>982829.92</v>
          </cell>
          <cell r="AB487">
            <v>979719.7</v>
          </cell>
          <cell r="AC487">
            <v>976609.48</v>
          </cell>
          <cell r="AD487">
            <v>883339.5575</v>
          </cell>
          <cell r="AE487">
            <v>967445.12333333341</v>
          </cell>
          <cell r="AF487">
            <v>1010350.55625</v>
          </cell>
          <cell r="AG487">
            <v>1011231.5175000002</v>
          </cell>
          <cell r="AH487">
            <v>1011141.3116666669</v>
          </cell>
          <cell r="AI487">
            <v>1010263.9083333332</v>
          </cell>
          <cell r="AJ487">
            <v>1008614.3404166666</v>
          </cell>
          <cell r="AK487">
            <v>1006960.3666666667</v>
          </cell>
          <cell r="AL487">
            <v>1004581.225</v>
          </cell>
          <cell r="AM487">
            <v>1001479.1062499998</v>
          </cell>
          <cell r="AN487">
            <v>998376.96333333349</v>
          </cell>
          <cell r="AO487">
            <v>995270.78791666671</v>
          </cell>
          <cell r="AR487" t="str">
            <v>2</v>
          </cell>
        </row>
        <row r="488"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1364059.3</v>
          </cell>
          <cell r="X488">
            <v>1362504.32</v>
          </cell>
          <cell r="Y488">
            <v>1322430.67</v>
          </cell>
          <cell r="Z488">
            <v>1261150.69</v>
          </cell>
          <cell r="AA488">
            <v>1221739.73</v>
          </cell>
          <cell r="AB488">
            <v>1226459.1299999999</v>
          </cell>
          <cell r="AC488">
            <v>1186895.93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56835.804166666669</v>
          </cell>
          <cell r="AJ488">
            <v>170442.62166666667</v>
          </cell>
          <cell r="AK488">
            <v>282314.91291666665</v>
          </cell>
          <cell r="AL488">
            <v>389964.13624999998</v>
          </cell>
          <cell r="AM488">
            <v>493417.90375000006</v>
          </cell>
          <cell r="AN488">
            <v>595426.18958333333</v>
          </cell>
          <cell r="AO488">
            <v>695982.65041666676</v>
          </cell>
          <cell r="AR488" t="str">
            <v>2</v>
          </cell>
        </row>
        <row r="489"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6647.67</v>
          </cell>
          <cell r="X489">
            <v>6463.01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276.98624999999998</v>
          </cell>
          <cell r="AJ489">
            <v>823.26458333333323</v>
          </cell>
          <cell r="AK489">
            <v>1092.5566666666666</v>
          </cell>
          <cell r="AL489">
            <v>1092.5566666666666</v>
          </cell>
          <cell r="AM489">
            <v>1092.5566666666666</v>
          </cell>
          <cell r="AN489">
            <v>1092.5566666666666</v>
          </cell>
          <cell r="AO489">
            <v>1092.5566666666666</v>
          </cell>
          <cell r="AR489" t="str">
            <v>2</v>
          </cell>
        </row>
        <row r="490">
          <cell r="Z490">
            <v>22377.52</v>
          </cell>
          <cell r="AA490">
            <v>21678.22</v>
          </cell>
          <cell r="AB490">
            <v>20742</v>
          </cell>
          <cell r="AC490">
            <v>20072.900000000001</v>
          </cell>
          <cell r="AK490">
            <v>0</v>
          </cell>
          <cell r="AL490">
            <v>932.39666666666665</v>
          </cell>
          <cell r="AM490">
            <v>2768.0525000000002</v>
          </cell>
          <cell r="AN490">
            <v>4535.5616666666674</v>
          </cell>
          <cell r="AO490">
            <v>6236.1824999999999</v>
          </cell>
          <cell r="AR490" t="str">
            <v>2</v>
          </cell>
        </row>
        <row r="491">
          <cell r="R491">
            <v>546015.36</v>
          </cell>
          <cell r="S491">
            <v>437196.97</v>
          </cell>
          <cell r="T491">
            <v>327897.73</v>
          </cell>
          <cell r="U491">
            <v>218598.49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766548.24416666664</v>
          </cell>
          <cell r="AE491">
            <v>807515.4245833332</v>
          </cell>
          <cell r="AF491">
            <v>790115.35499999998</v>
          </cell>
          <cell r="AG491">
            <v>719803.44624999992</v>
          </cell>
          <cell r="AH491">
            <v>646780.02458333329</v>
          </cell>
          <cell r="AI491">
            <v>575599.22499999998</v>
          </cell>
          <cell r="AJ491">
            <v>515369.31791666668</v>
          </cell>
          <cell r="AK491">
            <v>443769.49791666673</v>
          </cell>
          <cell r="AL491">
            <v>358785.8</v>
          </cell>
          <cell r="AM491">
            <v>281772.03999999998</v>
          </cell>
          <cell r="AN491">
            <v>213798.31833333333</v>
          </cell>
          <cell r="AO491">
            <v>154776.48041666669</v>
          </cell>
          <cell r="AR491" t="str">
            <v>2</v>
          </cell>
        </row>
        <row r="492">
          <cell r="R492">
            <v>524895.76</v>
          </cell>
          <cell r="S492">
            <v>502215.77</v>
          </cell>
          <cell r="T492">
            <v>478837.96</v>
          </cell>
          <cell r="U492">
            <v>456036.15</v>
          </cell>
          <cell r="V492">
            <v>433234.34</v>
          </cell>
          <cell r="W492">
            <v>409232.44</v>
          </cell>
          <cell r="X492">
            <v>398705.89</v>
          </cell>
          <cell r="Y492">
            <v>364828.91</v>
          </cell>
          <cell r="Z492">
            <v>344977.5</v>
          </cell>
          <cell r="AA492">
            <v>321979</v>
          </cell>
          <cell r="AB492">
            <v>297337.75</v>
          </cell>
          <cell r="AC492">
            <v>276099.34000000003</v>
          </cell>
          <cell r="AD492">
            <v>558615.22166666668</v>
          </cell>
          <cell r="AE492">
            <v>601411.53541666665</v>
          </cell>
          <cell r="AF492">
            <v>614589.56583333341</v>
          </cell>
          <cell r="AG492">
            <v>595611.93041666655</v>
          </cell>
          <cell r="AH492">
            <v>569765.65374999994</v>
          </cell>
          <cell r="AI492">
            <v>540500.06124999991</v>
          </cell>
          <cell r="AJ492">
            <v>515180.63541666669</v>
          </cell>
          <cell r="AK492">
            <v>493369.68</v>
          </cell>
          <cell r="AL492">
            <v>472230.21875</v>
          </cell>
          <cell r="AM492">
            <v>452177.42541666661</v>
          </cell>
          <cell r="AN492">
            <v>431945.02583333332</v>
          </cell>
          <cell r="AO492">
            <v>411232.60666666675</v>
          </cell>
          <cell r="AR492" t="str">
            <v>2</v>
          </cell>
        </row>
        <row r="493">
          <cell r="R493">
            <v>1059420.68</v>
          </cell>
          <cell r="S493">
            <v>1039047.21</v>
          </cell>
          <cell r="T493">
            <v>979418.68</v>
          </cell>
          <cell r="U493">
            <v>959830.31</v>
          </cell>
          <cell r="V493">
            <v>940241.94</v>
          </cell>
          <cell r="W493">
            <v>920671.24</v>
          </cell>
          <cell r="X493">
            <v>901082.87</v>
          </cell>
          <cell r="Y493">
            <v>882397.05</v>
          </cell>
          <cell r="Z493">
            <v>862788.23</v>
          </cell>
          <cell r="AA493">
            <v>843179.41</v>
          </cell>
          <cell r="AB493">
            <v>823570.59</v>
          </cell>
          <cell r="AC493">
            <v>803961.77</v>
          </cell>
          <cell r="AD493">
            <v>664033.93333333335</v>
          </cell>
          <cell r="AE493">
            <v>751470.09541666682</v>
          </cell>
          <cell r="AF493">
            <v>835572.84083333332</v>
          </cell>
          <cell r="AG493">
            <v>916374.88208333321</v>
          </cell>
          <cell r="AH493">
            <v>990976.91124999989</v>
          </cell>
          <cell r="AI493">
            <v>1020820.60875</v>
          </cell>
          <cell r="AJ493">
            <v>1011204.5837500001</v>
          </cell>
          <cell r="AK493">
            <v>997426.53291666647</v>
          </cell>
          <cell r="AL493">
            <v>979556.29166666663</v>
          </cell>
          <cell r="AM493">
            <v>961655.27958333341</v>
          </cell>
          <cell r="AN493">
            <v>944028.66500000004</v>
          </cell>
          <cell r="AO493">
            <v>926663.87375000014</v>
          </cell>
          <cell r="AR493" t="str">
            <v>2</v>
          </cell>
        </row>
        <row r="494"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R494" t="str">
            <v>2</v>
          </cell>
        </row>
        <row r="495"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R495" t="str">
            <v>62</v>
          </cell>
        </row>
        <row r="496"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R496" t="str">
            <v>62</v>
          </cell>
        </row>
        <row r="497">
          <cell r="R497">
            <v>7869228.7199999997</v>
          </cell>
          <cell r="S497">
            <v>7369228.7199999997</v>
          </cell>
          <cell r="T497">
            <v>6869228.7199999997</v>
          </cell>
          <cell r="U497">
            <v>6369228.7199999997</v>
          </cell>
          <cell r="V497">
            <v>5869228.7199999997</v>
          </cell>
          <cell r="W497">
            <v>5369228.7199999997</v>
          </cell>
          <cell r="X497">
            <v>4869228.72</v>
          </cell>
          <cell r="Y497">
            <v>4369228.72</v>
          </cell>
          <cell r="Z497">
            <v>3869228.72</v>
          </cell>
          <cell r="AA497">
            <v>3369228.72</v>
          </cell>
          <cell r="AB497">
            <v>2869228.72</v>
          </cell>
          <cell r="AC497">
            <v>2369228.7200000002</v>
          </cell>
          <cell r="AD497">
            <v>10869228.720000001</v>
          </cell>
          <cell r="AE497">
            <v>10369228.720000001</v>
          </cell>
          <cell r="AF497">
            <v>9869228.7200000007</v>
          </cell>
          <cell r="AG497">
            <v>9369228.7200000007</v>
          </cell>
          <cell r="AH497">
            <v>8869228.7200000007</v>
          </cell>
          <cell r="AI497">
            <v>8369228.7199999997</v>
          </cell>
          <cell r="AJ497">
            <v>7869228.7199999997</v>
          </cell>
          <cell r="AK497">
            <v>7369228.7199999997</v>
          </cell>
          <cell r="AL497">
            <v>6869228.7199999997</v>
          </cell>
          <cell r="AM497">
            <v>6369228.7199999997</v>
          </cell>
          <cell r="AN497">
            <v>5869228.7199999997</v>
          </cell>
          <cell r="AO497">
            <v>5369228.7199999997</v>
          </cell>
          <cell r="AR497" t="str">
            <v>62</v>
          </cell>
        </row>
        <row r="498">
          <cell r="R498">
            <v>4776552.71</v>
          </cell>
          <cell r="S498">
            <v>4776552.71</v>
          </cell>
          <cell r="T498">
            <v>4776552.71</v>
          </cell>
          <cell r="U498">
            <v>4776552.71</v>
          </cell>
          <cell r="V498">
            <v>4776552.71</v>
          </cell>
          <cell r="W498">
            <v>4776552.71</v>
          </cell>
          <cell r="X498">
            <v>4776552.71</v>
          </cell>
          <cell r="Y498">
            <v>4776552.71</v>
          </cell>
          <cell r="Z498">
            <v>4776552.71</v>
          </cell>
          <cell r="AA498">
            <v>4776552.71</v>
          </cell>
          <cell r="AB498">
            <v>4776552.71</v>
          </cell>
          <cell r="AC498">
            <v>4776552.71</v>
          </cell>
          <cell r="AD498">
            <v>4776552.71</v>
          </cell>
          <cell r="AE498">
            <v>4776552.71</v>
          </cell>
          <cell r="AF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  <cell r="AK498">
            <v>4776552.71</v>
          </cell>
          <cell r="AL498">
            <v>4776552.71</v>
          </cell>
          <cell r="AM498">
            <v>4776552.71</v>
          </cell>
          <cell r="AN498">
            <v>4776552.71</v>
          </cell>
          <cell r="AO498">
            <v>4776552.71</v>
          </cell>
          <cell r="AR498" t="str">
            <v>62</v>
          </cell>
        </row>
        <row r="499">
          <cell r="R499">
            <v>2705896.42</v>
          </cell>
          <cell r="S499">
            <v>2705896.42</v>
          </cell>
          <cell r="T499">
            <v>2705896.42</v>
          </cell>
          <cell r="U499">
            <v>2705896.42</v>
          </cell>
          <cell r="V499">
            <v>2705896.42</v>
          </cell>
          <cell r="W499">
            <v>2705896.42</v>
          </cell>
          <cell r="X499">
            <v>2705896.42</v>
          </cell>
          <cell r="Y499">
            <v>2705896.42</v>
          </cell>
          <cell r="Z499">
            <v>2705896.42</v>
          </cell>
          <cell r="AA499">
            <v>2705896.42</v>
          </cell>
          <cell r="AB499">
            <v>2705896.42</v>
          </cell>
          <cell r="AC499">
            <v>2705896.42</v>
          </cell>
          <cell r="AD499">
            <v>2705896.4200000004</v>
          </cell>
          <cell r="AE499">
            <v>2705896.4200000004</v>
          </cell>
          <cell r="AF499">
            <v>2705896.4200000004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  <cell r="AK499">
            <v>2705896.4200000004</v>
          </cell>
          <cell r="AL499">
            <v>2705896.4200000004</v>
          </cell>
          <cell r="AM499">
            <v>2705896.4200000004</v>
          </cell>
          <cell r="AN499">
            <v>2705896.4200000004</v>
          </cell>
          <cell r="AO499">
            <v>2705896.4200000004</v>
          </cell>
          <cell r="AR499" t="str">
            <v>62</v>
          </cell>
        </row>
        <row r="500">
          <cell r="R500">
            <v>10937831.24</v>
          </cell>
          <cell r="S500">
            <v>11060666.529999999</v>
          </cell>
          <cell r="T500">
            <v>11247075.68</v>
          </cell>
          <cell r="U500">
            <v>11228837.51</v>
          </cell>
          <cell r="V500">
            <v>11234493.17</v>
          </cell>
          <cell r="W500">
            <v>11228237.460000001</v>
          </cell>
          <cell r="X500">
            <v>11238679.66</v>
          </cell>
          <cell r="Y500">
            <v>11242685.810000001</v>
          </cell>
          <cell r="Z500">
            <v>11243764.470000001</v>
          </cell>
          <cell r="AA500">
            <v>11243764.470000001</v>
          </cell>
          <cell r="AB500">
            <v>11242070.58</v>
          </cell>
          <cell r="AC500">
            <v>11242070.58</v>
          </cell>
          <cell r="AD500">
            <v>1301127.8375000001</v>
          </cell>
          <cell r="AE500">
            <v>2217731.9112500004</v>
          </cell>
          <cell r="AF500">
            <v>3147221.1700000004</v>
          </cell>
          <cell r="AG500">
            <v>4083717.552916667</v>
          </cell>
          <cell r="AH500">
            <v>5019689.6645833338</v>
          </cell>
          <cell r="AI500">
            <v>5955636.7741666669</v>
          </cell>
          <cell r="AJ500">
            <v>6891758.3208333338</v>
          </cell>
          <cell r="AK500">
            <v>7828481.882083334</v>
          </cell>
          <cell r="AL500">
            <v>8765417.3104166668</v>
          </cell>
          <cell r="AM500">
            <v>9702397.6829166673</v>
          </cell>
          <cell r="AN500">
            <v>10639307.476666668</v>
          </cell>
          <cell r="AO500">
            <v>11153454.257083332</v>
          </cell>
          <cell r="AR500" t="str">
            <v>62</v>
          </cell>
        </row>
        <row r="501">
          <cell r="R501">
            <v>212634.15</v>
          </cell>
          <cell r="S501">
            <v>205546.33</v>
          </cell>
          <cell r="T501">
            <v>202002.42</v>
          </cell>
          <cell r="U501">
            <v>198458.51</v>
          </cell>
          <cell r="V501">
            <v>194914.6</v>
          </cell>
          <cell r="W501">
            <v>191370.69</v>
          </cell>
          <cell r="X501">
            <v>187826.78</v>
          </cell>
          <cell r="Y501">
            <v>184282.87</v>
          </cell>
          <cell r="Z501">
            <v>180738.96</v>
          </cell>
          <cell r="AA501">
            <v>177195.05</v>
          </cell>
          <cell r="AB501">
            <v>173651.14</v>
          </cell>
          <cell r="AC501">
            <v>170107.23</v>
          </cell>
          <cell r="AD501">
            <v>26579.268749999999</v>
          </cell>
          <cell r="AE501">
            <v>44003.455416666664</v>
          </cell>
          <cell r="AF501">
            <v>60984.653333333328</v>
          </cell>
          <cell r="AG501">
            <v>77670.525416666671</v>
          </cell>
          <cell r="AH501">
            <v>94061.07166666667</v>
          </cell>
          <cell r="AI501">
            <v>110156.29208333335</v>
          </cell>
          <cell r="AJ501">
            <v>125956.18666666666</v>
          </cell>
          <cell r="AK501">
            <v>141460.75541666668</v>
          </cell>
          <cell r="AL501">
            <v>156669.99833333332</v>
          </cell>
          <cell r="AM501">
            <v>171583.91541666666</v>
          </cell>
          <cell r="AN501">
            <v>186202.50666666662</v>
          </cell>
          <cell r="AO501">
            <v>191666.01583333334</v>
          </cell>
          <cell r="AR501" t="str">
            <v>62</v>
          </cell>
        </row>
        <row r="502">
          <cell r="R502">
            <v>65824332.039999999</v>
          </cell>
          <cell r="S502">
            <v>65824332.039999999</v>
          </cell>
          <cell r="T502">
            <v>65824332.039999999</v>
          </cell>
          <cell r="U502">
            <v>65824332.039999999</v>
          </cell>
          <cell r="V502">
            <v>65824332.039999999</v>
          </cell>
          <cell r="W502">
            <v>65824332.039999999</v>
          </cell>
          <cell r="X502">
            <v>65824332.039999999</v>
          </cell>
          <cell r="Y502">
            <v>65824332.039999999</v>
          </cell>
          <cell r="Z502">
            <v>65824332.039999999</v>
          </cell>
          <cell r="AA502">
            <v>65824332.039999999</v>
          </cell>
          <cell r="AB502">
            <v>65824332.039999999</v>
          </cell>
          <cell r="AC502">
            <v>65824332.039999999</v>
          </cell>
          <cell r="AD502">
            <v>2742680.5016666665</v>
          </cell>
          <cell r="AE502">
            <v>8228041.5049999999</v>
          </cell>
          <cell r="AF502">
            <v>13713402.508333333</v>
          </cell>
          <cell r="AG502">
            <v>19198763.511666667</v>
          </cell>
          <cell r="AH502">
            <v>24684124.515000001</v>
          </cell>
          <cell r="AI502">
            <v>30169485.518333331</v>
          </cell>
          <cell r="AJ502">
            <v>35654846.521666668</v>
          </cell>
          <cell r="AK502">
            <v>41140207.524999999</v>
          </cell>
          <cell r="AL502">
            <v>46625568.528333336</v>
          </cell>
          <cell r="AM502">
            <v>52110929.531666666</v>
          </cell>
          <cell r="AN502">
            <v>57596290.534999996</v>
          </cell>
          <cell r="AO502">
            <v>63081651.538333327</v>
          </cell>
          <cell r="AR502" t="str">
            <v>62</v>
          </cell>
        </row>
        <row r="503">
          <cell r="R503">
            <v>836601.14</v>
          </cell>
          <cell r="S503">
            <v>836601.14</v>
          </cell>
          <cell r="T503">
            <v>836601.14</v>
          </cell>
          <cell r="U503">
            <v>836601.14</v>
          </cell>
          <cell r="V503">
            <v>836601.14</v>
          </cell>
          <cell r="W503">
            <v>836601.14</v>
          </cell>
          <cell r="X503">
            <v>836601.14</v>
          </cell>
          <cell r="Y503">
            <v>836601.14</v>
          </cell>
          <cell r="Z503">
            <v>834734.24</v>
          </cell>
          <cell r="AA503">
            <v>834734.24</v>
          </cell>
          <cell r="AB503">
            <v>834734.24</v>
          </cell>
          <cell r="AC503">
            <v>832492.97</v>
          </cell>
          <cell r="AD503">
            <v>34858.380833333336</v>
          </cell>
          <cell r="AE503">
            <v>104575.1425</v>
          </cell>
          <cell r="AF503">
            <v>174291.90416666667</v>
          </cell>
          <cell r="AG503">
            <v>244008.6658333333</v>
          </cell>
          <cell r="AH503">
            <v>313725.42749999999</v>
          </cell>
          <cell r="AI503">
            <v>383442.18916666671</v>
          </cell>
          <cell r="AJ503">
            <v>453158.95083333337</v>
          </cell>
          <cell r="AK503">
            <v>522875.71249999997</v>
          </cell>
          <cell r="AL503">
            <v>592514.68666666665</v>
          </cell>
          <cell r="AM503">
            <v>662075.87333333329</v>
          </cell>
          <cell r="AN503">
            <v>731637.05999999994</v>
          </cell>
          <cell r="AO503">
            <v>801104.8604166666</v>
          </cell>
          <cell r="AR503" t="str">
            <v>62</v>
          </cell>
        </row>
        <row r="504">
          <cell r="R504">
            <v>-18840989.280000001</v>
          </cell>
          <cell r="S504">
            <v>-18840989.280000001</v>
          </cell>
          <cell r="T504">
            <v>-18840989.280000001</v>
          </cell>
          <cell r="U504">
            <v>-18840989.280000001</v>
          </cell>
          <cell r="V504">
            <v>-18840989.280000001</v>
          </cell>
          <cell r="W504">
            <v>-18840989.280000001</v>
          </cell>
          <cell r="X504">
            <v>-18840989.280000001</v>
          </cell>
          <cell r="Y504">
            <v>-18840989.280000001</v>
          </cell>
          <cell r="Z504">
            <v>-18840989.280000001</v>
          </cell>
          <cell r="AA504">
            <v>-18840989.280000001</v>
          </cell>
          <cell r="AB504">
            <v>-18840989.280000001</v>
          </cell>
          <cell r="AC504">
            <v>-18840989.280000001</v>
          </cell>
          <cell r="AD504">
            <v>-785041.22000000009</v>
          </cell>
          <cell r="AE504">
            <v>-2355123.66</v>
          </cell>
          <cell r="AF504">
            <v>-3925206.1</v>
          </cell>
          <cell r="AG504">
            <v>-5495288.54</v>
          </cell>
          <cell r="AH504">
            <v>-7065370.9800000004</v>
          </cell>
          <cell r="AI504">
            <v>-8635453.4199999999</v>
          </cell>
          <cell r="AJ504">
            <v>-10205535.860000001</v>
          </cell>
          <cell r="AK504">
            <v>-11775618.300000003</v>
          </cell>
          <cell r="AL504">
            <v>-13345700.74</v>
          </cell>
          <cell r="AM504">
            <v>-14915783.180000002</v>
          </cell>
          <cell r="AN504">
            <v>-16485865.619999999</v>
          </cell>
          <cell r="AO504">
            <v>-18055948.060000002</v>
          </cell>
          <cell r="AR504" t="str">
            <v>62</v>
          </cell>
        </row>
        <row r="505">
          <cell r="R505">
            <v>-62279.24</v>
          </cell>
          <cell r="S505">
            <v>-186837.74</v>
          </cell>
          <cell r="T505">
            <v>-311396.24</v>
          </cell>
          <cell r="U505">
            <v>-435954.74</v>
          </cell>
          <cell r="V505">
            <v>-560513.24</v>
          </cell>
          <cell r="W505">
            <v>-685071.74</v>
          </cell>
          <cell r="X505">
            <v>-809630.24</v>
          </cell>
          <cell r="Y505">
            <v>-934188.74</v>
          </cell>
          <cell r="Z505">
            <v>-1058747.24</v>
          </cell>
          <cell r="AA505">
            <v>-1183305.74</v>
          </cell>
          <cell r="AB505">
            <v>-1307864.24</v>
          </cell>
          <cell r="AC505">
            <v>-1432422.74</v>
          </cell>
          <cell r="AD505">
            <v>-2594.9683333333332</v>
          </cell>
          <cell r="AE505">
            <v>-12974.842499999999</v>
          </cell>
          <cell r="AF505">
            <v>-33734.591666666667</v>
          </cell>
          <cell r="AG505">
            <v>-64874.215833333328</v>
          </cell>
          <cell r="AH505">
            <v>-106393.71500000001</v>
          </cell>
          <cell r="AI505">
            <v>-158293.08916666664</v>
          </cell>
          <cell r="AJ505">
            <v>-220572.33833333335</v>
          </cell>
          <cell r="AK505">
            <v>-293231.46249999997</v>
          </cell>
          <cell r="AL505">
            <v>-376270.46166666667</v>
          </cell>
          <cell r="AM505">
            <v>-469689.33583333337</v>
          </cell>
          <cell r="AN505">
            <v>-573488.08500000008</v>
          </cell>
          <cell r="AO505">
            <v>-687666.70916666673</v>
          </cell>
          <cell r="AR505" t="str">
            <v>62</v>
          </cell>
        </row>
        <row r="506">
          <cell r="R506">
            <v>215491091</v>
          </cell>
          <cell r="S506">
            <v>214262424</v>
          </cell>
          <cell r="T506">
            <v>213033757</v>
          </cell>
          <cell r="U506">
            <v>211805090</v>
          </cell>
          <cell r="V506">
            <v>210576423</v>
          </cell>
          <cell r="W506">
            <v>209347756</v>
          </cell>
          <cell r="X506">
            <v>208119089</v>
          </cell>
          <cell r="Y506">
            <v>206890422</v>
          </cell>
          <cell r="Z506">
            <v>205661755</v>
          </cell>
          <cell r="AA506">
            <v>204433088</v>
          </cell>
          <cell r="AB506">
            <v>203204421</v>
          </cell>
          <cell r="AC506">
            <v>201975754</v>
          </cell>
          <cell r="AD506">
            <v>223605134.33333334</v>
          </cell>
          <cell r="AE506">
            <v>222397030.58333334</v>
          </cell>
          <cell r="AF506">
            <v>221168055.08333334</v>
          </cell>
          <cell r="AG506">
            <v>219919496.25</v>
          </cell>
          <cell r="AH506">
            <v>218653393.75</v>
          </cell>
          <cell r="AI506">
            <v>217369747.58333334</v>
          </cell>
          <cell r="AJ506">
            <v>216066518.08333334</v>
          </cell>
          <cell r="AK506">
            <v>214743705.25</v>
          </cell>
          <cell r="AL506">
            <v>213401309.08333334</v>
          </cell>
          <cell r="AM506">
            <v>212039329.58333334</v>
          </cell>
          <cell r="AN506">
            <v>210657766.75</v>
          </cell>
          <cell r="AO506">
            <v>209347756</v>
          </cell>
          <cell r="AR506" t="str">
            <v>62</v>
          </cell>
        </row>
        <row r="507">
          <cell r="R507">
            <v>10161321.18</v>
          </cell>
          <cell r="S507">
            <v>10161321.18</v>
          </cell>
          <cell r="T507">
            <v>10161321.18</v>
          </cell>
          <cell r="U507">
            <v>10161321.18</v>
          </cell>
          <cell r="V507">
            <v>10161321.18</v>
          </cell>
          <cell r="W507">
            <v>10236321.18</v>
          </cell>
          <cell r="X507">
            <v>10236321.18</v>
          </cell>
          <cell r="Y507">
            <v>10236321.18</v>
          </cell>
          <cell r="Z507">
            <v>10246321.18</v>
          </cell>
          <cell r="AA507">
            <v>10246321.18</v>
          </cell>
          <cell r="AB507">
            <v>10246321.18</v>
          </cell>
          <cell r="AC507">
            <v>10598321.18</v>
          </cell>
          <cell r="AD507">
            <v>10161321.180000002</v>
          </cell>
          <cell r="AE507">
            <v>10161321.180000002</v>
          </cell>
          <cell r="AF507">
            <v>10161321.180000002</v>
          </cell>
          <cell r="AG507">
            <v>10161321.180000002</v>
          </cell>
          <cell r="AH507">
            <v>10161321.180000002</v>
          </cell>
          <cell r="AI507">
            <v>10164446.180000002</v>
          </cell>
          <cell r="AJ507">
            <v>10170696.180000002</v>
          </cell>
          <cell r="AK507">
            <v>10176946.180000002</v>
          </cell>
          <cell r="AL507">
            <v>10183612.846666669</v>
          </cell>
          <cell r="AM507">
            <v>10190696.180000002</v>
          </cell>
          <cell r="AN507">
            <v>10197779.513333336</v>
          </cell>
          <cell r="AO507">
            <v>10219529.513333336</v>
          </cell>
          <cell r="AR507" t="str">
            <v>45b</v>
          </cell>
          <cell r="AS507" t="str">
            <v>10</v>
          </cell>
        </row>
        <row r="508"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110784.375</v>
          </cell>
          <cell r="AE508">
            <v>101565.95833333333</v>
          </cell>
          <cell r="AF508">
            <v>92347.541666666672</v>
          </cell>
          <cell r="AG508">
            <v>83129.125</v>
          </cell>
          <cell r="AH508">
            <v>71871.041666666672</v>
          </cell>
          <cell r="AI508">
            <v>57395.458333333336</v>
          </cell>
          <cell r="AJ508">
            <v>41742.041666666664</v>
          </cell>
          <cell r="AK508">
            <v>29675.916666666668</v>
          </cell>
          <cell r="AL508">
            <v>21197.083333333332</v>
          </cell>
          <cell r="AM508">
            <v>12718.25</v>
          </cell>
          <cell r="AN508">
            <v>4239.416666666667</v>
          </cell>
          <cell r="AO508">
            <v>0</v>
          </cell>
          <cell r="AR508" t="str">
            <v>45b</v>
          </cell>
          <cell r="AS508" t="str">
            <v>10</v>
          </cell>
        </row>
        <row r="509">
          <cell r="R509">
            <v>21433036.600000001</v>
          </cell>
          <cell r="S509">
            <v>22434553.059999999</v>
          </cell>
          <cell r="T509">
            <v>24172334.469999999</v>
          </cell>
          <cell r="U509">
            <v>4612980.67</v>
          </cell>
          <cell r="V509">
            <v>5430261.9000000004</v>
          </cell>
          <cell r="W509">
            <v>6786451.1299999999</v>
          </cell>
          <cell r="X509">
            <v>7590711.2800000003</v>
          </cell>
          <cell r="Y509">
            <v>9232807.4000000004</v>
          </cell>
          <cell r="Z509">
            <v>10952139.76</v>
          </cell>
          <cell r="AA509">
            <v>12553087</v>
          </cell>
          <cell r="AB509">
            <v>15305542.41</v>
          </cell>
          <cell r="AC509">
            <v>20869468.25</v>
          </cell>
          <cell r="AD509">
            <v>12447277.340833334</v>
          </cell>
          <cell r="AE509">
            <v>13585122.818750001</v>
          </cell>
          <cell r="AF509">
            <v>14991841.219166668</v>
          </cell>
          <cell r="AG509">
            <v>15562586.859583333</v>
          </cell>
          <cell r="AH509">
            <v>15259239.772916667</v>
          </cell>
          <cell r="AI509">
            <v>14922355.209166666</v>
          </cell>
          <cell r="AJ509">
            <v>14556563.79208333</v>
          </cell>
          <cell r="AK509">
            <v>14207141.883749999</v>
          </cell>
          <cell r="AL509">
            <v>13909867.579583338</v>
          </cell>
          <cell r="AM509">
            <v>13644780.350416668</v>
          </cell>
          <cell r="AN509">
            <v>13466726.360416668</v>
          </cell>
          <cell r="AO509">
            <v>13430197.013750002</v>
          </cell>
          <cell r="AR509" t="str">
            <v>57</v>
          </cell>
        </row>
        <row r="510"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R510" t="str">
            <v>50a</v>
          </cell>
        </row>
        <row r="511">
          <cell r="R511">
            <v>30499089.399999999</v>
          </cell>
          <cell r="S511">
            <v>30466773.079999998</v>
          </cell>
          <cell r="T511">
            <v>30360841.690000001</v>
          </cell>
          <cell r="U511">
            <v>30260330.16</v>
          </cell>
          <cell r="V511">
            <v>30480029.510000002</v>
          </cell>
          <cell r="W511">
            <v>30687056.079999998</v>
          </cell>
          <cell r="X511">
            <v>30698840.620000001</v>
          </cell>
          <cell r="Y511">
            <v>30545234.140000001</v>
          </cell>
          <cell r="Z511">
            <v>30438727.5</v>
          </cell>
          <cell r="AA511">
            <v>30380316.219999999</v>
          </cell>
          <cell r="AB511">
            <v>30360465.859999999</v>
          </cell>
          <cell r="AC511">
            <v>30437954.07</v>
          </cell>
          <cell r="AD511">
            <v>30173784.75833334</v>
          </cell>
          <cell r="AE511">
            <v>30216778.945833337</v>
          </cell>
          <cell r="AF511">
            <v>30248690.340000004</v>
          </cell>
          <cell r="AG511">
            <v>30267746.622500002</v>
          </cell>
          <cell r="AH511">
            <v>30287187.86791667</v>
          </cell>
          <cell r="AI511">
            <v>30320286.551666666</v>
          </cell>
          <cell r="AJ511">
            <v>30361185.687083334</v>
          </cell>
          <cell r="AK511">
            <v>30396277.993333329</v>
          </cell>
          <cell r="AL511">
            <v>30420131.19125</v>
          </cell>
          <cell r="AM511">
            <v>30436780.996666666</v>
          </cell>
          <cell r="AN511">
            <v>30450640.704583328</v>
          </cell>
          <cell r="AO511">
            <v>30462699.734583333</v>
          </cell>
          <cell r="AR511" t="str">
            <v>57</v>
          </cell>
        </row>
        <row r="512">
          <cell r="R512">
            <v>4112219.99</v>
          </cell>
          <cell r="S512">
            <v>4349202.5199999996</v>
          </cell>
          <cell r="T512">
            <v>4604999.66</v>
          </cell>
          <cell r="U512">
            <v>1022259.88</v>
          </cell>
          <cell r="V512">
            <v>1187796.23</v>
          </cell>
          <cell r="W512">
            <v>1551323.63</v>
          </cell>
          <cell r="X512">
            <v>1802884.85</v>
          </cell>
          <cell r="Y512">
            <v>2116066.58</v>
          </cell>
          <cell r="Z512">
            <v>2348067.2000000002</v>
          </cell>
          <cell r="AA512">
            <v>2681215.8199999998</v>
          </cell>
          <cell r="AB512">
            <v>3092008.78</v>
          </cell>
          <cell r="AC512">
            <v>3981109.02</v>
          </cell>
          <cell r="AD512">
            <v>2632822.0429166667</v>
          </cell>
          <cell r="AE512">
            <v>2870007.8770833337</v>
          </cell>
          <cell r="AF512">
            <v>3096118.17</v>
          </cell>
          <cell r="AG512">
            <v>3166538.9187500007</v>
          </cell>
          <cell r="AH512">
            <v>3079328.9225000008</v>
          </cell>
          <cell r="AI512">
            <v>3003490.8983333334</v>
          </cell>
          <cell r="AJ512">
            <v>2945807.2670833333</v>
          </cell>
          <cell r="AK512">
            <v>2897117.2583333333</v>
          </cell>
          <cell r="AL512">
            <v>2861316.355</v>
          </cell>
          <cell r="AM512">
            <v>2813488.7245833334</v>
          </cell>
          <cell r="AN512">
            <v>2754774.8575000004</v>
          </cell>
          <cell r="AO512">
            <v>2733634.1687500007</v>
          </cell>
          <cell r="AR512" t="str">
            <v>42b</v>
          </cell>
        </row>
        <row r="513">
          <cell r="R513">
            <v>21589277</v>
          </cell>
          <cell r="S513">
            <v>21589277</v>
          </cell>
          <cell r="T513">
            <v>21589277</v>
          </cell>
          <cell r="U513">
            <v>21589277</v>
          </cell>
          <cell r="V513">
            <v>21589277</v>
          </cell>
          <cell r="W513">
            <v>21589277</v>
          </cell>
          <cell r="X513">
            <v>21589277</v>
          </cell>
          <cell r="Y513">
            <v>21589277</v>
          </cell>
          <cell r="Z513">
            <v>21589277</v>
          </cell>
          <cell r="AA513">
            <v>21589277</v>
          </cell>
          <cell r="AB513">
            <v>21589277</v>
          </cell>
          <cell r="AC513">
            <v>21589277</v>
          </cell>
          <cell r="AD513">
            <v>21589277</v>
          </cell>
          <cell r="AE513">
            <v>21589277</v>
          </cell>
          <cell r="AF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  <cell r="AK513">
            <v>21589277</v>
          </cell>
          <cell r="AL513">
            <v>21589277</v>
          </cell>
          <cell r="AM513">
            <v>21589277</v>
          </cell>
          <cell r="AN513">
            <v>21589277</v>
          </cell>
          <cell r="AO513">
            <v>21589277</v>
          </cell>
          <cell r="AR513" t="str">
            <v>57</v>
          </cell>
        </row>
        <row r="514">
          <cell r="R514">
            <v>-1057557.1200000001</v>
          </cell>
          <cell r="S514">
            <v>-1235153.1200000001</v>
          </cell>
          <cell r="T514">
            <v>-1383650.4</v>
          </cell>
          <cell r="U514">
            <v>2333550.75</v>
          </cell>
          <cell r="V514">
            <v>2205691.4300000002</v>
          </cell>
          <cell r="W514">
            <v>2112874.6</v>
          </cell>
          <cell r="X514">
            <v>2035581.85</v>
          </cell>
          <cell r="Y514">
            <v>1949766.14</v>
          </cell>
          <cell r="Z514">
            <v>1842240.21</v>
          </cell>
          <cell r="AA514">
            <v>1655730.53</v>
          </cell>
          <cell r="AB514">
            <v>1353306.52</v>
          </cell>
          <cell r="AC514">
            <v>986867</v>
          </cell>
          <cell r="AD514">
            <v>-222839.25750000004</v>
          </cell>
          <cell r="AE514">
            <v>-349187.05041666672</v>
          </cell>
          <cell r="AF514">
            <v>-475121.5845833334</v>
          </cell>
          <cell r="AG514">
            <v>-440770.06958333333</v>
          </cell>
          <cell r="AH514">
            <v>-248276.39625000011</v>
          </cell>
          <cell r="AI514">
            <v>-59680.254583333386</v>
          </cell>
          <cell r="AJ514">
            <v>125510.72541666661</v>
          </cell>
          <cell r="AK514">
            <v>308245.25208333333</v>
          </cell>
          <cell r="AL514">
            <v>487353.7245833333</v>
          </cell>
          <cell r="AM514">
            <v>662125.95875000011</v>
          </cell>
          <cell r="AN514">
            <v>831834.83750000002</v>
          </cell>
          <cell r="AO514">
            <v>990840.44416666648</v>
          </cell>
          <cell r="AR514" t="str">
            <v>42b</v>
          </cell>
        </row>
        <row r="515">
          <cell r="R515">
            <v>-9848326.7599999998</v>
          </cell>
          <cell r="S515">
            <v>-9896366.6500000004</v>
          </cell>
          <cell r="T515">
            <v>-9944406.5399999991</v>
          </cell>
          <cell r="U515">
            <v>-9992446.4299999997</v>
          </cell>
          <cell r="V515">
            <v>-10040486.32</v>
          </cell>
          <cell r="W515">
            <v>-10088526.210000001</v>
          </cell>
          <cell r="X515">
            <v>-10136566.1</v>
          </cell>
          <cell r="Y515">
            <v>-10184605.99</v>
          </cell>
          <cell r="Z515">
            <v>-10232645.880000001</v>
          </cell>
          <cell r="AA515">
            <v>-10280685.77</v>
          </cell>
          <cell r="AB515">
            <v>-10328725.66</v>
          </cell>
          <cell r="AC515">
            <v>-10376765.550000001</v>
          </cell>
          <cell r="AD515">
            <v>-9560087.4200000018</v>
          </cell>
          <cell r="AE515">
            <v>-9608127.3100000024</v>
          </cell>
          <cell r="AF515">
            <v>-9656167.200000003</v>
          </cell>
          <cell r="AG515">
            <v>-9704207.0900000036</v>
          </cell>
          <cell r="AH515">
            <v>-9752246.9800000023</v>
          </cell>
          <cell r="AI515">
            <v>-9800286.8699999992</v>
          </cell>
          <cell r="AJ515">
            <v>-9848326.7600000016</v>
          </cell>
          <cell r="AK515">
            <v>-9896366.6500000004</v>
          </cell>
          <cell r="AL515">
            <v>-9944406.5399999991</v>
          </cell>
          <cell r="AM515">
            <v>-9992446.4299999978</v>
          </cell>
          <cell r="AN515">
            <v>-10040486.319999998</v>
          </cell>
          <cell r="AO515">
            <v>-10088526.209999999</v>
          </cell>
          <cell r="AR515" t="str">
            <v>57</v>
          </cell>
        </row>
        <row r="516">
          <cell r="R516">
            <v>2831726</v>
          </cell>
          <cell r="S516">
            <v>2820159</v>
          </cell>
          <cell r="T516">
            <v>2808592</v>
          </cell>
          <cell r="U516">
            <v>2797025</v>
          </cell>
          <cell r="V516">
            <v>2785458</v>
          </cell>
          <cell r="W516">
            <v>2773891</v>
          </cell>
          <cell r="X516">
            <v>2762324</v>
          </cell>
          <cell r="Y516">
            <v>2750757</v>
          </cell>
          <cell r="Z516">
            <v>2739190</v>
          </cell>
          <cell r="AA516">
            <v>2727623</v>
          </cell>
          <cell r="AB516">
            <v>2716056</v>
          </cell>
          <cell r="AC516">
            <v>2704489</v>
          </cell>
          <cell r="AD516">
            <v>2901128</v>
          </cell>
          <cell r="AE516">
            <v>2889561</v>
          </cell>
          <cell r="AF516">
            <v>2877994</v>
          </cell>
          <cell r="AG516">
            <v>2866427</v>
          </cell>
          <cell r="AH516">
            <v>2854860</v>
          </cell>
          <cell r="AI516">
            <v>2843293</v>
          </cell>
          <cell r="AJ516">
            <v>2831726</v>
          </cell>
          <cell r="AK516">
            <v>2820159</v>
          </cell>
          <cell r="AL516">
            <v>2808592</v>
          </cell>
          <cell r="AM516">
            <v>2797025</v>
          </cell>
          <cell r="AN516">
            <v>2785458</v>
          </cell>
          <cell r="AO516">
            <v>2773891</v>
          </cell>
          <cell r="AR516" t="str">
            <v>58</v>
          </cell>
        </row>
        <row r="517"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R517" t="str">
            <v>42b</v>
          </cell>
        </row>
        <row r="518">
          <cell r="R518">
            <v>113632921</v>
          </cell>
          <cell r="S518">
            <v>113632921</v>
          </cell>
          <cell r="T518">
            <v>113632921</v>
          </cell>
          <cell r="U518">
            <v>113632921</v>
          </cell>
          <cell r="V518">
            <v>113632921</v>
          </cell>
          <cell r="W518">
            <v>113632921</v>
          </cell>
          <cell r="X518">
            <v>113632921</v>
          </cell>
          <cell r="Y518">
            <v>113632921</v>
          </cell>
          <cell r="Z518">
            <v>113632921</v>
          </cell>
          <cell r="AA518">
            <v>113632921</v>
          </cell>
          <cell r="AB518">
            <v>113632921</v>
          </cell>
          <cell r="AC518">
            <v>113632921</v>
          </cell>
          <cell r="AD518">
            <v>113632921</v>
          </cell>
          <cell r="AE518">
            <v>113632921</v>
          </cell>
          <cell r="AF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  <cell r="AK518">
            <v>113632921</v>
          </cell>
          <cell r="AL518">
            <v>113632921</v>
          </cell>
          <cell r="AM518">
            <v>113632921</v>
          </cell>
          <cell r="AN518">
            <v>113632921</v>
          </cell>
          <cell r="AO518">
            <v>113632921</v>
          </cell>
          <cell r="AR518" t="str">
            <v>57</v>
          </cell>
        </row>
        <row r="519">
          <cell r="R519">
            <v>-66317527.990000002</v>
          </cell>
          <cell r="S519">
            <v>-66611412.990000002</v>
          </cell>
          <cell r="T519">
            <v>-66905297.990000002</v>
          </cell>
          <cell r="U519">
            <v>-67199182.989999995</v>
          </cell>
          <cell r="V519">
            <v>-67493067.989999995</v>
          </cell>
          <cell r="W519">
            <v>-67786952.989999995</v>
          </cell>
          <cell r="X519">
            <v>-68080837.989999995</v>
          </cell>
          <cell r="Y519">
            <v>-68374722.989999995</v>
          </cell>
          <cell r="Z519">
            <v>-68668607.989999995</v>
          </cell>
          <cell r="AA519">
            <v>-68962492.989999995</v>
          </cell>
          <cell r="AB519">
            <v>-69256377.989999995</v>
          </cell>
          <cell r="AC519">
            <v>-69550262.989999995</v>
          </cell>
          <cell r="AD519">
            <v>-64554217.990000002</v>
          </cell>
          <cell r="AE519">
            <v>-64848102.990000002</v>
          </cell>
          <cell r="AF519">
            <v>-65141987.990000002</v>
          </cell>
          <cell r="AG519">
            <v>-65435872.990000002</v>
          </cell>
          <cell r="AH519">
            <v>-65729757.990000002</v>
          </cell>
          <cell r="AI519">
            <v>-66023642.990000002</v>
          </cell>
          <cell r="AJ519">
            <v>-66317527.990000002</v>
          </cell>
          <cell r="AK519">
            <v>-66611412.990000002</v>
          </cell>
          <cell r="AL519">
            <v>-66905297.990000002</v>
          </cell>
          <cell r="AM519">
            <v>-67199182.989999995</v>
          </cell>
          <cell r="AN519">
            <v>-67493067.989999995</v>
          </cell>
          <cell r="AO519">
            <v>-67786952.989999995</v>
          </cell>
          <cell r="AR519" t="str">
            <v>57</v>
          </cell>
        </row>
        <row r="520"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R520" t="str">
            <v>42b</v>
          </cell>
        </row>
        <row r="521"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R521" t="str">
            <v>57</v>
          </cell>
        </row>
        <row r="522"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R522" t="str">
            <v>42b</v>
          </cell>
        </row>
        <row r="523"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R523" t="str">
            <v>8b</v>
          </cell>
        </row>
        <row r="524"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R524" t="str">
            <v>42b</v>
          </cell>
        </row>
        <row r="525"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13128.727083333337</v>
          </cell>
          <cell r="AE525">
            <v>10850.138333333332</v>
          </cell>
          <cell r="AF525">
            <v>8788.5637499999993</v>
          </cell>
          <cell r="AG525">
            <v>6944.003333333334</v>
          </cell>
          <cell r="AH525">
            <v>5316.4570833333337</v>
          </cell>
          <cell r="AI525">
            <v>3905.9249999999997</v>
          </cell>
          <cell r="AJ525">
            <v>2712.407083333333</v>
          </cell>
          <cell r="AK525">
            <v>1735.9033333333334</v>
          </cell>
          <cell r="AL525">
            <v>976.41375000000005</v>
          </cell>
          <cell r="AM525">
            <v>433.93833333333333</v>
          </cell>
          <cell r="AN525">
            <v>108.47708333333333</v>
          </cell>
          <cell r="AO525">
            <v>0</v>
          </cell>
          <cell r="AR525" t="str">
            <v>62</v>
          </cell>
        </row>
        <row r="526"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N526">
            <v>0</v>
          </cell>
          <cell r="AO526">
            <v>0</v>
          </cell>
          <cell r="AR526" t="str">
            <v>62</v>
          </cell>
        </row>
        <row r="527">
          <cell r="R527">
            <v>1979556</v>
          </cell>
          <cell r="S527">
            <v>1961056</v>
          </cell>
          <cell r="T527">
            <v>1942556</v>
          </cell>
          <cell r="U527">
            <v>1924056</v>
          </cell>
          <cell r="V527">
            <v>1905556</v>
          </cell>
          <cell r="W527">
            <v>1887056</v>
          </cell>
          <cell r="X527">
            <v>1868556</v>
          </cell>
          <cell r="Y527">
            <v>1850056</v>
          </cell>
          <cell r="Z527">
            <v>1831556</v>
          </cell>
          <cell r="AA527">
            <v>1813056</v>
          </cell>
          <cell r="AB527">
            <v>1794556</v>
          </cell>
          <cell r="AC527">
            <v>1776056</v>
          </cell>
          <cell r="AD527">
            <v>2090556</v>
          </cell>
          <cell r="AE527">
            <v>2072056</v>
          </cell>
          <cell r="AF527">
            <v>2053556</v>
          </cell>
          <cell r="AG527">
            <v>2035056</v>
          </cell>
          <cell r="AH527">
            <v>2016556</v>
          </cell>
          <cell r="AI527">
            <v>1998056</v>
          </cell>
          <cell r="AJ527">
            <v>1979556</v>
          </cell>
          <cell r="AK527">
            <v>1961056</v>
          </cell>
          <cell r="AL527">
            <v>1942556</v>
          </cell>
          <cell r="AM527">
            <v>1924056</v>
          </cell>
          <cell r="AN527">
            <v>1905556</v>
          </cell>
          <cell r="AO527">
            <v>1887056</v>
          </cell>
          <cell r="AR527" t="str">
            <v>62</v>
          </cell>
        </row>
        <row r="528"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  <cell r="AK528">
            <v>0</v>
          </cell>
          <cell r="AL528">
            <v>0</v>
          </cell>
          <cell r="AM528">
            <v>0</v>
          </cell>
          <cell r="AN528">
            <v>0</v>
          </cell>
          <cell r="AO528">
            <v>0</v>
          </cell>
          <cell r="AR528" t="str">
            <v>8b</v>
          </cell>
        </row>
        <row r="529">
          <cell r="R529">
            <v>10885699.57</v>
          </cell>
          <cell r="S529">
            <v>10738366.24</v>
          </cell>
          <cell r="T529">
            <v>10591032.91</v>
          </cell>
          <cell r="U529">
            <v>10443699.58</v>
          </cell>
          <cell r="V529">
            <v>10296366.25</v>
          </cell>
          <cell r="W529">
            <v>10149032.92</v>
          </cell>
          <cell r="X529">
            <v>10001699.59</v>
          </cell>
          <cell r="Y529">
            <v>9854366.2599999998</v>
          </cell>
          <cell r="Z529">
            <v>9707032.9299999997</v>
          </cell>
          <cell r="AA529">
            <v>9559699.5999999996</v>
          </cell>
          <cell r="AB529">
            <v>9412366.2699999996</v>
          </cell>
          <cell r="AC529">
            <v>9265032.9399999995</v>
          </cell>
          <cell r="AD529">
            <v>11778775.9375</v>
          </cell>
          <cell r="AE529">
            <v>11642390.521666668</v>
          </cell>
          <cell r="AF529">
            <v>11503512.050833335</v>
          </cell>
          <cell r="AG529">
            <v>11362140.524999999</v>
          </cell>
          <cell r="AH529">
            <v>11218275.944166668</v>
          </cell>
          <cell r="AI529">
            <v>11071918.308333332</v>
          </cell>
          <cell r="AJ529">
            <v>10923067.6175</v>
          </cell>
          <cell r="AK529">
            <v>10771723.871666668</v>
          </cell>
          <cell r="AL529">
            <v>10617887.070833333</v>
          </cell>
          <cell r="AM529">
            <v>10461557.215000002</v>
          </cell>
          <cell r="AN529">
            <v>10302734.304166667</v>
          </cell>
          <cell r="AO529">
            <v>10149032.92</v>
          </cell>
          <cell r="AR529" t="str">
            <v>62</v>
          </cell>
        </row>
        <row r="530"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  <cell r="AK530">
            <v>0</v>
          </cell>
          <cell r="AL530">
            <v>0</v>
          </cell>
          <cell r="AM530">
            <v>0</v>
          </cell>
          <cell r="AN530">
            <v>0</v>
          </cell>
          <cell r="AO530">
            <v>0</v>
          </cell>
          <cell r="AR530" t="str">
            <v>8b</v>
          </cell>
        </row>
        <row r="531">
          <cell r="R531">
            <v>2447820.0299999998</v>
          </cell>
          <cell r="S531">
            <v>2441475.83</v>
          </cell>
          <cell r="T531">
            <v>2431556.48</v>
          </cell>
          <cell r="U531">
            <v>2220118.89</v>
          </cell>
          <cell r="V531">
            <v>1744197.26</v>
          </cell>
          <cell r="W531">
            <v>1211122.3899999999</v>
          </cell>
          <cell r="X531">
            <v>694920.28</v>
          </cell>
          <cell r="Y531">
            <v>153783.26999999999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2204493.6004166668</v>
          </cell>
          <cell r="AE531">
            <v>2408214.26125</v>
          </cell>
          <cell r="AF531">
            <v>2611257.2741666669</v>
          </cell>
          <cell r="AG531">
            <v>2805077.0812500003</v>
          </cell>
          <cell r="AH531">
            <v>2970256.9208333339</v>
          </cell>
          <cell r="AI531">
            <v>3093395.2395833335</v>
          </cell>
          <cell r="AJ531">
            <v>2895729.0487500005</v>
          </cell>
          <cell r="AK531">
            <v>2424468.3783333334</v>
          </cell>
          <cell r="AL531">
            <v>2028074.4416666671</v>
          </cell>
          <cell r="AM531">
            <v>1713468.6245833335</v>
          </cell>
          <cell r="AN531">
            <v>1445774.8858333332</v>
          </cell>
          <cell r="AO531">
            <v>1215753.4716666667</v>
          </cell>
          <cell r="AR531" t="str">
            <v xml:space="preserve"> </v>
          </cell>
        </row>
        <row r="532"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  <cell r="AK532">
            <v>0</v>
          </cell>
          <cell r="AL532">
            <v>0</v>
          </cell>
          <cell r="AM532">
            <v>0</v>
          </cell>
          <cell r="AN532">
            <v>0</v>
          </cell>
          <cell r="AO532">
            <v>0</v>
          </cell>
          <cell r="AR532" t="str">
            <v>8b</v>
          </cell>
        </row>
        <row r="533"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N533">
            <v>0</v>
          </cell>
          <cell r="AO533">
            <v>0</v>
          </cell>
          <cell r="AR533" t="str">
            <v>8b</v>
          </cell>
        </row>
        <row r="534">
          <cell r="R534">
            <v>81585</v>
          </cell>
          <cell r="S534">
            <v>77205</v>
          </cell>
          <cell r="T534">
            <v>72825</v>
          </cell>
          <cell r="U534">
            <v>68445</v>
          </cell>
          <cell r="V534">
            <v>64065</v>
          </cell>
          <cell r="W534">
            <v>59685</v>
          </cell>
          <cell r="X534">
            <v>55305</v>
          </cell>
          <cell r="Y534">
            <v>50925</v>
          </cell>
          <cell r="Z534">
            <v>46545</v>
          </cell>
          <cell r="AA534">
            <v>42165</v>
          </cell>
          <cell r="AB534">
            <v>37785</v>
          </cell>
          <cell r="AC534">
            <v>33405</v>
          </cell>
          <cell r="AD534">
            <v>123597.13708333332</v>
          </cell>
          <cell r="AE534">
            <v>116486.77166666668</v>
          </cell>
          <cell r="AF534">
            <v>109636.44041666666</v>
          </cell>
          <cell r="AG534">
            <v>103046.14333333333</v>
          </cell>
          <cell r="AH534">
            <v>96715.880416666667</v>
          </cell>
          <cell r="AI534">
            <v>90645.651666666672</v>
          </cell>
          <cell r="AJ534">
            <v>84835.457083333327</v>
          </cell>
          <cell r="AK534">
            <v>79285.296666666662</v>
          </cell>
          <cell r="AL534">
            <v>73995.170416666675</v>
          </cell>
          <cell r="AM534">
            <v>68965.078333333324</v>
          </cell>
          <cell r="AN534">
            <v>64195.020416666666</v>
          </cell>
          <cell r="AO534">
            <v>59685</v>
          </cell>
          <cell r="AR534" t="str">
            <v>61</v>
          </cell>
        </row>
        <row r="535"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  <cell r="AK535">
            <v>0</v>
          </cell>
          <cell r="AL535">
            <v>0</v>
          </cell>
          <cell r="AM535">
            <v>0</v>
          </cell>
          <cell r="AN535">
            <v>0</v>
          </cell>
          <cell r="AO535">
            <v>0</v>
          </cell>
          <cell r="AR535" t="str">
            <v>62</v>
          </cell>
        </row>
        <row r="536"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R536" t="str">
            <v>57</v>
          </cell>
        </row>
        <row r="537"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  <cell r="AK537">
            <v>0</v>
          </cell>
          <cell r="AL537">
            <v>0</v>
          </cell>
          <cell r="AM537">
            <v>0</v>
          </cell>
          <cell r="AN537">
            <v>0</v>
          </cell>
          <cell r="AO537">
            <v>0</v>
          </cell>
          <cell r="AR537" t="str">
            <v>57</v>
          </cell>
        </row>
        <row r="538">
          <cell r="R538">
            <v>25257988</v>
          </cell>
          <cell r="S538">
            <v>25257988</v>
          </cell>
          <cell r="T538">
            <v>25257988</v>
          </cell>
          <cell r="U538">
            <v>25257988</v>
          </cell>
          <cell r="V538">
            <v>2856530</v>
          </cell>
          <cell r="W538">
            <v>2269066</v>
          </cell>
          <cell r="X538">
            <v>2269066</v>
          </cell>
          <cell r="Y538">
            <v>2269066</v>
          </cell>
          <cell r="Z538">
            <v>2269066</v>
          </cell>
          <cell r="AA538">
            <v>2269066</v>
          </cell>
          <cell r="AB538">
            <v>2269066</v>
          </cell>
          <cell r="AC538">
            <v>2269066</v>
          </cell>
          <cell r="AD538">
            <v>21908816.230833333</v>
          </cell>
          <cell r="AE538">
            <v>23463395.962500002</v>
          </cell>
          <cell r="AF538">
            <v>24481461.860833336</v>
          </cell>
          <cell r="AG538">
            <v>25258914.217500001</v>
          </cell>
          <cell r="AH538">
            <v>25264633.416666668</v>
          </cell>
          <cell r="AI538">
            <v>23768301.375</v>
          </cell>
          <cell r="AJ538">
            <v>21609835.458333332</v>
          </cell>
          <cell r="AK538">
            <v>19451369.541666668</v>
          </cell>
          <cell r="AL538">
            <v>17292903.625</v>
          </cell>
          <cell r="AM538">
            <v>15134437.708333334</v>
          </cell>
          <cell r="AN538">
            <v>12975971.791666666</v>
          </cell>
          <cell r="AO538">
            <v>10938867.083333334</v>
          </cell>
          <cell r="AR538" t="str">
            <v>57</v>
          </cell>
        </row>
        <row r="539">
          <cell r="R539">
            <v>-25257988</v>
          </cell>
          <cell r="S539">
            <v>-25257988</v>
          </cell>
          <cell r="T539">
            <v>-25257988</v>
          </cell>
          <cell r="U539">
            <v>-25257988</v>
          </cell>
          <cell r="V539">
            <v>-2856530</v>
          </cell>
          <cell r="W539">
            <v>-2269066</v>
          </cell>
          <cell r="X539">
            <v>-2269066</v>
          </cell>
          <cell r="Y539">
            <v>-2269066</v>
          </cell>
          <cell r="Z539">
            <v>-2269066</v>
          </cell>
          <cell r="AA539">
            <v>-2269066</v>
          </cell>
          <cell r="AB539">
            <v>-2269066</v>
          </cell>
          <cell r="AC539">
            <v>-2269066</v>
          </cell>
          <cell r="AD539">
            <v>-21908816.230833333</v>
          </cell>
          <cell r="AE539">
            <v>-23463395.962500002</v>
          </cell>
          <cell r="AF539">
            <v>-24481461.860833336</v>
          </cell>
          <cell r="AG539">
            <v>-25258914.217500001</v>
          </cell>
          <cell r="AH539">
            <v>-25264633.416666668</v>
          </cell>
          <cell r="AI539">
            <v>-23768301.375</v>
          </cell>
          <cell r="AJ539">
            <v>-21609835.458333332</v>
          </cell>
          <cell r="AK539">
            <v>-19451369.541666668</v>
          </cell>
          <cell r="AL539">
            <v>-17292903.625</v>
          </cell>
          <cell r="AM539">
            <v>-15134437.708333334</v>
          </cell>
          <cell r="AN539">
            <v>-12975971.791666666</v>
          </cell>
          <cell r="AO539">
            <v>-10938867.083333334</v>
          </cell>
          <cell r="AR539" t="str">
            <v>57</v>
          </cell>
        </row>
        <row r="540"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O540">
            <v>0</v>
          </cell>
          <cell r="AR540" t="str">
            <v>42b</v>
          </cell>
        </row>
        <row r="541"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19859.186250000002</v>
          </cell>
          <cell r="AE541">
            <v>17962.930000000004</v>
          </cell>
          <cell r="AF541">
            <v>15954.322083333334</v>
          </cell>
          <cell r="AG541">
            <v>13857.802916666667</v>
          </cell>
          <cell r="AH541">
            <v>11664.377500000001</v>
          </cell>
          <cell r="AI541">
            <v>9333.4162500000002</v>
          </cell>
          <cell r="AJ541">
            <v>6856.5383333333339</v>
          </cell>
          <cell r="AK541">
            <v>4226.487916666666</v>
          </cell>
          <cell r="AL541">
            <v>1436.2020833333333</v>
          </cell>
          <cell r="AM541">
            <v>0</v>
          </cell>
          <cell r="AN541">
            <v>0</v>
          </cell>
          <cell r="AO541">
            <v>0</v>
          </cell>
          <cell r="AR541" t="str">
            <v>42b</v>
          </cell>
        </row>
        <row r="542"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R542" t="str">
            <v>42b</v>
          </cell>
        </row>
        <row r="543"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122599.75958333333</v>
          </cell>
          <cell r="AE543">
            <v>110326.85541666667</v>
          </cell>
          <cell r="AF543">
            <v>97565.99791666666</v>
          </cell>
          <cell r="AG543">
            <v>84310.336250000008</v>
          </cell>
          <cell r="AH543">
            <v>70476.13416666667</v>
          </cell>
          <cell r="AI543">
            <v>55978.431666666671</v>
          </cell>
          <cell r="AJ543">
            <v>40808.372083333335</v>
          </cell>
          <cell r="AK543">
            <v>24966.861249999998</v>
          </cell>
          <cell r="AL543">
            <v>8439.7195833333335</v>
          </cell>
          <cell r="AM543">
            <v>0</v>
          </cell>
          <cell r="AN543">
            <v>0</v>
          </cell>
          <cell r="AO543">
            <v>0</v>
          </cell>
          <cell r="AR543" t="str">
            <v>42b</v>
          </cell>
        </row>
        <row r="544"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466.48750000000001</v>
          </cell>
          <cell r="AE544">
            <v>155.49583333333334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R544" t="str">
            <v>42b</v>
          </cell>
        </row>
        <row r="545"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1523.5062499999997</v>
          </cell>
          <cell r="AE545">
            <v>507.83541666666662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R545" t="str">
            <v>42b</v>
          </cell>
        </row>
        <row r="546"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610.04875000000004</v>
          </cell>
          <cell r="AE546">
            <v>203.34958333333336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O546">
            <v>0</v>
          </cell>
          <cell r="AR546" t="str">
            <v>42b</v>
          </cell>
        </row>
        <row r="547">
          <cell r="R547">
            <v>2251.12</v>
          </cell>
          <cell r="S547">
            <v>2421.48</v>
          </cell>
          <cell r="T547">
            <v>2592.94</v>
          </cell>
          <cell r="U547">
            <v>547.96</v>
          </cell>
          <cell r="V547">
            <v>585.30999999999995</v>
          </cell>
          <cell r="W547">
            <v>670.34</v>
          </cell>
          <cell r="X547">
            <v>755.99</v>
          </cell>
          <cell r="Y547">
            <v>854.57</v>
          </cell>
          <cell r="Z547">
            <v>953.62</v>
          </cell>
          <cell r="AA547">
            <v>1052.67</v>
          </cell>
          <cell r="AB547">
            <v>1158.3699999999999</v>
          </cell>
          <cell r="AC547">
            <v>1270.51</v>
          </cell>
          <cell r="AD547">
            <v>1538.823333333333</v>
          </cell>
          <cell r="AE547">
            <v>1634.2070833333335</v>
          </cell>
          <cell r="AF547">
            <v>1732.4949999999999</v>
          </cell>
          <cell r="AG547">
            <v>1749.5345833333331</v>
          </cell>
          <cell r="AH547">
            <v>1683.1145833333333</v>
          </cell>
          <cell r="AI547">
            <v>1619.4266666666665</v>
          </cell>
          <cell r="AJ547">
            <v>1561.6929166666669</v>
          </cell>
          <cell r="AK547">
            <v>1509.1949999999999</v>
          </cell>
          <cell r="AL547">
            <v>1462.1516666666666</v>
          </cell>
          <cell r="AM547">
            <v>1416.7137499999999</v>
          </cell>
          <cell r="AN547">
            <v>1360.3158333333333</v>
          </cell>
          <cell r="AO547">
            <v>1293.3712500000001</v>
          </cell>
          <cell r="AR547" t="str">
            <v>42b</v>
          </cell>
        </row>
        <row r="548"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R548" t="str">
            <v>57</v>
          </cell>
        </row>
        <row r="549"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198404.83666666667</v>
          </cell>
          <cell r="AE549">
            <v>181053.21333333335</v>
          </cell>
          <cell r="AF549">
            <v>162169.82999999999</v>
          </cell>
          <cell r="AG549">
            <v>141235.46249999999</v>
          </cell>
          <cell r="AH549">
            <v>118629.29875</v>
          </cell>
          <cell r="AI549">
            <v>94645.611666666649</v>
          </cell>
          <cell r="AJ549">
            <v>69469.34166666666</v>
          </cell>
          <cell r="AK549">
            <v>43132.210416666669</v>
          </cell>
          <cell r="AL549">
            <v>14817.407500000001</v>
          </cell>
          <cell r="AM549">
            <v>0</v>
          </cell>
          <cell r="AN549">
            <v>0</v>
          </cell>
          <cell r="AO549">
            <v>0</v>
          </cell>
          <cell r="AR549" t="str">
            <v>42b</v>
          </cell>
        </row>
        <row r="550">
          <cell r="R550">
            <v>1110465.52</v>
          </cell>
          <cell r="S550">
            <v>1052019.94</v>
          </cell>
          <cell r="T550">
            <v>993574.36</v>
          </cell>
          <cell r="U550">
            <v>935128.78</v>
          </cell>
          <cell r="V550">
            <v>876683.2</v>
          </cell>
          <cell r="W550">
            <v>818237.62</v>
          </cell>
          <cell r="X550">
            <v>759792.04</v>
          </cell>
          <cell r="Y550">
            <v>701346.46</v>
          </cell>
          <cell r="Z550">
            <v>642900.88</v>
          </cell>
          <cell r="AA550">
            <v>584455.30000000005</v>
          </cell>
          <cell r="AB550">
            <v>526009.72</v>
          </cell>
          <cell r="AC550">
            <v>467564.14</v>
          </cell>
          <cell r="AD550">
            <v>1422862.8908333331</v>
          </cell>
          <cell r="AE550">
            <v>1368920.3824999998</v>
          </cell>
          <cell r="AF550">
            <v>1314977.8741666665</v>
          </cell>
          <cell r="AG550">
            <v>1261035.3658333332</v>
          </cell>
          <cell r="AH550">
            <v>1207092.8574999997</v>
          </cell>
          <cell r="AI550">
            <v>1153150.3491666664</v>
          </cell>
          <cell r="AJ550">
            <v>1099207.8408333331</v>
          </cell>
          <cell r="AK550">
            <v>1045265.3324999997</v>
          </cell>
          <cell r="AL550">
            <v>991322.82416666672</v>
          </cell>
          <cell r="AM550">
            <v>935128.78000000026</v>
          </cell>
          <cell r="AN550">
            <v>876683.20000000007</v>
          </cell>
          <cell r="AO550">
            <v>818237.62000000011</v>
          </cell>
          <cell r="AR550" t="str">
            <v>42b</v>
          </cell>
        </row>
        <row r="551">
          <cell r="R551">
            <v>2516694.11</v>
          </cell>
          <cell r="S551">
            <v>2514406.21</v>
          </cell>
          <cell r="T551">
            <v>2540904</v>
          </cell>
          <cell r="U551">
            <v>2561866.94</v>
          </cell>
          <cell r="V551">
            <v>2585187.73</v>
          </cell>
          <cell r="W551">
            <v>2611049.2000000002</v>
          </cell>
          <cell r="X551">
            <v>2635145.65</v>
          </cell>
          <cell r="Y551">
            <v>2657351.29</v>
          </cell>
          <cell r="Z551">
            <v>2684597.83</v>
          </cell>
          <cell r="AA551">
            <v>2707572.31</v>
          </cell>
          <cell r="AB551">
            <v>2731541.11</v>
          </cell>
          <cell r="AC551">
            <v>2754197.16</v>
          </cell>
          <cell r="AD551">
            <v>2285419.8887499999</v>
          </cell>
          <cell r="AE551">
            <v>2324387.2845833334</v>
          </cell>
          <cell r="AF551">
            <v>2360929.1199999996</v>
          </cell>
          <cell r="AG551">
            <v>2395744.9737499999</v>
          </cell>
          <cell r="AH551">
            <v>2428728.3020833335</v>
          </cell>
          <cell r="AI551">
            <v>2460929.3041666667</v>
          </cell>
          <cell r="AJ551">
            <v>2492775.9775</v>
          </cell>
          <cell r="AK551">
            <v>2521284.0020833332</v>
          </cell>
          <cell r="AL551">
            <v>2546407.552083333</v>
          </cell>
          <cell r="AM551">
            <v>2570117.7137499992</v>
          </cell>
          <cell r="AN551">
            <v>2592618.1920833332</v>
          </cell>
          <cell r="AO551">
            <v>2614406.0704166666</v>
          </cell>
          <cell r="AR551" t="str">
            <v>42b</v>
          </cell>
        </row>
        <row r="552">
          <cell r="R552">
            <v>-546253.89</v>
          </cell>
          <cell r="S552">
            <v>-570038.09</v>
          </cell>
          <cell r="T552">
            <v>-594336.16</v>
          </cell>
          <cell r="U552">
            <v>-619044.41</v>
          </cell>
          <cell r="V552">
            <v>-644242.18999999994</v>
          </cell>
          <cell r="W552">
            <v>-670021.47</v>
          </cell>
          <cell r="X552">
            <v>-696302.97</v>
          </cell>
          <cell r="Y552">
            <v>-723237.05</v>
          </cell>
          <cell r="Z552">
            <v>-750946.19</v>
          </cell>
          <cell r="AA552">
            <v>-779308.59</v>
          </cell>
          <cell r="AB552">
            <v>-808592.67</v>
          </cell>
          <cell r="AC552">
            <v>-838748.3</v>
          </cell>
          <cell r="AD552">
            <v>-414960.46458333329</v>
          </cell>
          <cell r="AE552">
            <v>-435768.79374999995</v>
          </cell>
          <cell r="AF552">
            <v>-457090.51833333325</v>
          </cell>
          <cell r="AG552">
            <v>-478922.6645833333</v>
          </cell>
          <cell r="AH552">
            <v>-501260.53250000003</v>
          </cell>
          <cell r="AI552">
            <v>-524127.5404166666</v>
          </cell>
          <cell r="AJ552">
            <v>-547551.69000000006</v>
          </cell>
          <cell r="AK552">
            <v>-571538.11124999996</v>
          </cell>
          <cell r="AL552">
            <v>-596100.13249999995</v>
          </cell>
          <cell r="AM552">
            <v>-621249.27541666664</v>
          </cell>
          <cell r="AN552">
            <v>-647004.26958333328</v>
          </cell>
          <cell r="AO552">
            <v>-673397.01124999998</v>
          </cell>
          <cell r="AR552" t="str">
            <v>42b</v>
          </cell>
        </row>
        <row r="553">
          <cell r="R553">
            <v>-29668756.66</v>
          </cell>
          <cell r="S553">
            <v>-31990634.66</v>
          </cell>
          <cell r="T553">
            <v>-34293247.659999996</v>
          </cell>
          <cell r="U553">
            <v>-14876593.939999999</v>
          </cell>
          <cell r="V553">
            <v>-15891070.939999999</v>
          </cell>
          <cell r="W553">
            <v>-16850073.940000001</v>
          </cell>
          <cell r="X553">
            <v>-17879874.940000001</v>
          </cell>
          <cell r="Y553">
            <v>-18924726.940000001</v>
          </cell>
          <cell r="Z553">
            <v>-19927070.940000001</v>
          </cell>
          <cell r="AA553">
            <v>-21087276.940000001</v>
          </cell>
          <cell r="AB553">
            <v>-22387936.940000001</v>
          </cell>
          <cell r="AC553">
            <v>-23825224.940000001</v>
          </cell>
          <cell r="AD553">
            <v>-16284323.690416664</v>
          </cell>
          <cell r="AE553">
            <v>-18283141.755833331</v>
          </cell>
          <cell r="AF553">
            <v>-20494581.993333332</v>
          </cell>
          <cell r="AG553">
            <v>-21782981.379999999</v>
          </cell>
          <cell r="AH553">
            <v>-22135307.611666668</v>
          </cell>
          <cell r="AI553">
            <v>-22410751.926666666</v>
          </cell>
          <cell r="AJ553">
            <v>-22611282.283333331</v>
          </cell>
          <cell r="AK553">
            <v>-22737795.515000001</v>
          </cell>
          <cell r="AL553">
            <v>-22791515.454999998</v>
          </cell>
          <cell r="AM553">
            <v>-22770504.811666667</v>
          </cell>
          <cell r="AN553">
            <v>-22648772.126666665</v>
          </cell>
          <cell r="AO553">
            <v>-22428341.399999995</v>
          </cell>
          <cell r="AR553" t="str">
            <v>57</v>
          </cell>
        </row>
        <row r="554">
          <cell r="R554">
            <v>132630689</v>
          </cell>
          <cell r="S554">
            <v>132630689</v>
          </cell>
          <cell r="T554">
            <v>130528689</v>
          </cell>
          <cell r="U554">
            <v>130528689</v>
          </cell>
          <cell r="V554">
            <v>130528689</v>
          </cell>
          <cell r="W554">
            <v>128228689</v>
          </cell>
          <cell r="X554">
            <v>128228689</v>
          </cell>
          <cell r="Y554">
            <v>128228689</v>
          </cell>
          <cell r="Z554">
            <v>125340689</v>
          </cell>
          <cell r="AA554">
            <v>125340689</v>
          </cell>
          <cell r="AB554">
            <v>125340689</v>
          </cell>
          <cell r="AC554">
            <v>116578689</v>
          </cell>
          <cell r="AD554">
            <v>152345439</v>
          </cell>
          <cell r="AE554">
            <v>149681605.66666666</v>
          </cell>
          <cell r="AF554">
            <v>147167147.33333334</v>
          </cell>
          <cell r="AG554">
            <v>144802064</v>
          </cell>
          <cell r="AH554">
            <v>142436980.66666666</v>
          </cell>
          <cell r="AI554">
            <v>140207105.66666666</v>
          </cell>
          <cell r="AJ554">
            <v>138112439</v>
          </cell>
          <cell r="AK554">
            <v>136017772.33333334</v>
          </cell>
          <cell r="AL554">
            <v>134005730.66666667</v>
          </cell>
          <cell r="AM554">
            <v>132076314</v>
          </cell>
          <cell r="AN554">
            <v>130146897.33333333</v>
          </cell>
          <cell r="AO554">
            <v>128513355.66666667</v>
          </cell>
          <cell r="AR554" t="str">
            <v>62</v>
          </cell>
        </row>
        <row r="555">
          <cell r="R555">
            <v>20644968.550000001</v>
          </cell>
          <cell r="S555">
            <v>20675599.039999999</v>
          </cell>
          <cell r="T555">
            <v>20675818.07</v>
          </cell>
          <cell r="U555">
            <v>20482287.300000001</v>
          </cell>
          <cell r="V555">
            <v>20531875.629999999</v>
          </cell>
          <cell r="W555">
            <v>17515346.809999999</v>
          </cell>
          <cell r="X555">
            <v>17526988.370000001</v>
          </cell>
          <cell r="Y555">
            <v>18079731.960000001</v>
          </cell>
          <cell r="Z555">
            <v>17954000.68</v>
          </cell>
          <cell r="AA555">
            <v>18024557.469999999</v>
          </cell>
          <cell r="AB555">
            <v>18159028.210000001</v>
          </cell>
          <cell r="AC555">
            <v>18393186.82</v>
          </cell>
          <cell r="AD555">
            <v>2572328.0537500004</v>
          </cell>
          <cell r="AE555">
            <v>4294018.37</v>
          </cell>
          <cell r="AF555">
            <v>6016994.0829166668</v>
          </cell>
          <cell r="AG555">
            <v>7731915.1400000006</v>
          </cell>
          <cell r="AH555">
            <v>9440838.5954166669</v>
          </cell>
          <cell r="AI555">
            <v>11026139.530416666</v>
          </cell>
          <cell r="AJ555">
            <v>12486236.829583332</v>
          </cell>
          <cell r="AK555">
            <v>13969850.176666664</v>
          </cell>
          <cell r="AL555">
            <v>15471255.703333333</v>
          </cell>
          <cell r="AM555">
            <v>16970362.292916667</v>
          </cell>
          <cell r="AN555">
            <v>18478011.696249999</v>
          </cell>
          <cell r="AO555">
            <v>19144960.140416671</v>
          </cell>
          <cell r="AR555" t="str">
            <v>62</v>
          </cell>
        </row>
        <row r="556">
          <cell r="Z556">
            <v>-342056.68</v>
          </cell>
          <cell r="AA556">
            <v>-342056.68</v>
          </cell>
          <cell r="AB556">
            <v>-342056.68</v>
          </cell>
          <cell r="AC556">
            <v>-449815.01</v>
          </cell>
          <cell r="AK556">
            <v>0</v>
          </cell>
          <cell r="AL556">
            <v>-14252.361666666666</v>
          </cell>
          <cell r="AM556">
            <v>-42757.084999999999</v>
          </cell>
          <cell r="AN556">
            <v>-71261.808333333334</v>
          </cell>
          <cell r="AO556">
            <v>-104256.46208333333</v>
          </cell>
          <cell r="AR556" t="str">
            <v>62</v>
          </cell>
        </row>
        <row r="557">
          <cell r="R557">
            <v>20230047</v>
          </cell>
          <cell r="S557">
            <v>27284693</v>
          </cell>
          <cell r="T557">
            <v>32366142</v>
          </cell>
          <cell r="U557">
            <v>35973453</v>
          </cell>
          <cell r="V557">
            <v>20878377</v>
          </cell>
          <cell r="W557">
            <v>24258354</v>
          </cell>
          <cell r="X557">
            <v>24258354</v>
          </cell>
          <cell r="Y557">
            <v>24258354</v>
          </cell>
          <cell r="Z557">
            <v>24258354</v>
          </cell>
          <cell r="AA557">
            <v>24258354</v>
          </cell>
          <cell r="AB557">
            <v>24258354</v>
          </cell>
          <cell r="AC557">
            <v>24107660</v>
          </cell>
          <cell r="AD557">
            <v>5189181.875</v>
          </cell>
          <cell r="AE557">
            <v>7168962.708333333</v>
          </cell>
          <cell r="AF557">
            <v>9654414.166666666</v>
          </cell>
          <cell r="AG557">
            <v>12501897.291666666</v>
          </cell>
          <cell r="AH557">
            <v>14870723.541666666</v>
          </cell>
          <cell r="AI557">
            <v>16751420.666666666</v>
          </cell>
          <cell r="AJ557">
            <v>18753801.291666668</v>
          </cell>
          <cell r="AK557">
            <v>20688467.875</v>
          </cell>
          <cell r="AL557">
            <v>22399705.833333332</v>
          </cell>
          <cell r="AM557">
            <v>23695192.083333332</v>
          </cell>
          <cell r="AN557">
            <v>24635574.291666668</v>
          </cell>
          <cell r="AO557">
            <v>25290599.416666668</v>
          </cell>
          <cell r="AR557" t="str">
            <v>57</v>
          </cell>
        </row>
        <row r="558">
          <cell r="R558">
            <v>-20230047</v>
          </cell>
          <cell r="S558">
            <v>-27284693</v>
          </cell>
          <cell r="T558">
            <v>-32366142</v>
          </cell>
          <cell r="U558">
            <v>-35973453</v>
          </cell>
          <cell r="V558">
            <v>-20878377</v>
          </cell>
          <cell r="W558">
            <v>-24258354</v>
          </cell>
          <cell r="X558">
            <v>-24258354</v>
          </cell>
          <cell r="Y558">
            <v>-24258354</v>
          </cell>
          <cell r="Z558">
            <v>-24258354</v>
          </cell>
          <cell r="AA558">
            <v>-24258354</v>
          </cell>
          <cell r="AB558">
            <v>-24258354</v>
          </cell>
          <cell r="AC558">
            <v>-24107660</v>
          </cell>
          <cell r="AD558">
            <v>-5189181.875</v>
          </cell>
          <cell r="AE558">
            <v>-7168962.708333333</v>
          </cell>
          <cell r="AF558">
            <v>-9654414.166666666</v>
          </cell>
          <cell r="AG558">
            <v>-12501897.291666666</v>
          </cell>
          <cell r="AH558">
            <v>-14870723.541666666</v>
          </cell>
          <cell r="AI558">
            <v>-16751420.666666666</v>
          </cell>
          <cell r="AJ558">
            <v>-18753801.291666668</v>
          </cell>
          <cell r="AK558">
            <v>-20688467.875</v>
          </cell>
          <cell r="AL558">
            <v>-22399705.833333332</v>
          </cell>
          <cell r="AM558">
            <v>-23695192.083333332</v>
          </cell>
          <cell r="AN558">
            <v>-24635574.291666668</v>
          </cell>
          <cell r="AO558">
            <v>-25290599.416666668</v>
          </cell>
          <cell r="AR558" t="str">
            <v>57</v>
          </cell>
        </row>
        <row r="559">
          <cell r="X559">
            <v>2999706</v>
          </cell>
          <cell r="Y559">
            <v>2085564</v>
          </cell>
          <cell r="Z559">
            <v>2433033</v>
          </cell>
          <cell r="AA559">
            <v>6994196</v>
          </cell>
          <cell r="AB559">
            <v>8753755</v>
          </cell>
          <cell r="AC559">
            <v>10699634</v>
          </cell>
          <cell r="AG559">
            <v>0</v>
          </cell>
          <cell r="AH559">
            <v>0</v>
          </cell>
          <cell r="AI559">
            <v>0</v>
          </cell>
          <cell r="AJ559">
            <v>124987.75</v>
          </cell>
          <cell r="AK559">
            <v>336874</v>
          </cell>
          <cell r="AL559">
            <v>525148.875</v>
          </cell>
          <cell r="AM559">
            <v>917950.08333333337</v>
          </cell>
          <cell r="AN559">
            <v>1574114.7083333333</v>
          </cell>
          <cell r="AO559">
            <v>2384672.5833333335</v>
          </cell>
          <cell r="AR559" t="str">
            <v>57</v>
          </cell>
        </row>
        <row r="560">
          <cell r="X560">
            <v>-2999706</v>
          </cell>
          <cell r="Y560">
            <v>-2085564</v>
          </cell>
          <cell r="Z560">
            <v>-2433033</v>
          </cell>
          <cell r="AA560">
            <v>-6994196</v>
          </cell>
          <cell r="AB560">
            <v>-8753755</v>
          </cell>
          <cell r="AC560">
            <v>-10699634</v>
          </cell>
          <cell r="AG560">
            <v>0</v>
          </cell>
          <cell r="AH560">
            <v>0</v>
          </cell>
          <cell r="AI560">
            <v>0</v>
          </cell>
          <cell r="AJ560">
            <v>-124987.75</v>
          </cell>
          <cell r="AK560">
            <v>-336874</v>
          </cell>
          <cell r="AL560">
            <v>-525148.875</v>
          </cell>
          <cell r="AM560">
            <v>-917950.08333333337</v>
          </cell>
          <cell r="AN560">
            <v>-1574114.7083333333</v>
          </cell>
          <cell r="AO560">
            <v>-2384672.5833333335</v>
          </cell>
          <cell r="AR560" t="str">
            <v>57</v>
          </cell>
        </row>
        <row r="561">
          <cell r="R561">
            <v>40142464</v>
          </cell>
          <cell r="S561">
            <v>40099138</v>
          </cell>
          <cell r="T561">
            <v>40149952</v>
          </cell>
          <cell r="U561">
            <v>40186031</v>
          </cell>
          <cell r="V561">
            <v>37563523.5</v>
          </cell>
          <cell r="W561">
            <v>24398243</v>
          </cell>
          <cell r="X561">
            <v>27397949</v>
          </cell>
          <cell r="Y561">
            <v>26483807</v>
          </cell>
          <cell r="Z561">
            <v>26831276</v>
          </cell>
          <cell r="AA561">
            <v>31392439</v>
          </cell>
          <cell r="AB561">
            <v>33151998</v>
          </cell>
          <cell r="AC561">
            <v>35022529</v>
          </cell>
          <cell r="AD561">
            <v>5006711.083333333</v>
          </cell>
          <cell r="AE561">
            <v>8350111.166666667</v>
          </cell>
          <cell r="AF561">
            <v>11693823.25</v>
          </cell>
          <cell r="AG561">
            <v>15041155.875</v>
          </cell>
          <cell r="AH561">
            <v>18280720.645833332</v>
          </cell>
          <cell r="AI561">
            <v>20862460.916666668</v>
          </cell>
          <cell r="AJ561">
            <v>23020635.583333332</v>
          </cell>
          <cell r="AK561">
            <v>25265708.75</v>
          </cell>
          <cell r="AL561">
            <v>27487170.541666668</v>
          </cell>
          <cell r="AM561">
            <v>29913158.666666668</v>
          </cell>
          <cell r="AN561">
            <v>32602510.208333332</v>
          </cell>
          <cell r="AO561">
            <v>33776061.291666664</v>
          </cell>
          <cell r="AR561" t="str">
            <v>57</v>
          </cell>
        </row>
        <row r="562">
          <cell r="R562">
            <v>-40142464</v>
          </cell>
          <cell r="S562">
            <v>-40099138</v>
          </cell>
          <cell r="T562">
            <v>-40149952</v>
          </cell>
          <cell r="U562">
            <v>-40186031</v>
          </cell>
          <cell r="V562">
            <v>-37563523.5</v>
          </cell>
          <cell r="W562">
            <v>-24398243</v>
          </cell>
          <cell r="X562">
            <v>-27397949</v>
          </cell>
          <cell r="Y562">
            <v>-26483807</v>
          </cell>
          <cell r="Z562">
            <v>-26831276</v>
          </cell>
          <cell r="AA562">
            <v>-31392439</v>
          </cell>
          <cell r="AB562">
            <v>-33151998</v>
          </cell>
          <cell r="AC562">
            <v>-35022529</v>
          </cell>
          <cell r="AD562">
            <v>-5006711.083333333</v>
          </cell>
          <cell r="AE562">
            <v>-8350111.166666667</v>
          </cell>
          <cell r="AF562">
            <v>-11693823.25</v>
          </cell>
          <cell r="AG562">
            <v>-15041155.875</v>
          </cell>
          <cell r="AH562">
            <v>-18280720.645833332</v>
          </cell>
          <cell r="AI562">
            <v>-20862460.916666668</v>
          </cell>
          <cell r="AJ562">
            <v>-23020635.583333332</v>
          </cell>
          <cell r="AK562">
            <v>-25265708.75</v>
          </cell>
          <cell r="AL562">
            <v>-27487170.541666668</v>
          </cell>
          <cell r="AM562">
            <v>-29913158.666666668</v>
          </cell>
          <cell r="AN562">
            <v>-32602510.208333332</v>
          </cell>
          <cell r="AO562">
            <v>-33776061.291666664</v>
          </cell>
          <cell r="AR562" t="str">
            <v>57</v>
          </cell>
        </row>
        <row r="563">
          <cell r="R563">
            <v>5052034</v>
          </cell>
          <cell r="S563">
            <v>12443543</v>
          </cell>
          <cell r="T563">
            <v>17474177</v>
          </cell>
          <cell r="U563">
            <v>21045962</v>
          </cell>
          <cell r="V563">
            <v>0</v>
          </cell>
          <cell r="W563">
            <v>2129178</v>
          </cell>
          <cell r="X563">
            <v>2129178</v>
          </cell>
          <cell r="Y563">
            <v>2129178</v>
          </cell>
          <cell r="Z563">
            <v>2129178</v>
          </cell>
          <cell r="AA563">
            <v>2129178</v>
          </cell>
          <cell r="AB563">
            <v>2129178</v>
          </cell>
          <cell r="AC563">
            <v>2053830</v>
          </cell>
          <cell r="AD563">
            <v>2556310.7058333331</v>
          </cell>
          <cell r="AE563">
            <v>3285293.0808333331</v>
          </cell>
          <cell r="AF563">
            <v>4531864.7474999996</v>
          </cell>
          <cell r="AG563">
            <v>6136870.5391666666</v>
          </cell>
          <cell r="AH563">
            <v>7013785.6224999996</v>
          </cell>
          <cell r="AI563">
            <v>6932279.3724999996</v>
          </cell>
          <cell r="AJ563">
            <v>6768652.4408333329</v>
          </cell>
          <cell r="AK563">
            <v>6603796.645833333</v>
          </cell>
          <cell r="AL563">
            <v>6437731.8079166664</v>
          </cell>
          <cell r="AM563">
            <v>6272895.833333333</v>
          </cell>
          <cell r="AN563">
            <v>6109883.333333333</v>
          </cell>
          <cell r="AO563">
            <v>5966047.458333333</v>
          </cell>
          <cell r="AR563" t="str">
            <v>57</v>
          </cell>
        </row>
        <row r="564"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-2145936</v>
          </cell>
          <cell r="X564">
            <v>-2153621</v>
          </cell>
          <cell r="Y564">
            <v>-2160402</v>
          </cell>
          <cell r="Z564">
            <v>-2167402</v>
          </cell>
          <cell r="AA564">
            <v>-2175033</v>
          </cell>
          <cell r="AB564">
            <v>-2182418</v>
          </cell>
          <cell r="AC564">
            <v>-2113125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-89414</v>
          </cell>
          <cell r="AJ564">
            <v>-268562.20833333331</v>
          </cell>
          <cell r="AK564">
            <v>-448313.16666666669</v>
          </cell>
          <cell r="AL564">
            <v>-628638.33333333337</v>
          </cell>
          <cell r="AM564">
            <v>-809573.125</v>
          </cell>
          <cell r="AN564">
            <v>-991133.58333333337</v>
          </cell>
          <cell r="AO564">
            <v>-1170114.5416666667</v>
          </cell>
          <cell r="AR564" t="str">
            <v>57</v>
          </cell>
        </row>
        <row r="565">
          <cell r="R565">
            <v>0</v>
          </cell>
          <cell r="S565">
            <v>12306.32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326.3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756890.39</v>
          </cell>
          <cell r="AD565">
            <v>0</v>
          </cell>
          <cell r="AE565">
            <v>512.76333333333332</v>
          </cell>
          <cell r="AF565">
            <v>1025.5266666666666</v>
          </cell>
          <cell r="AG565">
            <v>1025.5266666666666</v>
          </cell>
          <cell r="AH565">
            <v>1025.5266666666666</v>
          </cell>
          <cell r="AI565">
            <v>1025.5266666666666</v>
          </cell>
          <cell r="AJ565">
            <v>1039.1224999999999</v>
          </cell>
          <cell r="AK565">
            <v>1052.7183333333332</v>
          </cell>
          <cell r="AL565">
            <v>1052.7183333333332</v>
          </cell>
          <cell r="AM565">
            <v>1052.7183333333332</v>
          </cell>
          <cell r="AN565">
            <v>1052.7183333333332</v>
          </cell>
          <cell r="AO565">
            <v>32589.817916666667</v>
          </cell>
          <cell r="AR565" t="str">
            <v>62</v>
          </cell>
        </row>
        <row r="566">
          <cell r="R566">
            <v>29151744.850000001</v>
          </cell>
          <cell r="S566">
            <v>29144778.260000002</v>
          </cell>
          <cell r="T566">
            <v>29276658.600000001</v>
          </cell>
          <cell r="U566">
            <v>29330892.440000001</v>
          </cell>
          <cell r="V566">
            <v>29465078.859999999</v>
          </cell>
          <cell r="W566">
            <v>29304428.43</v>
          </cell>
          <cell r="X566">
            <v>29131689.41</v>
          </cell>
          <cell r="Y566">
            <v>28719797.670000002</v>
          </cell>
          <cell r="Z566">
            <v>28573744.390000001</v>
          </cell>
          <cell r="AA566">
            <v>28400736.719999999</v>
          </cell>
          <cell r="AB566">
            <v>28268559.57</v>
          </cell>
          <cell r="AC566">
            <v>28312670.879999999</v>
          </cell>
          <cell r="AD566">
            <v>27844010.175416667</v>
          </cell>
          <cell r="AE566">
            <v>28037787.065416668</v>
          </cell>
          <cell r="AF566">
            <v>28222793.547083333</v>
          </cell>
          <cell r="AG566">
            <v>28403546.280000001</v>
          </cell>
          <cell r="AH566">
            <v>28580101.407083333</v>
          </cell>
          <cell r="AI566">
            <v>28746036.315833334</v>
          </cell>
          <cell r="AJ566">
            <v>28890543.534166664</v>
          </cell>
          <cell r="AK566">
            <v>28993065.132083338</v>
          </cell>
          <cell r="AL566">
            <v>29045348.68041667</v>
          </cell>
          <cell r="AM566">
            <v>29047765.639999997</v>
          </cell>
          <cell r="AN566">
            <v>29009656.630833331</v>
          </cell>
          <cell r="AO566">
            <v>28954054.459583331</v>
          </cell>
          <cell r="AR566" t="str">
            <v>42b</v>
          </cell>
        </row>
        <row r="567">
          <cell r="R567">
            <v>1587484.24</v>
          </cell>
          <cell r="S567">
            <v>1523545.24</v>
          </cell>
          <cell r="T567">
            <v>1459606.24</v>
          </cell>
          <cell r="U567">
            <v>1395667.24</v>
          </cell>
          <cell r="V567">
            <v>1331728.24</v>
          </cell>
          <cell r="W567">
            <v>1267789.24</v>
          </cell>
          <cell r="X567">
            <v>1203850.24</v>
          </cell>
          <cell r="Y567">
            <v>1139911.24</v>
          </cell>
          <cell r="Z567">
            <v>1075972.24</v>
          </cell>
          <cell r="AA567">
            <v>1012033.24</v>
          </cell>
          <cell r="AB567">
            <v>948094.24</v>
          </cell>
          <cell r="AC567">
            <v>884155.24</v>
          </cell>
          <cell r="AD567">
            <v>1847207.7575000001</v>
          </cell>
          <cell r="AE567">
            <v>1795069.7558333331</v>
          </cell>
          <cell r="AF567">
            <v>1742931.7541666664</v>
          </cell>
          <cell r="AG567">
            <v>1690793.7524999997</v>
          </cell>
          <cell r="AH567">
            <v>1638655.7508333335</v>
          </cell>
          <cell r="AI567">
            <v>1586517.7491666668</v>
          </cell>
          <cell r="AJ567">
            <v>1534379.7474999998</v>
          </cell>
          <cell r="AK567">
            <v>1482241.7458333336</v>
          </cell>
          <cell r="AL567">
            <v>1430103.7441666666</v>
          </cell>
          <cell r="AM567">
            <v>1377965.7425000002</v>
          </cell>
          <cell r="AN567">
            <v>1325827.7408333335</v>
          </cell>
          <cell r="AO567">
            <v>1267789.24</v>
          </cell>
          <cell r="AR567" t="str">
            <v>57</v>
          </cell>
        </row>
        <row r="568">
          <cell r="R568">
            <v>1686169.24</v>
          </cell>
          <cell r="S568">
            <v>1636091.24</v>
          </cell>
          <cell r="T568">
            <v>1586013.24</v>
          </cell>
          <cell r="U568">
            <v>1535935.24</v>
          </cell>
          <cell r="V568">
            <v>1485857.24</v>
          </cell>
          <cell r="W568">
            <v>1435779.24</v>
          </cell>
          <cell r="X568">
            <v>1385701.24</v>
          </cell>
          <cell r="Y568">
            <v>1335623.24</v>
          </cell>
          <cell r="Z568">
            <v>1285545.24</v>
          </cell>
          <cell r="AA568">
            <v>1235467.24</v>
          </cell>
          <cell r="AB568">
            <v>1185389.24</v>
          </cell>
          <cell r="AC568">
            <v>1135311.24</v>
          </cell>
          <cell r="AD568">
            <v>1862726.7575000001</v>
          </cell>
          <cell r="AE568">
            <v>1824449.7558333331</v>
          </cell>
          <cell r="AF568">
            <v>1786172.7541666664</v>
          </cell>
          <cell r="AG568">
            <v>1747895.7524999997</v>
          </cell>
          <cell r="AH568">
            <v>1709618.7508333332</v>
          </cell>
          <cell r="AI568">
            <v>1671341.7491666665</v>
          </cell>
          <cell r="AJ568">
            <v>1633064.7474999998</v>
          </cell>
          <cell r="AK568">
            <v>1594787.7458333333</v>
          </cell>
          <cell r="AL568">
            <v>1556510.7441666666</v>
          </cell>
          <cell r="AM568">
            <v>1518233.7425000004</v>
          </cell>
          <cell r="AN568">
            <v>1479956.7408333335</v>
          </cell>
          <cell r="AO568">
            <v>1435779.24</v>
          </cell>
          <cell r="AR568" t="str">
            <v xml:space="preserve"> </v>
          </cell>
        </row>
        <row r="569"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246672.16874999998</v>
          </cell>
          <cell r="AE569">
            <v>223140.73791666667</v>
          </cell>
          <cell r="AF569">
            <v>199846.80708333335</v>
          </cell>
          <cell r="AG569">
            <v>176552.87625</v>
          </cell>
          <cell r="AH569">
            <v>153258.94541666665</v>
          </cell>
          <cell r="AI569">
            <v>129810.98166666667</v>
          </cell>
          <cell r="AJ569">
            <v>106208.985</v>
          </cell>
          <cell r="AK569">
            <v>82606.988333333342</v>
          </cell>
          <cell r="AL569">
            <v>59004.991666666669</v>
          </cell>
          <cell r="AM569">
            <v>35402.995000000003</v>
          </cell>
          <cell r="AN569">
            <v>11800.998333333335</v>
          </cell>
          <cell r="AO569">
            <v>0</v>
          </cell>
          <cell r="AR569" t="str">
            <v>41b</v>
          </cell>
        </row>
        <row r="570"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R570" t="str">
            <v>62</v>
          </cell>
        </row>
        <row r="571"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N571">
            <v>0</v>
          </cell>
          <cell r="AO571">
            <v>0</v>
          </cell>
          <cell r="AR571" t="str">
            <v>62</v>
          </cell>
        </row>
        <row r="572"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K572">
            <v>0</v>
          </cell>
          <cell r="AL572">
            <v>0</v>
          </cell>
          <cell r="AM572">
            <v>0</v>
          </cell>
          <cell r="AN572">
            <v>0</v>
          </cell>
          <cell r="AO572">
            <v>0</v>
          </cell>
          <cell r="AR572" t="str">
            <v>62</v>
          </cell>
        </row>
        <row r="573"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R573" t="str">
            <v>62</v>
          </cell>
        </row>
        <row r="574"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K574">
            <v>0</v>
          </cell>
          <cell r="AL574">
            <v>0</v>
          </cell>
          <cell r="AM574">
            <v>0</v>
          </cell>
          <cell r="AN574">
            <v>0</v>
          </cell>
          <cell r="AO574">
            <v>0</v>
          </cell>
          <cell r="AR574" t="str">
            <v>62</v>
          </cell>
        </row>
        <row r="575"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K575">
            <v>0</v>
          </cell>
          <cell r="AL575">
            <v>0</v>
          </cell>
          <cell r="AM575">
            <v>0</v>
          </cell>
          <cell r="AN575">
            <v>0</v>
          </cell>
          <cell r="AO575">
            <v>0</v>
          </cell>
          <cell r="AR575" t="str">
            <v>62</v>
          </cell>
        </row>
        <row r="576"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O576">
            <v>0</v>
          </cell>
          <cell r="AR576" t="str">
            <v>62</v>
          </cell>
        </row>
        <row r="577">
          <cell r="R577">
            <v>1499216.5</v>
          </cell>
          <cell r="S577">
            <v>1499216.5</v>
          </cell>
          <cell r="T577">
            <v>1495678.39</v>
          </cell>
          <cell r="U577">
            <v>1495678.39</v>
          </cell>
          <cell r="V577">
            <v>1495678.39</v>
          </cell>
          <cell r="W577">
            <v>1485186.09</v>
          </cell>
          <cell r="X577">
            <v>1485186.09</v>
          </cell>
          <cell r="Y577">
            <v>1485186.09</v>
          </cell>
          <cell r="Z577">
            <v>1453594.55</v>
          </cell>
          <cell r="AA577">
            <v>1453594.55</v>
          </cell>
          <cell r="AB577">
            <v>1453594.55</v>
          </cell>
          <cell r="AC577">
            <v>1447086.75</v>
          </cell>
          <cell r="AD577">
            <v>1496895.0112499997</v>
          </cell>
          <cell r="AE577">
            <v>1491573.7054166666</v>
          </cell>
          <cell r="AF577">
            <v>1488185.2691666668</v>
          </cell>
          <cell r="AG577">
            <v>1486729.7024999999</v>
          </cell>
          <cell r="AH577">
            <v>1485274.1358333335</v>
          </cell>
          <cell r="AI577">
            <v>1485110.5537500002</v>
          </cell>
          <cell r="AJ577">
            <v>1486238.95625</v>
          </cell>
          <cell r="AK577">
            <v>1487367.3587500004</v>
          </cell>
          <cell r="AL577">
            <v>1487179.4470833335</v>
          </cell>
          <cell r="AM577">
            <v>1485675.2212500002</v>
          </cell>
          <cell r="AN577">
            <v>1484170.9954166666</v>
          </cell>
          <cell r="AO577">
            <v>1481246.8095833336</v>
          </cell>
          <cell r="AR577" t="str">
            <v>62</v>
          </cell>
        </row>
        <row r="578"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R578" t="str">
            <v>62</v>
          </cell>
        </row>
        <row r="579">
          <cell r="R579">
            <v>1146935.03</v>
          </cell>
          <cell r="S579">
            <v>1124931.8</v>
          </cell>
          <cell r="T579">
            <v>1105536.42</v>
          </cell>
          <cell r="U579">
            <v>1086141.04</v>
          </cell>
          <cell r="V579">
            <v>1066745.6599999999</v>
          </cell>
          <cell r="W579">
            <v>1047350.28</v>
          </cell>
          <cell r="X579">
            <v>1027954.9</v>
          </cell>
          <cell r="Y579">
            <v>1008559.52</v>
          </cell>
          <cell r="Z579">
            <v>989164.14</v>
          </cell>
          <cell r="AA579">
            <v>969768.76</v>
          </cell>
          <cell r="AB579">
            <v>950373.38</v>
          </cell>
          <cell r="AC579">
            <v>930978</v>
          </cell>
          <cell r="AD579">
            <v>2132502.8987500002</v>
          </cell>
          <cell r="AE579">
            <v>2043164.7612499997</v>
          </cell>
          <cell r="AF579">
            <v>1950388.8020833333</v>
          </cell>
          <cell r="AG579">
            <v>1854256.5016666667</v>
          </cell>
          <cell r="AH579">
            <v>1755267.8912499996</v>
          </cell>
          <cell r="AI579">
            <v>1653981.4625000001</v>
          </cell>
          <cell r="AJ579">
            <v>1550078.9966666671</v>
          </cell>
          <cell r="AK579">
            <v>1443802.4525000004</v>
          </cell>
          <cell r="AL579">
            <v>1335635.9295833334</v>
          </cell>
          <cell r="AM579">
            <v>1225591.7295833332</v>
          </cell>
          <cell r="AN579">
            <v>1113656.70625</v>
          </cell>
          <cell r="AO579">
            <v>1047567.6008333334</v>
          </cell>
          <cell r="AR579" t="str">
            <v>62</v>
          </cell>
        </row>
        <row r="580">
          <cell r="R580">
            <v>2910.21</v>
          </cell>
          <cell r="S580">
            <v>3856.36</v>
          </cell>
          <cell r="T580">
            <v>4321.6099999999997</v>
          </cell>
          <cell r="U580">
            <v>6532.41</v>
          </cell>
          <cell r="V580">
            <v>9620.41</v>
          </cell>
          <cell r="W580">
            <v>14813.91</v>
          </cell>
          <cell r="X580">
            <v>33938.550000000003</v>
          </cell>
          <cell r="Y580">
            <v>41960.05</v>
          </cell>
          <cell r="Z580">
            <v>46405.45</v>
          </cell>
          <cell r="AA580">
            <v>51640.05</v>
          </cell>
          <cell r="AB580">
            <v>52751.7</v>
          </cell>
          <cell r="AC580">
            <v>52913.25</v>
          </cell>
          <cell r="AD580">
            <v>186.55041666666668</v>
          </cell>
          <cell r="AE580">
            <v>468.49083333333334</v>
          </cell>
          <cell r="AF580">
            <v>809.23958333333337</v>
          </cell>
          <cell r="AG580">
            <v>1261.4904166666668</v>
          </cell>
          <cell r="AH580">
            <v>1934.5245833333331</v>
          </cell>
          <cell r="AI580">
            <v>2952.6212500000001</v>
          </cell>
          <cell r="AJ580">
            <v>4983.9737500000001</v>
          </cell>
          <cell r="AK580">
            <v>8146.4154166666676</v>
          </cell>
          <cell r="AL580">
            <v>11828.311250000001</v>
          </cell>
          <cell r="AM580">
            <v>15913.540416666669</v>
          </cell>
          <cell r="AN580">
            <v>20263.196666666667</v>
          </cell>
          <cell r="AO580">
            <v>24633.257083333334</v>
          </cell>
          <cell r="AR580" t="str">
            <v>62</v>
          </cell>
        </row>
        <row r="581">
          <cell r="R581">
            <v>58267.68</v>
          </cell>
          <cell r="S581">
            <v>58267.68</v>
          </cell>
          <cell r="T581">
            <v>58267.68</v>
          </cell>
          <cell r="U581">
            <v>58425.68</v>
          </cell>
          <cell r="V581">
            <v>56800.68</v>
          </cell>
          <cell r="W581">
            <v>56800.68</v>
          </cell>
          <cell r="X581">
            <v>56800.68</v>
          </cell>
          <cell r="Y581">
            <v>56800.68</v>
          </cell>
          <cell r="Z581">
            <v>56800.68</v>
          </cell>
          <cell r="AA581">
            <v>56800.68</v>
          </cell>
          <cell r="AB581">
            <v>56800.68</v>
          </cell>
          <cell r="AC581">
            <v>56800.68</v>
          </cell>
          <cell r="AD581">
            <v>55689.778750000005</v>
          </cell>
          <cell r="AE581">
            <v>56758.527916666673</v>
          </cell>
          <cell r="AF581">
            <v>57291.676666666666</v>
          </cell>
          <cell r="AG581">
            <v>57621.065000000002</v>
          </cell>
          <cell r="AH581">
            <v>57685.286666666674</v>
          </cell>
          <cell r="AI581">
            <v>57681.799999999996</v>
          </cell>
          <cell r="AJ581">
            <v>57678.313333333332</v>
          </cell>
          <cell r="AK581">
            <v>57674.826666666668</v>
          </cell>
          <cell r="AL581">
            <v>57671.340000000004</v>
          </cell>
          <cell r="AM581">
            <v>57608.471666666679</v>
          </cell>
          <cell r="AN581">
            <v>57486.221666666679</v>
          </cell>
          <cell r="AO581">
            <v>57363.971666666679</v>
          </cell>
          <cell r="AR581" t="str">
            <v>62</v>
          </cell>
        </row>
        <row r="582">
          <cell r="R582">
            <v>103613.35</v>
          </cell>
          <cell r="S582">
            <v>103613.35</v>
          </cell>
          <cell r="T582">
            <v>103613.35</v>
          </cell>
          <cell r="U582">
            <v>108994.22</v>
          </cell>
          <cell r="V582">
            <v>105143.95</v>
          </cell>
          <cell r="W582">
            <v>133936.85999999999</v>
          </cell>
          <cell r="X582">
            <v>175389.69</v>
          </cell>
          <cell r="Y582">
            <v>232916.35</v>
          </cell>
          <cell r="Z582">
            <v>391480.2</v>
          </cell>
          <cell r="AA582">
            <v>413724.01</v>
          </cell>
          <cell r="AB582">
            <v>419183.66</v>
          </cell>
          <cell r="AC582">
            <v>422286.4</v>
          </cell>
          <cell r="AD582">
            <v>96234.817916666638</v>
          </cell>
          <cell r="AE582">
            <v>97304.05</v>
          </cell>
          <cell r="AF582">
            <v>98128.724166666667</v>
          </cell>
          <cell r="AG582">
            <v>99160.733749999999</v>
          </cell>
          <cell r="AH582">
            <v>100187.51833333333</v>
          </cell>
          <cell r="AI582">
            <v>102174.54833333332</v>
          </cell>
          <cell r="AJ582">
            <v>107076.95166666666</v>
          </cell>
          <cell r="AK582">
            <v>116101.99916666665</v>
          </cell>
          <cell r="AL582">
            <v>134103.06791666665</v>
          </cell>
          <cell r="AM582">
            <v>159514.51</v>
          </cell>
          <cell r="AN582">
            <v>185951.84624999997</v>
          </cell>
          <cell r="AO582">
            <v>212712.88125000001</v>
          </cell>
          <cell r="AR582" t="str">
            <v>62</v>
          </cell>
        </row>
        <row r="583">
          <cell r="R583">
            <v>50000</v>
          </cell>
          <cell r="S583">
            <v>50000</v>
          </cell>
          <cell r="T583">
            <v>50000</v>
          </cell>
          <cell r="U583">
            <v>50000</v>
          </cell>
          <cell r="V583">
            <v>50000</v>
          </cell>
          <cell r="W583">
            <v>50000</v>
          </cell>
          <cell r="X583">
            <v>50000</v>
          </cell>
          <cell r="Y583">
            <v>50000</v>
          </cell>
          <cell r="Z583">
            <v>50000</v>
          </cell>
          <cell r="AA583">
            <v>50000</v>
          </cell>
          <cell r="AB583">
            <v>50000</v>
          </cell>
          <cell r="AC583">
            <v>50000</v>
          </cell>
          <cell r="AD583">
            <v>50000</v>
          </cell>
          <cell r="AE583">
            <v>50000</v>
          </cell>
          <cell r="AF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  <cell r="AK583">
            <v>50000</v>
          </cell>
          <cell r="AL583">
            <v>50000</v>
          </cell>
          <cell r="AM583">
            <v>50000</v>
          </cell>
          <cell r="AN583">
            <v>50000</v>
          </cell>
          <cell r="AO583">
            <v>50000</v>
          </cell>
          <cell r="AR583" t="str">
            <v>62</v>
          </cell>
        </row>
        <row r="584"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6231.6499999999987</v>
          </cell>
          <cell r="AE584">
            <v>5400.7633333333333</v>
          </cell>
          <cell r="AF584">
            <v>4569.8766666666661</v>
          </cell>
          <cell r="AG584">
            <v>3738.99</v>
          </cell>
          <cell r="AH584">
            <v>2908.103333333333</v>
          </cell>
          <cell r="AI584">
            <v>2077.2166666666667</v>
          </cell>
          <cell r="AJ584">
            <v>1246.33</v>
          </cell>
          <cell r="AK584">
            <v>415.44333333333333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R584" t="str">
            <v>62</v>
          </cell>
        </row>
        <row r="585"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R585" t="str">
            <v>62</v>
          </cell>
        </row>
        <row r="586">
          <cell r="R586">
            <v>13442.34</v>
          </cell>
          <cell r="S586">
            <v>13442.34</v>
          </cell>
          <cell r="T586">
            <v>13442.34</v>
          </cell>
          <cell r="U586">
            <v>13442.34</v>
          </cell>
          <cell r="V586">
            <v>13442.34</v>
          </cell>
          <cell r="W586">
            <v>13442.34</v>
          </cell>
          <cell r="X586">
            <v>13442.34</v>
          </cell>
          <cell r="Y586">
            <v>13442.34</v>
          </cell>
          <cell r="Z586">
            <v>9857.7199999999993</v>
          </cell>
          <cell r="AA586">
            <v>9633.68</v>
          </cell>
          <cell r="AB586">
            <v>9409.64</v>
          </cell>
          <cell r="AC586">
            <v>9185.6</v>
          </cell>
          <cell r="AD586">
            <v>13164.964999999998</v>
          </cell>
          <cell r="AE586">
            <v>13244.214999999998</v>
          </cell>
          <cell r="AF586">
            <v>13323.464999999998</v>
          </cell>
          <cell r="AG586">
            <v>13402.714999999998</v>
          </cell>
          <cell r="AH586">
            <v>13442.339999999998</v>
          </cell>
          <cell r="AI586">
            <v>13442.339999999998</v>
          </cell>
          <cell r="AJ586">
            <v>13442.339999999998</v>
          </cell>
          <cell r="AK586">
            <v>13442.339999999998</v>
          </cell>
          <cell r="AL586">
            <v>13292.980833333333</v>
          </cell>
          <cell r="AM586">
            <v>12984.9275</v>
          </cell>
          <cell r="AN586">
            <v>12658.204166666665</v>
          </cell>
          <cell r="AO586">
            <v>12312.810833333335</v>
          </cell>
          <cell r="AR586" t="str">
            <v>62</v>
          </cell>
        </row>
        <row r="587">
          <cell r="R587">
            <v>20000</v>
          </cell>
          <cell r="S587">
            <v>20000</v>
          </cell>
          <cell r="T587">
            <v>10000</v>
          </cell>
          <cell r="U587">
            <v>10000</v>
          </cell>
          <cell r="V587">
            <v>10000</v>
          </cell>
          <cell r="W587">
            <v>10000</v>
          </cell>
          <cell r="X587">
            <v>10000</v>
          </cell>
          <cell r="Y587">
            <v>10000</v>
          </cell>
          <cell r="Z587">
            <v>10000</v>
          </cell>
          <cell r="AA587">
            <v>10000</v>
          </cell>
          <cell r="AB587">
            <v>10000</v>
          </cell>
          <cell r="AC587">
            <v>10000</v>
          </cell>
          <cell r="AD587">
            <v>20000</v>
          </cell>
          <cell r="AE587">
            <v>20000</v>
          </cell>
          <cell r="AF587">
            <v>19583.333333333332</v>
          </cell>
          <cell r="AG587">
            <v>18750</v>
          </cell>
          <cell r="AH587">
            <v>17916.666666666668</v>
          </cell>
          <cell r="AI587">
            <v>17083.333333333332</v>
          </cell>
          <cell r="AJ587">
            <v>16250</v>
          </cell>
          <cell r="AK587">
            <v>15416.666666666666</v>
          </cell>
          <cell r="AL587">
            <v>14583.333333333334</v>
          </cell>
          <cell r="AM587">
            <v>13750</v>
          </cell>
          <cell r="AN587">
            <v>12916.666666666666</v>
          </cell>
          <cell r="AO587">
            <v>12083.333333333334</v>
          </cell>
          <cell r="AR587" t="str">
            <v>62</v>
          </cell>
        </row>
        <row r="588">
          <cell r="R588">
            <v>39588.47</v>
          </cell>
          <cell r="S588">
            <v>38122.230000000003</v>
          </cell>
          <cell r="T588">
            <v>36655.99</v>
          </cell>
          <cell r="U588">
            <v>35189.75</v>
          </cell>
          <cell r="V588">
            <v>33723.51</v>
          </cell>
          <cell r="W588">
            <v>32257.27</v>
          </cell>
          <cell r="X588">
            <v>30791.03</v>
          </cell>
          <cell r="Y588">
            <v>29324.79</v>
          </cell>
          <cell r="Z588">
            <v>27858.55</v>
          </cell>
          <cell r="AA588">
            <v>26392.31</v>
          </cell>
          <cell r="AB588">
            <v>24926.07</v>
          </cell>
          <cell r="AC588">
            <v>23459.83</v>
          </cell>
          <cell r="AD588">
            <v>5070.7454166666666</v>
          </cell>
          <cell r="AE588">
            <v>8308.6912499999999</v>
          </cell>
          <cell r="AF588">
            <v>11424.450416666667</v>
          </cell>
          <cell r="AG588">
            <v>14418.022916666667</v>
          </cell>
          <cell r="AH588">
            <v>17289.408749999999</v>
          </cell>
          <cell r="AI588">
            <v>20038.607916666668</v>
          </cell>
          <cell r="AJ588">
            <v>22665.620416666668</v>
          </cell>
          <cell r="AK588">
            <v>25170.446249999997</v>
          </cell>
          <cell r="AL588">
            <v>27553.085416666665</v>
          </cell>
          <cell r="AM588">
            <v>29813.537916666664</v>
          </cell>
          <cell r="AN588">
            <v>31951.803749999992</v>
          </cell>
          <cell r="AO588">
            <v>32257.27</v>
          </cell>
          <cell r="AR588" t="str">
            <v>62</v>
          </cell>
        </row>
        <row r="589"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216063.14</v>
          </cell>
          <cell r="X589">
            <v>216063.14</v>
          </cell>
          <cell r="Y589">
            <v>216063.14</v>
          </cell>
          <cell r="Z589">
            <v>50000</v>
          </cell>
          <cell r="AA589">
            <v>50000</v>
          </cell>
          <cell r="AB589">
            <v>50000</v>
          </cell>
          <cell r="AC589">
            <v>27713.599999999999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9002.6308333333345</v>
          </cell>
          <cell r="AJ589">
            <v>27007.892500000002</v>
          </cell>
          <cell r="AK589">
            <v>45013.154166666674</v>
          </cell>
          <cell r="AL589">
            <v>56099.118333333339</v>
          </cell>
          <cell r="AM589">
            <v>60265.785000000003</v>
          </cell>
          <cell r="AN589">
            <v>64432.451666666668</v>
          </cell>
          <cell r="AO589">
            <v>67670.518333333341</v>
          </cell>
          <cell r="AR589" t="str">
            <v>62</v>
          </cell>
        </row>
        <row r="590"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R590" t="str">
            <v>62</v>
          </cell>
        </row>
        <row r="591"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R591" t="str">
            <v>62</v>
          </cell>
        </row>
        <row r="592"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R592" t="str">
            <v>62</v>
          </cell>
        </row>
        <row r="593"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R593" t="str">
            <v>62</v>
          </cell>
        </row>
        <row r="594"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R594" t="str">
            <v>62</v>
          </cell>
        </row>
        <row r="595"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R595" t="str">
            <v>62</v>
          </cell>
        </row>
        <row r="596"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R596" t="str">
            <v>62</v>
          </cell>
        </row>
        <row r="597"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R597" t="str">
            <v>62</v>
          </cell>
        </row>
        <row r="598"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  <cell r="AM598">
            <v>0</v>
          </cell>
          <cell r="AN598">
            <v>0</v>
          </cell>
          <cell r="AO598">
            <v>0</v>
          </cell>
          <cell r="AR598" t="str">
            <v>62</v>
          </cell>
        </row>
        <row r="599"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R599" t="str">
            <v>62</v>
          </cell>
        </row>
        <row r="600"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R600" t="str">
            <v>62</v>
          </cell>
        </row>
        <row r="601"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  <cell r="AK601">
            <v>0</v>
          </cell>
          <cell r="AL601">
            <v>0</v>
          </cell>
          <cell r="AM601">
            <v>0</v>
          </cell>
          <cell r="AN601">
            <v>0</v>
          </cell>
          <cell r="AO601">
            <v>0</v>
          </cell>
          <cell r="AR601" t="str">
            <v>62</v>
          </cell>
        </row>
        <row r="602"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  <cell r="AK602">
            <v>0</v>
          </cell>
          <cell r="AL602">
            <v>0</v>
          </cell>
          <cell r="AM602">
            <v>0</v>
          </cell>
          <cell r="AN602">
            <v>0</v>
          </cell>
          <cell r="AO602">
            <v>0</v>
          </cell>
          <cell r="AR602" t="str">
            <v>62</v>
          </cell>
        </row>
        <row r="603"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O603">
            <v>0</v>
          </cell>
          <cell r="AR603" t="str">
            <v>62</v>
          </cell>
        </row>
        <row r="604"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R604" t="str">
            <v>62</v>
          </cell>
        </row>
        <row r="605"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R605" t="str">
            <v>62</v>
          </cell>
        </row>
        <row r="606"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R606" t="str">
            <v>62</v>
          </cell>
        </row>
        <row r="607"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R607" t="str">
            <v>62</v>
          </cell>
        </row>
        <row r="608"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R608" t="str">
            <v>62</v>
          </cell>
        </row>
        <row r="609"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R609" t="str">
            <v>62</v>
          </cell>
        </row>
        <row r="610"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R610" t="str">
            <v>62</v>
          </cell>
        </row>
        <row r="611"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R611" t="str">
            <v>62</v>
          </cell>
        </row>
        <row r="612"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R612" t="str">
            <v>62</v>
          </cell>
        </row>
        <row r="613"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R613" t="str">
            <v>62</v>
          </cell>
        </row>
        <row r="614"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R614" t="str">
            <v>62</v>
          </cell>
        </row>
        <row r="615">
          <cell r="R615">
            <v>433950.08</v>
          </cell>
          <cell r="S615">
            <v>433950.08</v>
          </cell>
          <cell r="T615">
            <v>682849.47</v>
          </cell>
          <cell r="U615">
            <v>682849.47</v>
          </cell>
          <cell r="V615">
            <v>682849.47</v>
          </cell>
          <cell r="W615">
            <v>231174.22</v>
          </cell>
          <cell r="X615">
            <v>231174.22</v>
          </cell>
          <cell r="Y615">
            <v>231174.22</v>
          </cell>
          <cell r="Z615">
            <v>186329.24</v>
          </cell>
          <cell r="AA615">
            <v>186329.24</v>
          </cell>
          <cell r="AB615">
            <v>186329.24</v>
          </cell>
          <cell r="AC615">
            <v>83090</v>
          </cell>
          <cell r="AD615">
            <v>359714.41625000007</v>
          </cell>
          <cell r="AE615">
            <v>366707.29041666677</v>
          </cell>
          <cell r="AF615">
            <v>384073.78500000009</v>
          </cell>
          <cell r="AG615">
            <v>411813.90000000008</v>
          </cell>
          <cell r="AH615">
            <v>439554.01500000007</v>
          </cell>
          <cell r="AI615">
            <v>448537.64958333335</v>
          </cell>
          <cell r="AJ615">
            <v>438764.80374999996</v>
          </cell>
          <cell r="AK615">
            <v>428991.95791666658</v>
          </cell>
          <cell r="AL615">
            <v>417350.57124999986</v>
          </cell>
          <cell r="AM615">
            <v>403840.64374999999</v>
          </cell>
          <cell r="AN615">
            <v>390330.71625</v>
          </cell>
          <cell r="AO615">
            <v>368956.58250000002</v>
          </cell>
          <cell r="AR615" t="str">
            <v>62</v>
          </cell>
        </row>
        <row r="616"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R616" t="str">
            <v>42b</v>
          </cell>
        </row>
        <row r="617"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766.30208333333314</v>
          </cell>
          <cell r="AE617">
            <v>543.82041666666657</v>
          </cell>
          <cell r="AF617">
            <v>370.78041666666667</v>
          </cell>
          <cell r="AG617">
            <v>247.18208333333334</v>
          </cell>
          <cell r="AH617">
            <v>173.0254166666667</v>
          </cell>
          <cell r="AI617">
            <v>123.58958333333334</v>
          </cell>
          <cell r="AJ617">
            <v>74.153750000000002</v>
          </cell>
          <cell r="AK617">
            <v>24.717916666666667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R617" t="str">
            <v>42b</v>
          </cell>
        </row>
        <row r="618"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448.67374999999998</v>
          </cell>
          <cell r="AE618">
            <v>252.38208333333333</v>
          </cell>
          <cell r="AF618">
            <v>112.17208333333333</v>
          </cell>
          <cell r="AG618">
            <v>28.043749999999999</v>
          </cell>
          <cell r="AH618">
            <v>0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R618" t="str">
            <v>42b</v>
          </cell>
        </row>
        <row r="619"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51.0625</v>
          </cell>
          <cell r="AE619">
            <v>2.4245833333333331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O619">
            <v>0</v>
          </cell>
          <cell r="AR619" t="str">
            <v>42b</v>
          </cell>
        </row>
        <row r="620">
          <cell r="R620">
            <v>66049.919999999998</v>
          </cell>
          <cell r="S620">
            <v>66349.17</v>
          </cell>
          <cell r="T620">
            <v>67150.53</v>
          </cell>
          <cell r="U620">
            <v>67150.53</v>
          </cell>
          <cell r="V620">
            <v>67150.53</v>
          </cell>
          <cell r="W620">
            <v>68825.78</v>
          </cell>
          <cell r="X620">
            <v>88819.91</v>
          </cell>
          <cell r="Y620">
            <v>104015.73</v>
          </cell>
          <cell r="Z620">
            <v>113670.76</v>
          </cell>
          <cell r="AA620">
            <v>132450.1</v>
          </cell>
          <cell r="AB620">
            <v>157033.31</v>
          </cell>
          <cell r="AC620">
            <v>391910</v>
          </cell>
          <cell r="AD620">
            <v>54056.837083333347</v>
          </cell>
          <cell r="AE620">
            <v>55405.910833333335</v>
          </cell>
          <cell r="AF620">
            <v>56799.072500000002</v>
          </cell>
          <cell r="AG620">
            <v>58221.894999999997</v>
          </cell>
          <cell r="AH620">
            <v>59620.248749999999</v>
          </cell>
          <cell r="AI620">
            <v>61028.812083333331</v>
          </cell>
          <cell r="AJ620">
            <v>63301.413333333338</v>
          </cell>
          <cell r="AK620">
            <v>67040.262500000012</v>
          </cell>
          <cell r="AL620">
            <v>71814.563750000001</v>
          </cell>
          <cell r="AM620">
            <v>77773.630416666667</v>
          </cell>
          <cell r="AN620">
            <v>84935.374583333338</v>
          </cell>
          <cell r="AO620">
            <v>102303.85249999999</v>
          </cell>
          <cell r="AR620" t="str">
            <v>42b</v>
          </cell>
        </row>
        <row r="621"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1425.1295833333334</v>
          </cell>
          <cell r="AE621">
            <v>1122.5325</v>
          </cell>
          <cell r="AF621">
            <v>856.1329166666668</v>
          </cell>
          <cell r="AG621">
            <v>625.93083333333323</v>
          </cell>
          <cell r="AH621">
            <v>431.84874999999994</v>
          </cell>
          <cell r="AI621">
            <v>273.80916666666667</v>
          </cell>
          <cell r="AJ621">
            <v>151.81208333333333</v>
          </cell>
          <cell r="AK621">
            <v>65.857500000000002</v>
          </cell>
          <cell r="AL621">
            <v>15.945416666666667</v>
          </cell>
          <cell r="AM621">
            <v>0</v>
          </cell>
          <cell r="AN621">
            <v>0</v>
          </cell>
          <cell r="AO621">
            <v>0</v>
          </cell>
          <cell r="AR621" t="str">
            <v>42b</v>
          </cell>
        </row>
        <row r="622">
          <cell r="R622">
            <v>12051.91</v>
          </cell>
          <cell r="S622">
            <v>10956.28</v>
          </cell>
          <cell r="T622">
            <v>9860.65</v>
          </cell>
          <cell r="U622">
            <v>8765.02</v>
          </cell>
          <cell r="V622">
            <v>7669.39</v>
          </cell>
          <cell r="W622">
            <v>6573.76</v>
          </cell>
          <cell r="X622">
            <v>5478.13</v>
          </cell>
          <cell r="Y622">
            <v>4382.5</v>
          </cell>
          <cell r="Z622">
            <v>3286.87</v>
          </cell>
          <cell r="AA622">
            <v>2191.2399999999998</v>
          </cell>
          <cell r="AB622">
            <v>1095.6099999999999</v>
          </cell>
          <cell r="AC622">
            <v>0</v>
          </cell>
          <cell r="AD622">
            <v>18625.689999999999</v>
          </cell>
          <cell r="AE622">
            <v>17530.060000000001</v>
          </cell>
          <cell r="AF622">
            <v>16434.43</v>
          </cell>
          <cell r="AG622">
            <v>15338.800000000001</v>
          </cell>
          <cell r="AH622">
            <v>14243.17</v>
          </cell>
          <cell r="AI622">
            <v>13147.54</v>
          </cell>
          <cell r="AJ622">
            <v>12051.910000000002</v>
          </cell>
          <cell r="AK622">
            <v>10956.28</v>
          </cell>
          <cell r="AL622">
            <v>9860.65</v>
          </cell>
          <cell r="AM622">
            <v>8765.0199999999986</v>
          </cell>
          <cell r="AN622">
            <v>7669.39</v>
          </cell>
          <cell r="AO622">
            <v>6573.7608333333337</v>
          </cell>
          <cell r="AR622" t="str">
            <v>42b</v>
          </cell>
        </row>
        <row r="623"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76977.591249999998</v>
          </cell>
          <cell r="AE623">
            <v>69646.392083333325</v>
          </cell>
          <cell r="AF623">
            <v>62315.19291666666</v>
          </cell>
          <cell r="AG623">
            <v>54983.993749999994</v>
          </cell>
          <cell r="AH623">
            <v>47652.794583333329</v>
          </cell>
          <cell r="AI623">
            <v>40321.595416666671</v>
          </cell>
          <cell r="AJ623">
            <v>32990.396249999998</v>
          </cell>
          <cell r="AK623">
            <v>25659.197083333333</v>
          </cell>
          <cell r="AL623">
            <v>18327.997916666667</v>
          </cell>
          <cell r="AM623">
            <v>10996.79875</v>
          </cell>
          <cell r="AN623">
            <v>3665.5995833333332</v>
          </cell>
          <cell r="AO623">
            <v>0</v>
          </cell>
          <cell r="AR623" t="str">
            <v>42b</v>
          </cell>
        </row>
        <row r="624">
          <cell r="R624">
            <v>70662.600000000006</v>
          </cell>
          <cell r="S624">
            <v>69671.100000000006</v>
          </cell>
          <cell r="T624">
            <v>77909.81</v>
          </cell>
          <cell r="U624">
            <v>80135.31</v>
          </cell>
          <cell r="V624">
            <v>82291.06</v>
          </cell>
          <cell r="W624">
            <v>87752.19</v>
          </cell>
          <cell r="X624">
            <v>88358.19</v>
          </cell>
          <cell r="Y624">
            <v>89031.44</v>
          </cell>
          <cell r="Z624">
            <v>91546.07</v>
          </cell>
          <cell r="AA624">
            <v>91546.07</v>
          </cell>
          <cell r="AB624">
            <v>99340.53</v>
          </cell>
          <cell r="AC624">
            <v>101631.83</v>
          </cell>
          <cell r="AD624">
            <v>28230.660833333332</v>
          </cell>
          <cell r="AE624">
            <v>34077.898333333331</v>
          </cell>
          <cell r="AF624">
            <v>40227.102916666663</v>
          </cell>
          <cell r="AG624">
            <v>46812.316249999996</v>
          </cell>
          <cell r="AH624">
            <v>53277.879583333328</v>
          </cell>
          <cell r="AI624">
            <v>59453.042499999989</v>
          </cell>
          <cell r="AJ624">
            <v>64926.824166666665</v>
          </cell>
          <cell r="AK624">
            <v>69749.814583333326</v>
          </cell>
          <cell r="AL624">
            <v>74444.902499999997</v>
          </cell>
          <cell r="AM624">
            <v>78494.560416666674</v>
          </cell>
          <cell r="AN624">
            <v>81728.005833333329</v>
          </cell>
          <cell r="AO624">
            <v>84516.059166666673</v>
          </cell>
          <cell r="AR624" t="str">
            <v>42b</v>
          </cell>
        </row>
        <row r="625">
          <cell r="R625">
            <v>43097.78</v>
          </cell>
          <cell r="S625">
            <v>43097.78</v>
          </cell>
          <cell r="T625">
            <v>109187.35</v>
          </cell>
          <cell r="U625">
            <v>224099.77</v>
          </cell>
          <cell r="V625">
            <v>275196.01</v>
          </cell>
          <cell r="W625">
            <v>279445.96999999997</v>
          </cell>
          <cell r="X625">
            <v>340490.14</v>
          </cell>
          <cell r="Y625">
            <v>432281.04</v>
          </cell>
          <cell r="Z625">
            <v>542606.89</v>
          </cell>
          <cell r="AA625">
            <v>618771.9</v>
          </cell>
          <cell r="AB625">
            <v>655872.66</v>
          </cell>
          <cell r="AC625">
            <v>739427.73</v>
          </cell>
          <cell r="AD625">
            <v>12390.057500000001</v>
          </cell>
          <cell r="AE625">
            <v>15981.539166666669</v>
          </cell>
          <cell r="AF625">
            <v>22326.752916666668</v>
          </cell>
          <cell r="AG625">
            <v>36213.716250000005</v>
          </cell>
          <cell r="AH625">
            <v>57017.707083333335</v>
          </cell>
          <cell r="AI625">
            <v>80127.789583333331</v>
          </cell>
          <cell r="AJ625">
            <v>105958.46083333333</v>
          </cell>
          <cell r="AK625">
            <v>138157.26</v>
          </cell>
          <cell r="AL625">
            <v>178777.59041666667</v>
          </cell>
          <cell r="AM625">
            <v>225459.55000000002</v>
          </cell>
          <cell r="AN625">
            <v>275068.32250000001</v>
          </cell>
          <cell r="AO625">
            <v>329617.50374999997</v>
          </cell>
          <cell r="AR625" t="str">
            <v>57</v>
          </cell>
        </row>
        <row r="626">
          <cell r="R626">
            <v>6340.53</v>
          </cell>
          <cell r="S626">
            <v>60265.440000000002</v>
          </cell>
          <cell r="T626">
            <v>90623.360000000001</v>
          </cell>
          <cell r="U626">
            <v>144178.57999999999</v>
          </cell>
          <cell r="V626">
            <v>145478.57999999999</v>
          </cell>
          <cell r="W626">
            <v>145478.57999999999</v>
          </cell>
          <cell r="X626">
            <v>158621.10999999999</v>
          </cell>
          <cell r="Y626">
            <v>158621.10999999999</v>
          </cell>
          <cell r="Z626">
            <v>173276.71</v>
          </cell>
          <cell r="AA626">
            <v>173276.71</v>
          </cell>
          <cell r="AB626">
            <v>184156.13</v>
          </cell>
          <cell r="AC626">
            <v>188776.53</v>
          </cell>
          <cell r="AD626">
            <v>264.18874999999997</v>
          </cell>
          <cell r="AE626">
            <v>3039.4375</v>
          </cell>
          <cell r="AF626">
            <v>9326.4708333333328</v>
          </cell>
          <cell r="AG626">
            <v>19109.884999999998</v>
          </cell>
          <cell r="AH626">
            <v>31178.933333333334</v>
          </cell>
          <cell r="AI626">
            <v>43302.148333333331</v>
          </cell>
          <cell r="AJ626">
            <v>55972.96875</v>
          </cell>
          <cell r="AK626">
            <v>69191.394583333327</v>
          </cell>
          <cell r="AL626">
            <v>83020.470416666663</v>
          </cell>
          <cell r="AM626">
            <v>97460.196249999994</v>
          </cell>
          <cell r="AN626">
            <v>112353.23125</v>
          </cell>
          <cell r="AO626">
            <v>127892.09208333331</v>
          </cell>
          <cell r="AR626" t="str">
            <v xml:space="preserve"> </v>
          </cell>
        </row>
        <row r="627">
          <cell r="R627">
            <v>9267.0499999999993</v>
          </cell>
          <cell r="S627">
            <v>14402.07</v>
          </cell>
          <cell r="T627">
            <v>19075.89</v>
          </cell>
          <cell r="U627">
            <v>301835.01</v>
          </cell>
          <cell r="V627">
            <v>391186.77</v>
          </cell>
          <cell r="W627">
            <v>758865.18</v>
          </cell>
          <cell r="X627">
            <v>899228.23</v>
          </cell>
          <cell r="Y627">
            <v>949695.77</v>
          </cell>
          <cell r="Z627">
            <v>1016739.37</v>
          </cell>
          <cell r="AA627">
            <v>1089069.44</v>
          </cell>
          <cell r="AB627">
            <v>1405118.22</v>
          </cell>
          <cell r="AC627">
            <v>2013628.17</v>
          </cell>
          <cell r="AD627">
            <v>702.89291666666668</v>
          </cell>
          <cell r="AE627">
            <v>1689.10625</v>
          </cell>
          <cell r="AF627">
            <v>3084.0212499999998</v>
          </cell>
          <cell r="AG627">
            <v>16455.30875</v>
          </cell>
          <cell r="AH627">
            <v>45331.216249999998</v>
          </cell>
          <cell r="AI627">
            <v>93250.047500000001</v>
          </cell>
          <cell r="AJ627">
            <v>162337.27291666667</v>
          </cell>
          <cell r="AK627">
            <v>239375.7729166667</v>
          </cell>
          <cell r="AL627">
            <v>321310.57041666668</v>
          </cell>
          <cell r="AM627">
            <v>409052.60416666669</v>
          </cell>
          <cell r="AN627">
            <v>512956.4233333334</v>
          </cell>
          <cell r="AO627">
            <v>655245.80666666653</v>
          </cell>
          <cell r="AR627" t="str">
            <v>41b</v>
          </cell>
        </row>
        <row r="628">
          <cell r="R628">
            <v>0</v>
          </cell>
          <cell r="S628">
            <v>0</v>
          </cell>
          <cell r="T628">
            <v>1405270.72</v>
          </cell>
          <cell r="U628">
            <v>1405270.72</v>
          </cell>
          <cell r="V628">
            <v>1405270.72</v>
          </cell>
          <cell r="W628">
            <v>1723048.53</v>
          </cell>
          <cell r="X628">
            <v>1723048.53</v>
          </cell>
          <cell r="Y628">
            <v>1723048.53</v>
          </cell>
          <cell r="Z628">
            <v>1723048.53</v>
          </cell>
          <cell r="AA628">
            <v>1723048.53</v>
          </cell>
          <cell r="AB628">
            <v>1723048.53</v>
          </cell>
          <cell r="AC628">
            <v>1723048.53</v>
          </cell>
          <cell r="AD628">
            <v>0</v>
          </cell>
          <cell r="AE628">
            <v>0</v>
          </cell>
          <cell r="AF628">
            <v>58552.946666666663</v>
          </cell>
          <cell r="AG628">
            <v>175658.84</v>
          </cell>
          <cell r="AH628">
            <v>292764.73333333334</v>
          </cell>
          <cell r="AI628">
            <v>423111.36874999997</v>
          </cell>
          <cell r="AJ628">
            <v>566698.74624999997</v>
          </cell>
          <cell r="AK628">
            <v>710286.12375000014</v>
          </cell>
          <cell r="AL628">
            <v>853873.50125000009</v>
          </cell>
          <cell r="AM628">
            <v>997460.87875000003</v>
          </cell>
          <cell r="AN628">
            <v>1141048.2562499999</v>
          </cell>
          <cell r="AO628">
            <v>1284635.6337499998</v>
          </cell>
          <cell r="AR628" t="str">
            <v>57</v>
          </cell>
        </row>
        <row r="629">
          <cell r="R629">
            <v>0</v>
          </cell>
          <cell r="S629">
            <v>0</v>
          </cell>
          <cell r="T629">
            <v>-1405270.72</v>
          </cell>
          <cell r="U629">
            <v>-1405270.72</v>
          </cell>
          <cell r="V629">
            <v>-1405270.72</v>
          </cell>
          <cell r="W629">
            <v>-1723048.53</v>
          </cell>
          <cell r="X629">
            <v>-1723048.53</v>
          </cell>
          <cell r="Y629">
            <v>-1723048.53</v>
          </cell>
          <cell r="Z629">
            <v>-1723048.53</v>
          </cell>
          <cell r="AA629">
            <v>-1723048.53</v>
          </cell>
          <cell r="AB629">
            <v>-1723048.53</v>
          </cell>
          <cell r="AC629">
            <v>-1723048.53</v>
          </cell>
          <cell r="AD629">
            <v>0</v>
          </cell>
          <cell r="AE629">
            <v>0</v>
          </cell>
          <cell r="AF629">
            <v>-58552.946666666663</v>
          </cell>
          <cell r="AG629">
            <v>-175658.84</v>
          </cell>
          <cell r="AH629">
            <v>-292764.73333333334</v>
          </cell>
          <cell r="AI629">
            <v>-423111.36874999997</v>
          </cell>
          <cell r="AJ629">
            <v>-566698.74624999997</v>
          </cell>
          <cell r="AK629">
            <v>-710286.12375000014</v>
          </cell>
          <cell r="AL629">
            <v>-853873.50125000009</v>
          </cell>
          <cell r="AM629">
            <v>-997460.87875000003</v>
          </cell>
          <cell r="AN629">
            <v>-1141048.2562499999</v>
          </cell>
          <cell r="AO629">
            <v>-1284635.6337499998</v>
          </cell>
          <cell r="AR629" t="str">
            <v>57</v>
          </cell>
        </row>
        <row r="630"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R630" t="str">
            <v>62</v>
          </cell>
        </row>
        <row r="631"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R631" t="str">
            <v>62</v>
          </cell>
        </row>
        <row r="632">
          <cell r="R632">
            <v>5616582.2599999998</v>
          </cell>
          <cell r="S632">
            <v>5827221.7800000003</v>
          </cell>
          <cell r="T632">
            <v>6566911.3899999997</v>
          </cell>
          <cell r="U632">
            <v>6987117.3099999996</v>
          </cell>
          <cell r="V632">
            <v>7259855.0599999996</v>
          </cell>
          <cell r="W632">
            <v>7622728.9000000004</v>
          </cell>
          <cell r="X632">
            <v>8076168.0199999996</v>
          </cell>
          <cell r="Y632">
            <v>8421072.0600000005</v>
          </cell>
          <cell r="Z632">
            <v>8762627.5700000003</v>
          </cell>
          <cell r="AA632">
            <v>8842548.5700000003</v>
          </cell>
          <cell r="AB632">
            <v>9127844.5700000003</v>
          </cell>
          <cell r="AC632">
            <v>9695589.0500000007</v>
          </cell>
          <cell r="AD632">
            <v>2885148.2325000004</v>
          </cell>
          <cell r="AE632">
            <v>3334584.3175000004</v>
          </cell>
          <cell r="AF632">
            <v>3803748.1370833335</v>
          </cell>
          <cell r="AG632">
            <v>4282511.7079166668</v>
          </cell>
          <cell r="AH632">
            <v>4754669.3691666676</v>
          </cell>
          <cell r="AI632">
            <v>5206461.6800000006</v>
          </cell>
          <cell r="AJ632">
            <v>5641053.2591666663</v>
          </cell>
          <cell r="AK632">
            <v>6058213.1462500012</v>
          </cell>
          <cell r="AL632">
            <v>6451554.9233333347</v>
          </cell>
          <cell r="AM632">
            <v>6823419.870000001</v>
          </cell>
          <cell r="AN632">
            <v>7175671.7862499999</v>
          </cell>
          <cell r="AO632">
            <v>7541855.1370833339</v>
          </cell>
          <cell r="AR632" t="str">
            <v>62</v>
          </cell>
        </row>
        <row r="633">
          <cell r="R633">
            <v>915717.73</v>
          </cell>
          <cell r="S633">
            <v>952367.21</v>
          </cell>
          <cell r="T633">
            <v>1150781.6000000001</v>
          </cell>
          <cell r="U633">
            <v>1340988.68</v>
          </cell>
          <cell r="V633">
            <v>1498338.46</v>
          </cell>
          <cell r="W633">
            <v>1687982.62</v>
          </cell>
          <cell r="X633">
            <v>1895994.93</v>
          </cell>
          <cell r="Y633">
            <v>2030187.12</v>
          </cell>
          <cell r="Z633">
            <v>2220536.2999999998</v>
          </cell>
          <cell r="AA633">
            <v>2263106.2999999998</v>
          </cell>
          <cell r="AB633">
            <v>2521342.2999999998</v>
          </cell>
          <cell r="AC633">
            <v>2862500.74</v>
          </cell>
          <cell r="AD633">
            <v>393848.46875</v>
          </cell>
          <cell r="AE633">
            <v>469187.13291666674</v>
          </cell>
          <cell r="AF633">
            <v>552953.1875</v>
          </cell>
          <cell r="AG633">
            <v>650379.36583333334</v>
          </cell>
          <cell r="AH633">
            <v>759425.3091666667</v>
          </cell>
          <cell r="AI633">
            <v>877684.79166666686</v>
          </cell>
          <cell r="AJ633">
            <v>1003431.8154166668</v>
          </cell>
          <cell r="AK633">
            <v>1131770.33125</v>
          </cell>
          <cell r="AL633">
            <v>1261438.9541666666</v>
          </cell>
          <cell r="AM633">
            <v>1391895.5391666666</v>
          </cell>
          <cell r="AN633">
            <v>1530092.0712500003</v>
          </cell>
          <cell r="AO633">
            <v>1691048.9987500003</v>
          </cell>
          <cell r="AR633" t="str">
            <v xml:space="preserve"> </v>
          </cell>
        </row>
        <row r="634">
          <cell r="R634">
            <v>232596.08</v>
          </cell>
          <cell r="S634">
            <v>239508.19</v>
          </cell>
          <cell r="T634">
            <v>249911.84</v>
          </cell>
          <cell r="U634">
            <v>258241.02</v>
          </cell>
          <cell r="V634">
            <v>265709.96999999997</v>
          </cell>
          <cell r="W634">
            <v>277407.67</v>
          </cell>
          <cell r="X634">
            <v>287269.67</v>
          </cell>
          <cell r="Y634">
            <v>303633.37</v>
          </cell>
          <cell r="Z634">
            <v>354087.04</v>
          </cell>
          <cell r="AA634">
            <v>367425.23</v>
          </cell>
          <cell r="AB634">
            <v>379329.75</v>
          </cell>
          <cell r="AC634">
            <v>394078.65</v>
          </cell>
          <cell r="AD634">
            <v>168371.73291666666</v>
          </cell>
          <cell r="AE634">
            <v>178687.92250000002</v>
          </cell>
          <cell r="AF634">
            <v>188285.98874999999</v>
          </cell>
          <cell r="AG634">
            <v>198211.17874999999</v>
          </cell>
          <cell r="AH634">
            <v>208404.56166666665</v>
          </cell>
          <cell r="AI634">
            <v>218592.23958333334</v>
          </cell>
          <cell r="AJ634">
            <v>228853.62666666671</v>
          </cell>
          <cell r="AK634">
            <v>239284.86499999999</v>
          </cell>
          <cell r="AL634">
            <v>251483.76291666666</v>
          </cell>
          <cell r="AM634">
            <v>265386.64333333331</v>
          </cell>
          <cell r="AN634">
            <v>279398.23833333334</v>
          </cell>
          <cell r="AO634">
            <v>293603.89624999999</v>
          </cell>
          <cell r="AR634" t="str">
            <v>62</v>
          </cell>
        </row>
        <row r="635">
          <cell r="R635">
            <v>110552.54</v>
          </cell>
          <cell r="S635">
            <v>113799.55</v>
          </cell>
          <cell r="T635">
            <v>118686.74</v>
          </cell>
          <cell r="U635">
            <v>122599.43</v>
          </cell>
          <cell r="V635">
            <v>126108.02</v>
          </cell>
          <cell r="W635">
            <v>131603.1</v>
          </cell>
          <cell r="X635">
            <v>136235.84</v>
          </cell>
          <cell r="Y635">
            <v>143922.79999999999</v>
          </cell>
          <cell r="Z635">
            <v>167623.75</v>
          </cell>
          <cell r="AA635">
            <v>173889.46</v>
          </cell>
          <cell r="AB635">
            <v>179481.69</v>
          </cell>
          <cell r="AC635">
            <v>186410.08</v>
          </cell>
          <cell r="AD635">
            <v>81699.05041666668</v>
          </cell>
          <cell r="AE635">
            <v>86344.811666666676</v>
          </cell>
          <cell r="AF635">
            <v>90678.02416666667</v>
          </cell>
          <cell r="AG635">
            <v>95174.287083333344</v>
          </cell>
          <cell r="AH635">
            <v>99803.522916666683</v>
          </cell>
          <cell r="AI635">
            <v>104445.63791666669</v>
          </cell>
          <cell r="AJ635">
            <v>109139.44083333336</v>
          </cell>
          <cell r="AK635">
            <v>113932.12833333336</v>
          </cell>
          <cell r="AL635">
            <v>119576.21666666666</v>
          </cell>
          <cell r="AM635">
            <v>126040.50249999999</v>
          </cell>
          <cell r="AN635">
            <v>132575.37166666667</v>
          </cell>
          <cell r="AO635">
            <v>139220.36708333332</v>
          </cell>
          <cell r="AR635" t="str">
            <v xml:space="preserve"> </v>
          </cell>
        </row>
        <row r="636"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R636" t="str">
            <v>50a</v>
          </cell>
        </row>
        <row r="637">
          <cell r="R637">
            <v>1184110.0900000001</v>
          </cell>
          <cell r="S637">
            <v>1274780.02</v>
          </cell>
          <cell r="T637">
            <v>1401824.86</v>
          </cell>
          <cell r="U637">
            <v>1563930.4</v>
          </cell>
          <cell r="V637">
            <v>1626436.23</v>
          </cell>
          <cell r="W637">
            <v>1657521.01</v>
          </cell>
          <cell r="X637">
            <v>1775523.53</v>
          </cell>
          <cell r="Y637">
            <v>1823435.88</v>
          </cell>
          <cell r="Z637">
            <v>2000668.66</v>
          </cell>
          <cell r="AA637">
            <v>2013048.72</v>
          </cell>
          <cell r="AB637">
            <v>2089641.01</v>
          </cell>
          <cell r="AC637">
            <v>2115689.34</v>
          </cell>
          <cell r="AD637">
            <v>695297.58416666673</v>
          </cell>
          <cell r="AE637">
            <v>767520.0279166667</v>
          </cell>
          <cell r="AF637">
            <v>843036.65499999991</v>
          </cell>
          <cell r="AG637">
            <v>926733.21833333327</v>
          </cell>
          <cell r="AH637">
            <v>1017259.7241666666</v>
          </cell>
          <cell r="AI637">
            <v>1105754.9320833331</v>
          </cell>
          <cell r="AJ637">
            <v>1192172.2558333334</v>
          </cell>
          <cell r="AK637">
            <v>1281372.6879166665</v>
          </cell>
          <cell r="AL637">
            <v>1376169.5075000001</v>
          </cell>
          <cell r="AM637">
            <v>1476304.5566666666</v>
          </cell>
          <cell r="AN637">
            <v>1575848.21875</v>
          </cell>
          <cell r="AO637">
            <v>1667808.6254166665</v>
          </cell>
          <cell r="AR637" t="str">
            <v>62</v>
          </cell>
        </row>
        <row r="638">
          <cell r="R638">
            <v>542684.44999999995</v>
          </cell>
          <cell r="S638">
            <v>585277.26</v>
          </cell>
          <cell r="T638">
            <v>644957.42000000004</v>
          </cell>
          <cell r="U638">
            <v>721107.59</v>
          </cell>
          <cell r="V638">
            <v>750470.13</v>
          </cell>
          <cell r="W638">
            <v>765072.42</v>
          </cell>
          <cell r="X638">
            <v>820504.9</v>
          </cell>
          <cell r="Y638">
            <v>843012.05</v>
          </cell>
          <cell r="Z638">
            <v>926268.34</v>
          </cell>
          <cell r="AA638">
            <v>932083.96</v>
          </cell>
          <cell r="AB638">
            <v>968063.7</v>
          </cell>
          <cell r="AC638">
            <v>980300.08</v>
          </cell>
          <cell r="AD638">
            <v>323175.68958333338</v>
          </cell>
          <cell r="AE638">
            <v>355686.45624999999</v>
          </cell>
          <cell r="AF638">
            <v>389864.22666666663</v>
          </cell>
          <cell r="AG638">
            <v>427964.6112499999</v>
          </cell>
          <cell r="AH638">
            <v>469325.73374999996</v>
          </cell>
          <cell r="AI638">
            <v>509855.35999999993</v>
          </cell>
          <cell r="AJ638">
            <v>549580.41499999992</v>
          </cell>
          <cell r="AK638">
            <v>590698.30958333332</v>
          </cell>
          <cell r="AL638">
            <v>634523.45499999996</v>
          </cell>
          <cell r="AM638">
            <v>680909.28749999998</v>
          </cell>
          <cell r="AN638">
            <v>727106.25541666662</v>
          </cell>
          <cell r="AO638">
            <v>769986.33666666655</v>
          </cell>
        </row>
        <row r="639">
          <cell r="R639">
            <v>-6928634.3099999996</v>
          </cell>
          <cell r="S639">
            <v>-7723150.3799999999</v>
          </cell>
          <cell r="T639">
            <v>-8218648.0899999999</v>
          </cell>
          <cell r="U639">
            <v>-8419648.4100000001</v>
          </cell>
          <cell r="V639">
            <v>-8719614.2599999998</v>
          </cell>
          <cell r="W639">
            <v>-8879269.3900000006</v>
          </cell>
          <cell r="X639">
            <v>-9052764.6699999999</v>
          </cell>
          <cell r="Y639">
            <v>-9228127.3300000001</v>
          </cell>
          <cell r="Z639">
            <v>-9395462.9600000009</v>
          </cell>
          <cell r="AA639">
            <v>-9839400.6899999995</v>
          </cell>
          <cell r="AB639">
            <v>-10650764.15</v>
          </cell>
          <cell r="AC639">
            <v>-11430828.1</v>
          </cell>
          <cell r="AD639">
            <v>-3735016.6479166667</v>
          </cell>
          <cell r="AE639">
            <v>-4278532.4608333334</v>
          </cell>
          <cell r="AF639">
            <v>-4848712.6566666672</v>
          </cell>
          <cell r="AG639">
            <v>-5404862.9675000003</v>
          </cell>
          <cell r="AH639">
            <v>-5943489.3791666673</v>
          </cell>
          <cell r="AI639">
            <v>-6447682.2762500001</v>
          </cell>
          <cell r="AJ639">
            <v>-6905428.2020833343</v>
          </cell>
          <cell r="AK639">
            <v>-7321960.987499998</v>
          </cell>
          <cell r="AL639">
            <v>-7695551.2199999988</v>
          </cell>
          <cell r="AM639">
            <v>-8052056.5070833331</v>
          </cell>
          <cell r="AN639">
            <v>-8425514.1283333339</v>
          </cell>
          <cell r="AO639">
            <v>-8830892.8620833345</v>
          </cell>
          <cell r="AR639" t="str">
            <v>62</v>
          </cell>
        </row>
        <row r="640">
          <cell r="R640">
            <v>-1521958.18</v>
          </cell>
          <cell r="S640">
            <v>-3241266.21</v>
          </cell>
          <cell r="T640">
            <v>-1914425.76</v>
          </cell>
          <cell r="U640">
            <v>-2184695.7000000002</v>
          </cell>
          <cell r="V640">
            <v>-2374916.31</v>
          </cell>
          <cell r="W640">
            <v>-2584658.14</v>
          </cell>
          <cell r="X640">
            <v>-2852735.67</v>
          </cell>
          <cell r="Y640">
            <v>-3017121.97</v>
          </cell>
          <cell r="Z640">
            <v>-3314428.39</v>
          </cell>
          <cell r="AA640">
            <v>-3369079.72</v>
          </cell>
          <cell r="AB640">
            <v>-3668887.69</v>
          </cell>
          <cell r="AC640">
            <v>-4029210.9</v>
          </cell>
          <cell r="AD640">
            <v>-792525.70291666675</v>
          </cell>
          <cell r="AE640">
            <v>-969305.29708333325</v>
          </cell>
          <cell r="AF640">
            <v>-1157824.9258333333</v>
          </cell>
          <cell r="AG640">
            <v>-1297847.7516666667</v>
          </cell>
          <cell r="AH640">
            <v>-1452884.0408333335</v>
          </cell>
          <cell r="AI640">
            <v>-1616315.2520833332</v>
          </cell>
          <cell r="AJ640">
            <v>-1786481.1337499998</v>
          </cell>
          <cell r="AK640">
            <v>-1960730.2316666667</v>
          </cell>
          <cell r="AL640">
            <v>-2139868.0883333334</v>
          </cell>
          <cell r="AM640">
            <v>-2323174.7916666665</v>
          </cell>
          <cell r="AN640">
            <v>-2516222.8191666668</v>
          </cell>
          <cell r="AO640">
            <v>-2728824.4816666669</v>
          </cell>
          <cell r="AR640" t="str">
            <v xml:space="preserve">  </v>
          </cell>
        </row>
        <row r="641">
          <cell r="R641">
            <v>3625803.92</v>
          </cell>
          <cell r="S641">
            <v>3750255.64</v>
          </cell>
          <cell r="T641">
            <v>3929777.98</v>
          </cell>
          <cell r="U641">
            <v>4195721.3099999996</v>
          </cell>
          <cell r="V641">
            <v>4568893.96</v>
          </cell>
          <cell r="W641">
            <v>4810020.5999999996</v>
          </cell>
          <cell r="X641">
            <v>5504180.6299999999</v>
          </cell>
          <cell r="Y641">
            <v>5918793.7699999996</v>
          </cell>
          <cell r="Z641">
            <v>6291827.6500000004</v>
          </cell>
          <cell r="AA641">
            <v>6513080.8700000001</v>
          </cell>
          <cell r="AB641">
            <v>6965117.6399999997</v>
          </cell>
          <cell r="AC641">
            <v>7588538.8200000003</v>
          </cell>
          <cell r="AD641">
            <v>1417502.2870833334</v>
          </cell>
          <cell r="AE641">
            <v>1708701.5133333334</v>
          </cell>
          <cell r="AF641">
            <v>2002227.5941666665</v>
          </cell>
          <cell r="AG641">
            <v>2309125.1737500001</v>
          </cell>
          <cell r="AH641">
            <v>2625954.5120833335</v>
          </cell>
          <cell r="AI641">
            <v>2950568.2558333334</v>
          </cell>
          <cell r="AJ641">
            <v>3292144.5308333333</v>
          </cell>
          <cell r="AK641">
            <v>3645276.103333333</v>
          </cell>
          <cell r="AL641">
            <v>4007824.2850000001</v>
          </cell>
          <cell r="AM641">
            <v>4374136.3354166672</v>
          </cell>
          <cell r="AN641">
            <v>4747008.8216666663</v>
          </cell>
          <cell r="AO641">
            <v>5122308.3358333334</v>
          </cell>
          <cell r="AR641" t="str">
            <v>62</v>
          </cell>
        </row>
        <row r="642">
          <cell r="R642">
            <v>-3199913.3</v>
          </cell>
          <cell r="S642">
            <v>-3199913.3</v>
          </cell>
          <cell r="T642">
            <v>-3750255.64</v>
          </cell>
          <cell r="U642">
            <v>-3750255.64</v>
          </cell>
          <cell r="V642">
            <v>-3750255.64</v>
          </cell>
          <cell r="W642">
            <v>-4810020.5999999996</v>
          </cell>
          <cell r="X642">
            <v>-4810020.5999999996</v>
          </cell>
          <cell r="Y642">
            <v>-4810020.5999999996</v>
          </cell>
          <cell r="Z642">
            <v>-6291827.6500000004</v>
          </cell>
          <cell r="AA642">
            <v>-6291827.6500000004</v>
          </cell>
          <cell r="AB642">
            <v>-6291827.6500000004</v>
          </cell>
          <cell r="AC642">
            <v>-7588538.8200000003</v>
          </cell>
          <cell r="AD642">
            <v>-595535.39749999996</v>
          </cell>
          <cell r="AE642">
            <v>-862194.8391666665</v>
          </cell>
          <cell r="AF642">
            <v>-1151785.2116666667</v>
          </cell>
          <cell r="AG642">
            <v>-1464306.5149999999</v>
          </cell>
          <cell r="AH642">
            <v>-1776827.8183333334</v>
          </cell>
          <cell r="AI642">
            <v>-2133505.9950000001</v>
          </cell>
          <cell r="AJ642">
            <v>-2534341.0450000004</v>
          </cell>
          <cell r="AK642">
            <v>-2935176.0950000002</v>
          </cell>
          <cell r="AL642">
            <v>-3397753.1054166672</v>
          </cell>
          <cell r="AM642">
            <v>-3922072.0762500004</v>
          </cell>
          <cell r="AN642">
            <v>-4348617.9295833334</v>
          </cell>
          <cell r="AO642">
            <v>-4695863.6941666668</v>
          </cell>
          <cell r="AR642" t="str">
            <v>62</v>
          </cell>
        </row>
        <row r="643">
          <cell r="R643">
            <v>67765</v>
          </cell>
          <cell r="S643">
            <v>84314.41</v>
          </cell>
          <cell r="T643">
            <v>127139.51</v>
          </cell>
          <cell r="U643">
            <v>184980.13</v>
          </cell>
          <cell r="V643">
            <v>0</v>
          </cell>
          <cell r="W643">
            <v>16758</v>
          </cell>
          <cell r="X643">
            <v>24443</v>
          </cell>
          <cell r="Y643">
            <v>31224</v>
          </cell>
          <cell r="Z643">
            <v>38224</v>
          </cell>
          <cell r="AA643">
            <v>45855</v>
          </cell>
          <cell r="AB643">
            <v>53240</v>
          </cell>
          <cell r="AC643">
            <v>59295</v>
          </cell>
          <cell r="AD643">
            <v>18253.345000000001</v>
          </cell>
          <cell r="AE643">
            <v>24589.987083333337</v>
          </cell>
          <cell r="AF643">
            <v>33400.567083333335</v>
          </cell>
          <cell r="AG643">
            <v>46405.552083333336</v>
          </cell>
          <cell r="AH643">
            <v>54113.057500000003</v>
          </cell>
          <cell r="AI643">
            <v>54811.307500000003</v>
          </cell>
          <cell r="AJ643">
            <v>56528.015833333338</v>
          </cell>
          <cell r="AK643">
            <v>58847.474166666674</v>
          </cell>
          <cell r="AL643">
            <v>61741.140833333338</v>
          </cell>
          <cell r="AM643">
            <v>62832.549583333333</v>
          </cell>
          <cell r="AN643">
            <v>61568.314583333333</v>
          </cell>
          <cell r="AO643">
            <v>60954.254166666673</v>
          </cell>
          <cell r="AR643" t="str">
            <v>57</v>
          </cell>
        </row>
        <row r="644"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R644" t="str">
            <v>62</v>
          </cell>
        </row>
        <row r="645"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112615.39750000001</v>
          </cell>
          <cell r="AE645">
            <v>112409.39541666668</v>
          </cell>
          <cell r="AF645">
            <v>110212.61625000002</v>
          </cell>
          <cell r="AG645">
            <v>104961.15791666669</v>
          </cell>
          <cell r="AH645">
            <v>96508.940416666679</v>
          </cell>
          <cell r="AI645">
            <v>84139.44958333332</v>
          </cell>
          <cell r="AJ645">
            <v>69783.54041666667</v>
          </cell>
          <cell r="AK645">
            <v>55427.631249999999</v>
          </cell>
          <cell r="AL645">
            <v>40425.451249999998</v>
          </cell>
          <cell r="AM645">
            <v>24449.732083333332</v>
          </cell>
          <cell r="AN645">
            <v>8149.1191666666664</v>
          </cell>
          <cell r="AO645">
            <v>0</v>
          </cell>
          <cell r="AR645" t="str">
            <v>62</v>
          </cell>
        </row>
        <row r="646">
          <cell r="R646">
            <v>329023.5</v>
          </cell>
          <cell r="S646">
            <v>392185.61</v>
          </cell>
          <cell r="T646">
            <v>443611.95</v>
          </cell>
          <cell r="U646">
            <v>470589.49</v>
          </cell>
          <cell r="V646">
            <v>487666.43</v>
          </cell>
          <cell r="W646">
            <v>487666.43</v>
          </cell>
          <cell r="X646">
            <v>487960.37</v>
          </cell>
          <cell r="Y646">
            <v>498948.74</v>
          </cell>
          <cell r="Z646">
            <v>529411.66</v>
          </cell>
          <cell r="AA646">
            <v>549517.39</v>
          </cell>
          <cell r="AB646">
            <v>638831.46</v>
          </cell>
          <cell r="AC646">
            <v>657310.29</v>
          </cell>
          <cell r="AD646">
            <v>71170.692500000005</v>
          </cell>
          <cell r="AE646">
            <v>101221.07208333333</v>
          </cell>
          <cell r="AF646">
            <v>136045.97041666668</v>
          </cell>
          <cell r="AG646">
            <v>173613.65374999997</v>
          </cell>
          <cell r="AH646">
            <v>212492.89708333332</v>
          </cell>
          <cell r="AI646">
            <v>251996.73499999999</v>
          </cell>
          <cell r="AJ646">
            <v>291425.87583333335</v>
          </cell>
          <cell r="AK646">
            <v>331191.17541666672</v>
          </cell>
          <cell r="AL646">
            <v>372549.67458333331</v>
          </cell>
          <cell r="AM646">
            <v>413939.57375000004</v>
          </cell>
          <cell r="AN646">
            <v>452574.79458333337</v>
          </cell>
          <cell r="AO646">
            <v>484430.47666666674</v>
          </cell>
          <cell r="AR646" t="str">
            <v>62</v>
          </cell>
        </row>
        <row r="647"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R647" t="str">
            <v>41b</v>
          </cell>
        </row>
        <row r="648">
          <cell r="R648">
            <v>-93055.039999999994</v>
          </cell>
          <cell r="S648">
            <v>13862.42</v>
          </cell>
          <cell r="T648">
            <v>16693.18</v>
          </cell>
          <cell r="U648">
            <v>13657.23</v>
          </cell>
          <cell r="V648">
            <v>74764.320000000007</v>
          </cell>
          <cell r="W648">
            <v>83916.32</v>
          </cell>
          <cell r="X648">
            <v>66767.88</v>
          </cell>
          <cell r="Y648">
            <v>1235.43</v>
          </cell>
          <cell r="Z648">
            <v>10850.25</v>
          </cell>
          <cell r="AA648">
            <v>5790.34</v>
          </cell>
          <cell r="AB648">
            <v>249176.16</v>
          </cell>
          <cell r="AC648">
            <v>0</v>
          </cell>
          <cell r="AD648">
            <v>-567513.80791666673</v>
          </cell>
          <cell r="AE648">
            <v>-546843.57999999996</v>
          </cell>
          <cell r="AF648">
            <v>-521114.73541666666</v>
          </cell>
          <cell r="AG648">
            <v>-494598.78416666668</v>
          </cell>
          <cell r="AH648">
            <v>-452635.20208333334</v>
          </cell>
          <cell r="AI648">
            <v>-400636.45874999993</v>
          </cell>
          <cell r="AJ648">
            <v>-330571.71583333338</v>
          </cell>
          <cell r="AK648">
            <v>-243748.02791666667</v>
          </cell>
          <cell r="AL648">
            <v>-154781.06541666665</v>
          </cell>
          <cell r="AM648">
            <v>-70013.426666666652</v>
          </cell>
          <cell r="AN648">
            <v>3697.4512500000033</v>
          </cell>
          <cell r="AO648">
            <v>36971.540833333333</v>
          </cell>
          <cell r="AR648" t="str">
            <v>41b</v>
          </cell>
        </row>
        <row r="649"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M649">
            <v>0</v>
          </cell>
          <cell r="AN649">
            <v>0</v>
          </cell>
          <cell r="AO649">
            <v>0</v>
          </cell>
          <cell r="AR649" t="str">
            <v>41b</v>
          </cell>
        </row>
        <row r="650">
          <cell r="R650">
            <v>177365.79</v>
          </cell>
          <cell r="S650">
            <v>477219.15</v>
          </cell>
          <cell r="T650">
            <v>590676.76</v>
          </cell>
          <cell r="U650">
            <v>596086.55000000005</v>
          </cell>
          <cell r="V650">
            <v>564129.31000000006</v>
          </cell>
          <cell r="W650">
            <v>523153.67</v>
          </cell>
          <cell r="X650">
            <v>479816.35</v>
          </cell>
          <cell r="Y650">
            <v>478128.62</v>
          </cell>
          <cell r="Z650">
            <v>396194.13</v>
          </cell>
          <cell r="AA650">
            <v>258597.44</v>
          </cell>
          <cell r="AB650">
            <v>111192.54</v>
          </cell>
          <cell r="AC650">
            <v>0</v>
          </cell>
          <cell r="AD650">
            <v>343359.59083333338</v>
          </cell>
          <cell r="AE650">
            <v>351791.98875000002</v>
          </cell>
          <cell r="AF650">
            <v>358140.98208333337</v>
          </cell>
          <cell r="AG650">
            <v>366640.0229166667</v>
          </cell>
          <cell r="AH650">
            <v>376244.62333333335</v>
          </cell>
          <cell r="AI650">
            <v>384796.3125</v>
          </cell>
          <cell r="AJ650">
            <v>391530.51374999998</v>
          </cell>
          <cell r="AK650">
            <v>396184.30083333334</v>
          </cell>
          <cell r="AL650">
            <v>397832.00416666665</v>
          </cell>
          <cell r="AM650">
            <v>396758.4908333334</v>
          </cell>
          <cell r="AN650">
            <v>391665.25291666674</v>
          </cell>
          <cell r="AO650">
            <v>387713.35916666681</v>
          </cell>
          <cell r="AR650" t="str">
            <v>41b</v>
          </cell>
        </row>
        <row r="651">
          <cell r="R651">
            <v>-103700.89</v>
          </cell>
          <cell r="S651">
            <v>48979.58</v>
          </cell>
          <cell r="T651">
            <v>159013.16</v>
          </cell>
          <cell r="U651">
            <v>110603.27</v>
          </cell>
          <cell r="V651">
            <v>-17894.28</v>
          </cell>
          <cell r="W651">
            <v>-20894.03</v>
          </cell>
          <cell r="X651">
            <v>162409.68</v>
          </cell>
          <cell r="Y651">
            <v>51938.92</v>
          </cell>
          <cell r="Z651">
            <v>-130308.91</v>
          </cell>
          <cell r="AA651">
            <v>-155212.98000000001</v>
          </cell>
          <cell r="AB651">
            <v>-281865.65000000002</v>
          </cell>
          <cell r="AC651">
            <v>0</v>
          </cell>
          <cell r="AD651">
            <v>-550393.17166666663</v>
          </cell>
          <cell r="AE651">
            <v>-557429.39</v>
          </cell>
          <cell r="AF651">
            <v>-553359.31416666659</v>
          </cell>
          <cell r="AG651">
            <v>-541634.0824999999</v>
          </cell>
          <cell r="AH651">
            <v>-529060.25583333324</v>
          </cell>
          <cell r="AI651">
            <v>-488405.21750000003</v>
          </cell>
          <cell r="AJ651">
            <v>-408069.11208333337</v>
          </cell>
          <cell r="AK651">
            <v>-317249.11249999987</v>
          </cell>
          <cell r="AL651">
            <v>-237872.46541666662</v>
          </cell>
          <cell r="AM651">
            <v>-157356.73124999998</v>
          </cell>
          <cell r="AN651">
            <v>-63489.07958333334</v>
          </cell>
          <cell r="AO651">
            <v>-14744.344166666671</v>
          </cell>
          <cell r="AR651" t="str">
            <v>41b</v>
          </cell>
        </row>
        <row r="652">
          <cell r="R652">
            <v>-1168.17</v>
          </cell>
          <cell r="S652">
            <v>3602.12</v>
          </cell>
          <cell r="T652">
            <v>3602.12</v>
          </cell>
          <cell r="U652">
            <v>3602.12</v>
          </cell>
          <cell r="V652">
            <v>2255.77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6109.6687500000007</v>
          </cell>
          <cell r="AE652">
            <v>3041.1850000000009</v>
          </cell>
          <cell r="AF652">
            <v>1449.8841666666667</v>
          </cell>
          <cell r="AG652">
            <v>1231.5041666666664</v>
          </cell>
          <cell r="AH652">
            <v>957.02625</v>
          </cell>
          <cell r="AI652">
            <v>808.35708333333332</v>
          </cell>
          <cell r="AJ652">
            <v>841.59458333333339</v>
          </cell>
          <cell r="AK652">
            <v>874.83208333333334</v>
          </cell>
          <cell r="AL652">
            <v>908.06958333333341</v>
          </cell>
          <cell r="AM652">
            <v>941.30708333333348</v>
          </cell>
          <cell r="AN652">
            <v>974.54458333333332</v>
          </cell>
          <cell r="AO652">
            <v>991.1633333333333</v>
          </cell>
          <cell r="AR652" t="str">
            <v>41b</v>
          </cell>
        </row>
        <row r="653">
          <cell r="R653">
            <v>4770.29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186</v>
          </cell>
          <cell r="AC653">
            <v>0</v>
          </cell>
          <cell r="AD653">
            <v>8340.685833333333</v>
          </cell>
          <cell r="AE653">
            <v>5510.427083333333</v>
          </cell>
          <cell r="AF653">
            <v>3797.154583333333</v>
          </cell>
          <cell r="AG653">
            <v>3399.6304166666669</v>
          </cell>
          <cell r="AH653">
            <v>3002.1062499999994</v>
          </cell>
          <cell r="AI653">
            <v>2604.5820833333332</v>
          </cell>
          <cell r="AJ653">
            <v>2207.0579166666666</v>
          </cell>
          <cell r="AK653">
            <v>1809.5337500000003</v>
          </cell>
          <cell r="AL653">
            <v>1412.0095833333335</v>
          </cell>
          <cell r="AM653">
            <v>1014.4854166666668</v>
          </cell>
          <cell r="AN653">
            <v>614.37375000000009</v>
          </cell>
          <cell r="AO653">
            <v>413.02416666666664</v>
          </cell>
          <cell r="AR653" t="str">
            <v>41b</v>
          </cell>
        </row>
        <row r="654"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  <cell r="AM654">
            <v>0</v>
          </cell>
          <cell r="AN654">
            <v>0</v>
          </cell>
          <cell r="AO654">
            <v>0</v>
          </cell>
          <cell r="AR654" t="str">
            <v>41b</v>
          </cell>
        </row>
        <row r="655"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  <cell r="AK655">
            <v>0</v>
          </cell>
          <cell r="AL655">
            <v>0</v>
          </cell>
          <cell r="AM655">
            <v>0</v>
          </cell>
          <cell r="AN655">
            <v>0</v>
          </cell>
          <cell r="AO655">
            <v>0</v>
          </cell>
          <cell r="AR655" t="str">
            <v>41b</v>
          </cell>
        </row>
        <row r="656"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-676.41666666666663</v>
          </cell>
          <cell r="AE656">
            <v>-676.41666666666663</v>
          </cell>
          <cell r="AF656">
            <v>-676.41666666666663</v>
          </cell>
          <cell r="AG656">
            <v>-676.41666666666663</v>
          </cell>
          <cell r="AH656">
            <v>-676.41666666666663</v>
          </cell>
          <cell r="AI656">
            <v>-676.41666666666663</v>
          </cell>
          <cell r="AJ656">
            <v>-676.41666666666663</v>
          </cell>
          <cell r="AK656">
            <v>-676.41666666666663</v>
          </cell>
          <cell r="AL656">
            <v>-676.41666666666663</v>
          </cell>
          <cell r="AM656">
            <v>-676.41666666666663</v>
          </cell>
          <cell r="AN656">
            <v>-338.20833333333331</v>
          </cell>
          <cell r="AO656">
            <v>0</v>
          </cell>
          <cell r="AR656" t="str">
            <v>41b</v>
          </cell>
        </row>
        <row r="657"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  <cell r="AK657">
            <v>0</v>
          </cell>
          <cell r="AL657">
            <v>0</v>
          </cell>
          <cell r="AM657">
            <v>0</v>
          </cell>
          <cell r="AN657">
            <v>0</v>
          </cell>
          <cell r="AO657">
            <v>0</v>
          </cell>
          <cell r="AR657" t="str">
            <v>41b</v>
          </cell>
        </row>
        <row r="658">
          <cell r="R658">
            <v>0</v>
          </cell>
          <cell r="S658">
            <v>-3274.02</v>
          </cell>
          <cell r="T658">
            <v>45666.52</v>
          </cell>
          <cell r="U658">
            <v>45666.52</v>
          </cell>
          <cell r="V658">
            <v>45666.52</v>
          </cell>
          <cell r="W658">
            <v>45666.52</v>
          </cell>
          <cell r="X658">
            <v>46034.67</v>
          </cell>
          <cell r="Y658">
            <v>46034.67</v>
          </cell>
          <cell r="Z658">
            <v>-268407.26</v>
          </cell>
          <cell r="AA658">
            <v>-268407.26</v>
          </cell>
          <cell r="AB658">
            <v>-268407.26</v>
          </cell>
          <cell r="AC658">
            <v>0</v>
          </cell>
          <cell r="AD658">
            <v>-80959.555000000008</v>
          </cell>
          <cell r="AE658">
            <v>-89187.417083333348</v>
          </cell>
          <cell r="AF658">
            <v>-101890.425</v>
          </cell>
          <cell r="AG658">
            <v>-110840.71666666667</v>
          </cell>
          <cell r="AH658">
            <v>-119791.00833333335</v>
          </cell>
          <cell r="AI658">
            <v>-128741.29999999997</v>
          </cell>
          <cell r="AJ658">
            <v>-137658.6945833333</v>
          </cell>
          <cell r="AK658">
            <v>-128784.15875000002</v>
          </cell>
          <cell r="AL658">
            <v>-103636.15041666666</v>
          </cell>
          <cell r="AM658">
            <v>-79973.702916666676</v>
          </cell>
          <cell r="AN658">
            <v>-56311.255416666674</v>
          </cell>
          <cell r="AO658">
            <v>-44480.031666666677</v>
          </cell>
          <cell r="AR658" t="str">
            <v>41b</v>
          </cell>
        </row>
        <row r="659"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R659" t="str">
            <v>41b</v>
          </cell>
        </row>
        <row r="660"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  <cell r="AM660">
            <v>0</v>
          </cell>
          <cell r="AN660">
            <v>0</v>
          </cell>
          <cell r="AO660">
            <v>0</v>
          </cell>
          <cell r="AR660" t="str">
            <v>41b</v>
          </cell>
        </row>
        <row r="661"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O661">
            <v>0</v>
          </cell>
          <cell r="AR661" t="str">
            <v>41b</v>
          </cell>
        </row>
        <row r="662"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  <cell r="AM662">
            <v>0</v>
          </cell>
          <cell r="AN662">
            <v>0</v>
          </cell>
          <cell r="AO662">
            <v>0</v>
          </cell>
          <cell r="AR662" t="str">
            <v>41b</v>
          </cell>
        </row>
        <row r="663"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  <cell r="AR663" t="str">
            <v>41b</v>
          </cell>
        </row>
        <row r="664"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433.82625000000002</v>
          </cell>
          <cell r="AE664">
            <v>375.69333333333333</v>
          </cell>
          <cell r="AF664">
            <v>277.25875000000002</v>
          </cell>
          <cell r="AG664">
            <v>146.51708333333332</v>
          </cell>
          <cell r="AH664">
            <v>32.626666666666665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O664">
            <v>0</v>
          </cell>
          <cell r="AR664" t="str">
            <v>41b</v>
          </cell>
        </row>
        <row r="665"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1358.4279166666665</v>
          </cell>
          <cell r="AE665">
            <v>1183.7250000000001</v>
          </cell>
          <cell r="AF665">
            <v>989.68166666666673</v>
          </cell>
          <cell r="AG665">
            <v>784.29083333333335</v>
          </cell>
          <cell r="AH665">
            <v>337.96083333333337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0</v>
          </cell>
          <cell r="AO665">
            <v>0</v>
          </cell>
          <cell r="AR665" t="str">
            <v>41b</v>
          </cell>
        </row>
        <row r="666"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11981.306666666665</v>
          </cell>
          <cell r="AE666">
            <v>10070.203333333333</v>
          </cell>
          <cell r="AF666">
            <v>5694.07125</v>
          </cell>
          <cell r="AG666">
            <v>1780.8304166666667</v>
          </cell>
          <cell r="AH666">
            <v>614.72124999999994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N666">
            <v>0</v>
          </cell>
          <cell r="AO666">
            <v>0</v>
          </cell>
          <cell r="AR666" t="str">
            <v>41b</v>
          </cell>
        </row>
        <row r="667"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R667" t="str">
            <v>41b</v>
          </cell>
        </row>
        <row r="668"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R668" t="str">
            <v>41b</v>
          </cell>
        </row>
        <row r="669"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N669">
            <v>0</v>
          </cell>
          <cell r="AO669">
            <v>0</v>
          </cell>
          <cell r="AR669" t="str">
            <v>41b</v>
          </cell>
        </row>
        <row r="670"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-137.43583333333333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R670" t="str">
            <v>41b</v>
          </cell>
        </row>
        <row r="671"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60.588333333333331</v>
          </cell>
          <cell r="AE671">
            <v>45.441249999999997</v>
          </cell>
          <cell r="AF671">
            <v>15.147083333333333</v>
          </cell>
          <cell r="AG671">
            <v>0</v>
          </cell>
          <cell r="AH671">
            <v>0</v>
          </cell>
          <cell r="AI671">
            <v>0</v>
          </cell>
          <cell r="AJ671">
            <v>0</v>
          </cell>
          <cell r="AK671">
            <v>0</v>
          </cell>
          <cell r="AL671">
            <v>0</v>
          </cell>
          <cell r="AM671">
            <v>0</v>
          </cell>
          <cell r="AN671">
            <v>0</v>
          </cell>
          <cell r="AO671">
            <v>0</v>
          </cell>
          <cell r="AR671" t="str">
            <v>41b</v>
          </cell>
        </row>
        <row r="672">
          <cell r="R672">
            <v>791.19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267.13541666666669</v>
          </cell>
          <cell r="AE672">
            <v>250.08166666666668</v>
          </cell>
          <cell r="AF672">
            <v>217.87333333333333</v>
          </cell>
          <cell r="AG672">
            <v>207.20666666666668</v>
          </cell>
          <cell r="AH672">
            <v>207.20666666666668</v>
          </cell>
          <cell r="AI672">
            <v>207.20666666666668</v>
          </cell>
          <cell r="AJ672">
            <v>187.30500000000004</v>
          </cell>
          <cell r="AK672">
            <v>167.40333333333334</v>
          </cell>
          <cell r="AL672">
            <v>167.40333333333334</v>
          </cell>
          <cell r="AM672">
            <v>117.40333333333335</v>
          </cell>
          <cell r="AN672">
            <v>66.66791666666667</v>
          </cell>
          <cell r="AO672">
            <v>65.932500000000005</v>
          </cell>
          <cell r="AR672" t="str">
            <v>41b</v>
          </cell>
        </row>
        <row r="673"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R673" t="str">
            <v>41b</v>
          </cell>
        </row>
        <row r="674"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R674" t="str">
            <v>41b</v>
          </cell>
        </row>
        <row r="675"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O675">
            <v>0</v>
          </cell>
          <cell r="AR675" t="str">
            <v>41b</v>
          </cell>
        </row>
        <row r="676"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13.296666666666667</v>
          </cell>
          <cell r="AE676">
            <v>13.296666666666667</v>
          </cell>
          <cell r="AF676">
            <v>13.296666666666667</v>
          </cell>
          <cell r="AG676">
            <v>13.296666666666667</v>
          </cell>
          <cell r="AH676">
            <v>13.296666666666667</v>
          </cell>
          <cell r="AI676">
            <v>13.296666666666667</v>
          </cell>
          <cell r="AJ676">
            <v>13.296666666666667</v>
          </cell>
          <cell r="AK676">
            <v>13.296666666666667</v>
          </cell>
          <cell r="AL676">
            <v>13.296666666666667</v>
          </cell>
          <cell r="AM676">
            <v>9.9725000000000001</v>
          </cell>
          <cell r="AN676">
            <v>3.3241666666666667</v>
          </cell>
          <cell r="AO676">
            <v>0</v>
          </cell>
          <cell r="AR676" t="str">
            <v>41b</v>
          </cell>
        </row>
        <row r="677"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R677" t="str">
            <v>41b</v>
          </cell>
        </row>
        <row r="678"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R678" t="str">
            <v>41b</v>
          </cell>
        </row>
        <row r="679"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  <cell r="AD679">
            <v>6.708333333333333</v>
          </cell>
          <cell r="AE679">
            <v>0</v>
          </cell>
          <cell r="AF679">
            <v>0</v>
          </cell>
          <cell r="AG679">
            <v>0</v>
          </cell>
          <cell r="AH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R679" t="str">
            <v>41b</v>
          </cell>
        </row>
        <row r="680">
          <cell r="R680">
            <v>-107.23</v>
          </cell>
          <cell r="S680">
            <v>-197.6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3391.12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-20.932916666666667</v>
          </cell>
          <cell r="AE680">
            <v>-33.634166666666665</v>
          </cell>
          <cell r="AF680">
            <v>-41.8675</v>
          </cell>
          <cell r="AG680">
            <v>-41.8675</v>
          </cell>
          <cell r="AH680">
            <v>-41.8675</v>
          </cell>
          <cell r="AI680">
            <v>-41.8675</v>
          </cell>
          <cell r="AJ680">
            <v>-41.8675</v>
          </cell>
          <cell r="AK680">
            <v>107.66166666666668</v>
          </cell>
          <cell r="AL680">
            <v>257.19083333333333</v>
          </cell>
          <cell r="AM680">
            <v>257.19083333333333</v>
          </cell>
          <cell r="AN680">
            <v>257.19083333333333</v>
          </cell>
          <cell r="AO680">
            <v>257.19083333333333</v>
          </cell>
          <cell r="AR680" t="str">
            <v>41b</v>
          </cell>
        </row>
        <row r="681">
          <cell r="R681">
            <v>0</v>
          </cell>
          <cell r="S681">
            <v>16.05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0.66875000000000007</v>
          </cell>
          <cell r="AF681">
            <v>1.3375000000000001</v>
          </cell>
          <cell r="AG681">
            <v>1.3375000000000001</v>
          </cell>
          <cell r="AH681">
            <v>1.3375000000000001</v>
          </cell>
          <cell r="AI681">
            <v>1.3375000000000001</v>
          </cell>
          <cell r="AJ681">
            <v>1.3375000000000001</v>
          </cell>
          <cell r="AK681">
            <v>1.3375000000000001</v>
          </cell>
          <cell r="AL681">
            <v>1.3375000000000001</v>
          </cell>
          <cell r="AM681">
            <v>1.3375000000000001</v>
          </cell>
          <cell r="AN681">
            <v>1.3375000000000001</v>
          </cell>
          <cell r="AO681">
            <v>1.3375000000000001</v>
          </cell>
          <cell r="AR681" t="str">
            <v>41b</v>
          </cell>
        </row>
        <row r="682">
          <cell r="AA682">
            <v>20.85</v>
          </cell>
          <cell r="AB682">
            <v>0</v>
          </cell>
          <cell r="AC682">
            <v>0</v>
          </cell>
          <cell r="AM682">
            <v>0.86875000000000002</v>
          </cell>
          <cell r="AN682">
            <v>1.7375</v>
          </cell>
          <cell r="AO682">
            <v>1.7375</v>
          </cell>
          <cell r="AR682" t="str">
            <v>41b</v>
          </cell>
        </row>
        <row r="683">
          <cell r="R683">
            <v>-218928.53</v>
          </cell>
          <cell r="S683">
            <v>-201353.89</v>
          </cell>
          <cell r="T683">
            <v>-193515.45</v>
          </cell>
          <cell r="U683">
            <v>-195799.42</v>
          </cell>
          <cell r="V683">
            <v>-216453.43</v>
          </cell>
          <cell r="W683">
            <v>-235985.35</v>
          </cell>
          <cell r="X683">
            <v>-247025.71</v>
          </cell>
          <cell r="Y683">
            <v>-281532.48</v>
          </cell>
          <cell r="Z683">
            <v>-269831.71000000002</v>
          </cell>
          <cell r="AA683">
            <v>-290899.3</v>
          </cell>
          <cell r="AB683">
            <v>-239382.28</v>
          </cell>
          <cell r="AC683">
            <v>-257906.83</v>
          </cell>
          <cell r="AD683">
            <v>-135314.32083333333</v>
          </cell>
          <cell r="AE683">
            <v>-145604.53666666668</v>
          </cell>
          <cell r="AF683">
            <v>-158807.16833333333</v>
          </cell>
          <cell r="AG683">
            <v>-170911.49541666667</v>
          </cell>
          <cell r="AH683">
            <v>-180219.83374999999</v>
          </cell>
          <cell r="AI683">
            <v>-188957.44291666665</v>
          </cell>
          <cell r="AJ683">
            <v>-197539.06416666662</v>
          </cell>
          <cell r="AK683">
            <v>-207701.16916666666</v>
          </cell>
          <cell r="AL683">
            <v>-217820.21958333335</v>
          </cell>
          <cell r="AM683">
            <v>-226031.40375000003</v>
          </cell>
          <cell r="AN683">
            <v>-230913.31083333332</v>
          </cell>
          <cell r="AO683">
            <v>-234692.48791666667</v>
          </cell>
          <cell r="AR683" t="str">
            <v>42b/62</v>
          </cell>
        </row>
        <row r="684">
          <cell r="Y684">
            <v>86583.81</v>
          </cell>
          <cell r="Z684">
            <v>-368.06</v>
          </cell>
          <cell r="AA684">
            <v>0</v>
          </cell>
          <cell r="AB684">
            <v>0</v>
          </cell>
          <cell r="AC684">
            <v>0</v>
          </cell>
          <cell r="AI684">
            <v>0</v>
          </cell>
          <cell r="AJ684">
            <v>0</v>
          </cell>
          <cell r="AK684">
            <v>3607.6587500000001</v>
          </cell>
          <cell r="AL684">
            <v>7199.9816666666666</v>
          </cell>
          <cell r="AM684">
            <v>7184.645833333333</v>
          </cell>
          <cell r="AN684">
            <v>7184.645833333333</v>
          </cell>
          <cell r="AO684">
            <v>7184.645833333333</v>
          </cell>
          <cell r="AR684" t="str">
            <v>2</v>
          </cell>
        </row>
        <row r="685">
          <cell r="R685">
            <v>-3295.88</v>
          </cell>
          <cell r="S685">
            <v>-7723.53</v>
          </cell>
          <cell r="T685">
            <v>-12181.81</v>
          </cell>
          <cell r="U685">
            <v>-12181.81</v>
          </cell>
          <cell r="V685">
            <v>-12181.81</v>
          </cell>
          <cell r="W685">
            <v>-14865.79</v>
          </cell>
          <cell r="X685">
            <v>-16646.78</v>
          </cell>
          <cell r="Y685">
            <v>-22545.93</v>
          </cell>
          <cell r="Z685">
            <v>-29758.46</v>
          </cell>
          <cell r="AA685">
            <v>-31371.93</v>
          </cell>
          <cell r="AB685">
            <v>-31496.2</v>
          </cell>
          <cell r="AC685">
            <v>-33464.870000000003</v>
          </cell>
          <cell r="AD685">
            <v>13182.112499999996</v>
          </cell>
          <cell r="AE685">
            <v>11008.505416666665</v>
          </cell>
          <cell r="AF685">
            <v>7111.5804166666667</v>
          </cell>
          <cell r="AG685">
            <v>3290.2187500000005</v>
          </cell>
          <cell r="AH685">
            <v>-522.93208333333348</v>
          </cell>
          <cell r="AI685">
            <v>-4576.1441666666669</v>
          </cell>
          <cell r="AJ685">
            <v>-8338.183750000002</v>
          </cell>
          <cell r="AK685">
            <v>-11147.202083333335</v>
          </cell>
          <cell r="AL685">
            <v>-13850.292083333334</v>
          </cell>
          <cell r="AM685">
            <v>-16120.275</v>
          </cell>
          <cell r="AN685">
            <v>-16841.231250000001</v>
          </cell>
          <cell r="AO685">
            <v>-17888.956249999999</v>
          </cell>
          <cell r="AR685" t="str">
            <v>62</v>
          </cell>
        </row>
        <row r="686">
          <cell r="AC686">
            <v>3625.3</v>
          </cell>
          <cell r="AO686">
            <v>151.05416666666667</v>
          </cell>
          <cell r="AR686" t="str">
            <v>62</v>
          </cell>
        </row>
        <row r="687">
          <cell r="R687">
            <v>584327.82999999996</v>
          </cell>
          <cell r="S687">
            <v>710024.84</v>
          </cell>
          <cell r="T687">
            <v>969605.3</v>
          </cell>
          <cell r="U687">
            <v>813138.74</v>
          </cell>
          <cell r="V687">
            <v>995430.55</v>
          </cell>
          <cell r="W687">
            <v>792702.59</v>
          </cell>
          <cell r="X687">
            <v>534010.41</v>
          </cell>
          <cell r="Y687">
            <v>559968.39</v>
          </cell>
          <cell r="Z687">
            <v>523060.87</v>
          </cell>
          <cell r="AA687">
            <v>621445.06999999995</v>
          </cell>
          <cell r="AB687">
            <v>761179.87</v>
          </cell>
          <cell r="AC687">
            <v>935942.15</v>
          </cell>
          <cell r="AD687">
            <v>797340.01208333333</v>
          </cell>
          <cell r="AE687">
            <v>814821.21583333332</v>
          </cell>
          <cell r="AF687">
            <v>825361.51375000004</v>
          </cell>
          <cell r="AG687">
            <v>834094.82041666657</v>
          </cell>
          <cell r="AH687">
            <v>848442.05583333352</v>
          </cell>
          <cell r="AI687">
            <v>852487.40583333338</v>
          </cell>
          <cell r="AJ687">
            <v>835613.77333333332</v>
          </cell>
          <cell r="AK687">
            <v>814590.03083333327</v>
          </cell>
          <cell r="AL687">
            <v>785543.81666666677</v>
          </cell>
          <cell r="AM687">
            <v>758948.30958333332</v>
          </cell>
          <cell r="AN687">
            <v>738212.96666666667</v>
          </cell>
          <cell r="AO687">
            <v>728605.77</v>
          </cell>
          <cell r="AR687" t="str">
            <v>42b/62</v>
          </cell>
        </row>
        <row r="688"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  <cell r="AK688">
            <v>0</v>
          </cell>
          <cell r="AL688">
            <v>0</v>
          </cell>
          <cell r="AM688">
            <v>0</v>
          </cell>
          <cell r="AN688">
            <v>0</v>
          </cell>
          <cell r="AO688">
            <v>0</v>
          </cell>
          <cell r="AR688" t="str">
            <v>2</v>
          </cell>
        </row>
        <row r="689">
          <cell r="R689">
            <v>946793.88</v>
          </cell>
          <cell r="S689">
            <v>1022809.38</v>
          </cell>
          <cell r="T689">
            <v>1136278.6599999999</v>
          </cell>
          <cell r="U689">
            <v>982803.25</v>
          </cell>
          <cell r="V689">
            <v>794893.68</v>
          </cell>
          <cell r="W689">
            <v>929372.54</v>
          </cell>
          <cell r="X689">
            <v>1006491.78</v>
          </cell>
          <cell r="Y689">
            <v>836897.37</v>
          </cell>
          <cell r="Z689">
            <v>738032.61</v>
          </cell>
          <cell r="AA689">
            <v>558454.26</v>
          </cell>
          <cell r="AB689">
            <v>594218.44999999995</v>
          </cell>
          <cell r="AC689">
            <v>542460.54</v>
          </cell>
          <cell r="AD689">
            <v>1296931.3508333333</v>
          </cell>
          <cell r="AE689">
            <v>1284830.2904166665</v>
          </cell>
          <cell r="AF689">
            <v>1267782.52</v>
          </cell>
          <cell r="AG689">
            <v>1266826.3020833335</v>
          </cell>
          <cell r="AH689">
            <v>1265260.9187500002</v>
          </cell>
          <cell r="AI689">
            <v>1251758.1825000003</v>
          </cell>
          <cell r="AJ689">
            <v>1231069.4779166665</v>
          </cell>
          <cell r="AK689">
            <v>1196265.9883333333</v>
          </cell>
          <cell r="AL689">
            <v>1133719.6174999999</v>
          </cell>
          <cell r="AM689">
            <v>1049331.9383333332</v>
          </cell>
          <cell r="AN689">
            <v>957009.99999999988</v>
          </cell>
          <cell r="AO689">
            <v>873988.75791666657</v>
          </cell>
          <cell r="AR689" t="str">
            <v>50a</v>
          </cell>
        </row>
        <row r="690"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23.29</v>
          </cell>
          <cell r="W690">
            <v>379.68</v>
          </cell>
          <cell r="X690">
            <v>648.76</v>
          </cell>
          <cell r="Y690">
            <v>726.88</v>
          </cell>
          <cell r="Z690">
            <v>909.92</v>
          </cell>
          <cell r="AA690">
            <v>918.65</v>
          </cell>
          <cell r="AB690">
            <v>922.54</v>
          </cell>
          <cell r="AC690">
            <v>0</v>
          </cell>
          <cell r="AD690">
            <v>614.59249999999997</v>
          </cell>
          <cell r="AE690">
            <v>614.59249999999997</v>
          </cell>
          <cell r="AF690">
            <v>614.59249999999997</v>
          </cell>
          <cell r="AG690">
            <v>614.59249999999997</v>
          </cell>
          <cell r="AH690">
            <v>609.87</v>
          </cell>
          <cell r="AI690">
            <v>599.35749999999996</v>
          </cell>
          <cell r="AJ690">
            <v>580.58416666666665</v>
          </cell>
          <cell r="AK690">
            <v>546.56916666666677</v>
          </cell>
          <cell r="AL690">
            <v>503.50499999999994</v>
          </cell>
          <cell r="AM690">
            <v>455.39249999999998</v>
          </cell>
          <cell r="AN690">
            <v>403.3945833333334</v>
          </cell>
          <cell r="AO690">
            <v>377.47666666666669</v>
          </cell>
          <cell r="AR690" t="str">
            <v>42b/62</v>
          </cell>
        </row>
        <row r="691"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O691">
            <v>0</v>
          </cell>
          <cell r="AR691" t="str">
            <v>62</v>
          </cell>
        </row>
        <row r="692">
          <cell r="R692">
            <v>9043000</v>
          </cell>
          <cell r="S692">
            <v>9043000</v>
          </cell>
          <cell r="T692">
            <v>9043582</v>
          </cell>
          <cell r="U692">
            <v>9043582</v>
          </cell>
          <cell r="V692">
            <v>9043582</v>
          </cell>
          <cell r="W692">
            <v>9043582</v>
          </cell>
          <cell r="X692">
            <v>9043582</v>
          </cell>
          <cell r="Y692">
            <v>9043582</v>
          </cell>
          <cell r="Z692">
            <v>9043582</v>
          </cell>
          <cell r="AA692">
            <v>9043582</v>
          </cell>
          <cell r="AB692">
            <v>9043582</v>
          </cell>
          <cell r="AC692">
            <v>7351000</v>
          </cell>
          <cell r="AD692">
            <v>10366000</v>
          </cell>
          <cell r="AE692">
            <v>10240000</v>
          </cell>
          <cell r="AF692">
            <v>10114024.25</v>
          </cell>
          <cell r="AG692">
            <v>9988072.75</v>
          </cell>
          <cell r="AH692">
            <v>9862121.25</v>
          </cell>
          <cell r="AI692">
            <v>9736169.75</v>
          </cell>
          <cell r="AJ692">
            <v>9610218.25</v>
          </cell>
          <cell r="AK692">
            <v>9484266.75</v>
          </cell>
          <cell r="AL692">
            <v>9358315.25</v>
          </cell>
          <cell r="AM692">
            <v>9232363.75</v>
          </cell>
          <cell r="AN692">
            <v>9106412.25</v>
          </cell>
          <cell r="AO692">
            <v>8972936.5</v>
          </cell>
          <cell r="AR692" t="str">
            <v>42b/62</v>
          </cell>
        </row>
        <row r="693">
          <cell r="R693">
            <v>113504.05</v>
          </cell>
          <cell r="S693">
            <v>113504.05</v>
          </cell>
          <cell r="T693">
            <v>113504.05</v>
          </cell>
          <cell r="U693">
            <v>113504.05</v>
          </cell>
          <cell r="V693">
            <v>4940.63</v>
          </cell>
          <cell r="W693">
            <v>4940.63</v>
          </cell>
          <cell r="X693">
            <v>4940.63</v>
          </cell>
          <cell r="Y693">
            <v>4940.63</v>
          </cell>
          <cell r="Z693">
            <v>4940.63</v>
          </cell>
          <cell r="AA693">
            <v>4940.63</v>
          </cell>
          <cell r="AB693">
            <v>4940.63</v>
          </cell>
          <cell r="AC693">
            <v>27238.240000000002</v>
          </cell>
          <cell r="AD693">
            <v>24760.18041666667</v>
          </cell>
          <cell r="AE693">
            <v>34218.85125</v>
          </cell>
          <cell r="AF693">
            <v>43677.522083333337</v>
          </cell>
          <cell r="AG693">
            <v>53136.192916666674</v>
          </cell>
          <cell r="AH693">
            <v>58071.387916666667</v>
          </cell>
          <cell r="AI693">
            <v>58483.107083333336</v>
          </cell>
          <cell r="AJ693">
            <v>58894.826250000006</v>
          </cell>
          <cell r="AK693">
            <v>59306.545416666668</v>
          </cell>
          <cell r="AL693">
            <v>59531.912916666675</v>
          </cell>
          <cell r="AM693">
            <v>58269.942916666674</v>
          </cell>
          <cell r="AN693">
            <v>53581.926666666666</v>
          </cell>
          <cell r="AO693">
            <v>46580.979583333334</v>
          </cell>
          <cell r="AR693" t="str">
            <v>62</v>
          </cell>
        </row>
        <row r="694">
          <cell r="R694">
            <v>113453659.67</v>
          </cell>
          <cell r="S694">
            <v>114170326.34</v>
          </cell>
          <cell r="T694">
            <v>114886993.01000001</v>
          </cell>
          <cell r="U694">
            <v>115603659.68000001</v>
          </cell>
          <cell r="V694">
            <v>116320326.34999999</v>
          </cell>
          <cell r="W694">
            <v>117036993.02</v>
          </cell>
          <cell r="X694">
            <v>117410350.5</v>
          </cell>
          <cell r="Y694">
            <v>118077973</v>
          </cell>
          <cell r="Z694">
            <v>118745595.5</v>
          </cell>
          <cell r="AA694">
            <v>119413218</v>
          </cell>
          <cell r="AB694">
            <v>120080840.5</v>
          </cell>
          <cell r="AC694">
            <v>120748463</v>
          </cell>
          <cell r="AD694">
            <v>96549317.632083341</v>
          </cell>
          <cell r="AE694">
            <v>99820251.715833351</v>
          </cell>
          <cell r="AF694">
            <v>103084241.35541666</v>
          </cell>
          <cell r="AG694">
            <v>106341286.55083333</v>
          </cell>
          <cell r="AH694">
            <v>109591387.30208333</v>
          </cell>
          <cell r="AI694">
            <v>111933396.71333332</v>
          </cell>
          <cell r="AJ694">
            <v>113069993.05791666</v>
          </cell>
          <cell r="AK694">
            <v>113888977.46416669</v>
          </cell>
          <cell r="AL694">
            <v>114674325.89125001</v>
          </cell>
          <cell r="AM694">
            <v>115426038.33916669</v>
          </cell>
          <cell r="AN694">
            <v>116144114.80791669</v>
          </cell>
          <cell r="AO694">
            <v>116828555.2975</v>
          </cell>
          <cell r="AR694" t="str">
            <v>42b/62</v>
          </cell>
        </row>
        <row r="695">
          <cell r="R695">
            <v>12071.8</v>
          </cell>
          <cell r="S695">
            <v>8115.17</v>
          </cell>
          <cell r="T695">
            <v>8883.58</v>
          </cell>
          <cell r="U695">
            <v>8605.68</v>
          </cell>
          <cell r="V695">
            <v>8900.98</v>
          </cell>
          <cell r="W695">
            <v>17137.7</v>
          </cell>
          <cell r="X695">
            <v>8625.75</v>
          </cell>
          <cell r="Y695">
            <v>17653.41</v>
          </cell>
          <cell r="Z695">
            <v>23487.1</v>
          </cell>
          <cell r="AA695">
            <v>32309.22</v>
          </cell>
          <cell r="AB695">
            <v>35234.22</v>
          </cell>
          <cell r="AC695">
            <v>9039.9599999999991</v>
          </cell>
          <cell r="AD695">
            <v>5786.4274999999989</v>
          </cell>
          <cell r="AE695">
            <v>6627.5512500000004</v>
          </cell>
          <cell r="AF695">
            <v>7335.8324999999995</v>
          </cell>
          <cell r="AG695">
            <v>8064.5516666666663</v>
          </cell>
          <cell r="AH695">
            <v>8793.9958333333325</v>
          </cell>
          <cell r="AI695">
            <v>9088.4016666666648</v>
          </cell>
          <cell r="AJ695">
            <v>9002.5216666666656</v>
          </cell>
          <cell r="AK695">
            <v>9374.2283333333344</v>
          </cell>
          <cell r="AL695">
            <v>10390.67375</v>
          </cell>
          <cell r="AM695">
            <v>11981.943333333335</v>
          </cell>
          <cell r="AN695">
            <v>14011.635000000002</v>
          </cell>
          <cell r="AO695">
            <v>15462.049166666669</v>
          </cell>
          <cell r="AR695" t="str">
            <v>62</v>
          </cell>
        </row>
        <row r="696">
          <cell r="R696">
            <v>41589.129999999997</v>
          </cell>
          <cell r="S696">
            <v>36437.89</v>
          </cell>
          <cell r="T696">
            <v>31286.65</v>
          </cell>
          <cell r="U696">
            <v>26135.41</v>
          </cell>
          <cell r="V696">
            <v>20984.17</v>
          </cell>
          <cell r="W696">
            <v>15832.93</v>
          </cell>
          <cell r="X696">
            <v>10681.69</v>
          </cell>
          <cell r="Y696">
            <v>5530.45</v>
          </cell>
          <cell r="Z696">
            <v>379.21</v>
          </cell>
          <cell r="AA696">
            <v>357.18</v>
          </cell>
          <cell r="AB696">
            <v>335.15</v>
          </cell>
          <cell r="AC696">
            <v>313.12</v>
          </cell>
          <cell r="AD696">
            <v>89474.356666666645</v>
          </cell>
          <cell r="AE696">
            <v>80343.947916666672</v>
          </cell>
          <cell r="AF696">
            <v>71744.094999999987</v>
          </cell>
          <cell r="AG696">
            <v>63674.797916666663</v>
          </cell>
          <cell r="AH696">
            <v>56136.056666666664</v>
          </cell>
          <cell r="AI696">
            <v>49127.871249999997</v>
          </cell>
          <cell r="AJ696">
            <v>42650.241666666661</v>
          </cell>
          <cell r="AK696">
            <v>36703.167916666665</v>
          </cell>
          <cell r="AL696">
            <v>31286.649999999998</v>
          </cell>
          <cell r="AM696">
            <v>26349.127083333336</v>
          </cell>
          <cell r="AN696">
            <v>21839.038333333334</v>
          </cell>
          <cell r="AO696">
            <v>17756.383749999997</v>
          </cell>
          <cell r="AR696" t="str">
            <v>62</v>
          </cell>
        </row>
        <row r="697"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K697">
            <v>0</v>
          </cell>
          <cell r="AL697">
            <v>0</v>
          </cell>
          <cell r="AM697">
            <v>0</v>
          </cell>
          <cell r="AN697">
            <v>0</v>
          </cell>
          <cell r="AO697">
            <v>0</v>
          </cell>
          <cell r="AR697" t="str">
            <v>62</v>
          </cell>
        </row>
        <row r="698">
          <cell r="R698">
            <v>0</v>
          </cell>
          <cell r="S698">
            <v>2035.82</v>
          </cell>
          <cell r="T698">
            <v>5776.98</v>
          </cell>
          <cell r="U698">
            <v>10770.62</v>
          </cell>
          <cell r="V698">
            <v>10770.62</v>
          </cell>
          <cell r="W698">
            <v>13156.72</v>
          </cell>
          <cell r="X698">
            <v>13827.82</v>
          </cell>
          <cell r="Y698">
            <v>14072.26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84.825833333333335</v>
          </cell>
          <cell r="AF698">
            <v>410.35916666666662</v>
          </cell>
          <cell r="AG698">
            <v>1099.8425</v>
          </cell>
          <cell r="AH698">
            <v>1997.3941666666667</v>
          </cell>
          <cell r="AI698">
            <v>2994.3666666666668</v>
          </cell>
          <cell r="AJ698">
            <v>4118.7224999999999</v>
          </cell>
          <cell r="AK698">
            <v>5281.225833333333</v>
          </cell>
          <cell r="AL698">
            <v>5867.57</v>
          </cell>
          <cell r="AM698">
            <v>5867.57</v>
          </cell>
          <cell r="AN698">
            <v>5867.57</v>
          </cell>
          <cell r="AO698">
            <v>5867.57</v>
          </cell>
          <cell r="AR698" t="str">
            <v>62</v>
          </cell>
        </row>
        <row r="699"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-99.884999999999991</v>
          </cell>
          <cell r="AE699">
            <v>-99.884999999999991</v>
          </cell>
          <cell r="AF699">
            <v>-99.884999999999991</v>
          </cell>
          <cell r="AG699">
            <v>-99.884999999999991</v>
          </cell>
          <cell r="AH699">
            <v>-99.884999999999991</v>
          </cell>
          <cell r="AI699">
            <v>-111.56583333333333</v>
          </cell>
          <cell r="AJ699">
            <v>-145.33666666666667</v>
          </cell>
          <cell r="AK699">
            <v>-146.49833333333333</v>
          </cell>
          <cell r="AL699">
            <v>-104.64166666666665</v>
          </cell>
          <cell r="AM699">
            <v>-62.784999999999997</v>
          </cell>
          <cell r="AN699">
            <v>-20.928333333333331</v>
          </cell>
          <cell r="AO699">
            <v>0</v>
          </cell>
          <cell r="AR699" t="str">
            <v>62</v>
          </cell>
        </row>
        <row r="700">
          <cell r="R700">
            <v>245.35</v>
          </cell>
          <cell r="S700">
            <v>269.54000000000002</v>
          </cell>
          <cell r="T700">
            <v>434.03</v>
          </cell>
          <cell r="U700">
            <v>532.70000000000005</v>
          </cell>
          <cell r="V700">
            <v>555.62</v>
          </cell>
          <cell r="W700">
            <v>737.1</v>
          </cell>
          <cell r="X700">
            <v>868.11</v>
          </cell>
          <cell r="Y700">
            <v>1134.68</v>
          </cell>
          <cell r="Z700">
            <v>1151.06</v>
          </cell>
          <cell r="AA700">
            <v>1264.3499999999999</v>
          </cell>
          <cell r="AB700">
            <v>1295.32</v>
          </cell>
          <cell r="AC700">
            <v>0</v>
          </cell>
          <cell r="AD700">
            <v>883.54208333333338</v>
          </cell>
          <cell r="AE700">
            <v>888.56083333333345</v>
          </cell>
          <cell r="AF700">
            <v>895.30666666666684</v>
          </cell>
          <cell r="AG700">
            <v>903.72833333333358</v>
          </cell>
          <cell r="AH700">
            <v>904.04291666666688</v>
          </cell>
          <cell r="AI700">
            <v>889.81333333333384</v>
          </cell>
          <cell r="AJ700">
            <v>861.7258333333333</v>
          </cell>
          <cell r="AK700">
            <v>833.81666666666661</v>
          </cell>
          <cell r="AL700">
            <v>806.90541666666661</v>
          </cell>
          <cell r="AM700">
            <v>770.21666666666658</v>
          </cell>
          <cell r="AN700">
            <v>728.44791666666663</v>
          </cell>
          <cell r="AO700">
            <v>707.32166666666672</v>
          </cell>
          <cell r="AR700" t="str">
            <v>42b/62</v>
          </cell>
        </row>
        <row r="701">
          <cell r="R701">
            <v>0</v>
          </cell>
          <cell r="S701">
            <v>0</v>
          </cell>
          <cell r="T701">
            <v>0</v>
          </cell>
          <cell r="U701">
            <v>124.75</v>
          </cell>
          <cell r="V701">
            <v>688.6</v>
          </cell>
          <cell r="W701">
            <v>1279.3</v>
          </cell>
          <cell r="X701">
            <v>1781.93</v>
          </cell>
          <cell r="Y701">
            <v>1781.93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  <cell r="AG701">
            <v>5.197916666666667</v>
          </cell>
          <cell r="AH701">
            <v>39.087499999999999</v>
          </cell>
          <cell r="AI701">
            <v>121.08333333333333</v>
          </cell>
          <cell r="AJ701">
            <v>248.63458333333335</v>
          </cell>
          <cell r="AK701">
            <v>397.12875000000003</v>
          </cell>
          <cell r="AL701">
            <v>471.37583333333333</v>
          </cell>
          <cell r="AM701">
            <v>471.37583333333333</v>
          </cell>
          <cell r="AN701">
            <v>471.37583333333333</v>
          </cell>
          <cell r="AO701">
            <v>471.37583333333333</v>
          </cell>
          <cell r="AR701" t="str">
            <v>62</v>
          </cell>
        </row>
        <row r="702">
          <cell r="R702">
            <v>739157.7</v>
          </cell>
          <cell r="S702">
            <v>830920.62</v>
          </cell>
          <cell r="T702">
            <v>1307507.1399999999</v>
          </cell>
          <cell r="U702">
            <v>1392264.7</v>
          </cell>
          <cell r="V702">
            <v>1499111.17</v>
          </cell>
          <cell r="W702">
            <v>1818814.5</v>
          </cell>
          <cell r="X702">
            <v>1935147.08</v>
          </cell>
          <cell r="Y702">
            <v>1602815.67</v>
          </cell>
          <cell r="Z702">
            <v>1670143.3</v>
          </cell>
          <cell r="AA702">
            <v>1792326.22</v>
          </cell>
          <cell r="AB702">
            <v>2154946.7000000002</v>
          </cell>
          <cell r="AC702">
            <v>2074554.89</v>
          </cell>
          <cell r="AD702">
            <v>672558.43458333344</v>
          </cell>
          <cell r="AE702">
            <v>680133.02458333329</v>
          </cell>
          <cell r="AF702">
            <v>715492.36624999996</v>
          </cell>
          <cell r="AG702">
            <v>794272.68291666673</v>
          </cell>
          <cell r="AH702">
            <v>891759.50916666666</v>
          </cell>
          <cell r="AI702">
            <v>976802.15041666664</v>
          </cell>
          <cell r="AJ702">
            <v>1058351.9079166667</v>
          </cell>
          <cell r="AK702">
            <v>1127545.8341666665</v>
          </cell>
          <cell r="AL702">
            <v>1195987.1533333333</v>
          </cell>
          <cell r="AM702">
            <v>1288069.9841666666</v>
          </cell>
          <cell r="AN702">
            <v>1399047.6766666668</v>
          </cell>
          <cell r="AO702">
            <v>1513624.5595833333</v>
          </cell>
          <cell r="AR702" t="str">
            <v>62</v>
          </cell>
        </row>
        <row r="703">
          <cell r="R703">
            <v>352903.21</v>
          </cell>
          <cell r="S703">
            <v>348651.37</v>
          </cell>
          <cell r="T703">
            <v>344399.53</v>
          </cell>
          <cell r="U703">
            <v>340147.69</v>
          </cell>
          <cell r="V703">
            <v>335895.85</v>
          </cell>
          <cell r="W703">
            <v>331644.01</v>
          </cell>
          <cell r="X703">
            <v>327392.17</v>
          </cell>
          <cell r="Y703">
            <v>323140.33</v>
          </cell>
          <cell r="Z703">
            <v>318888.49</v>
          </cell>
          <cell r="AA703">
            <v>314636.65000000002</v>
          </cell>
          <cell r="AB703">
            <v>310384.81</v>
          </cell>
          <cell r="AC703">
            <v>306132.96999999997</v>
          </cell>
          <cell r="AD703">
            <v>378414.25</v>
          </cell>
          <cell r="AE703">
            <v>374162.41</v>
          </cell>
          <cell r="AF703">
            <v>369910.57</v>
          </cell>
          <cell r="AG703">
            <v>365658.73</v>
          </cell>
          <cell r="AH703">
            <v>361406.88999999996</v>
          </cell>
          <cell r="AI703">
            <v>357155.05</v>
          </cell>
          <cell r="AJ703">
            <v>352903.21</v>
          </cell>
          <cell r="AK703">
            <v>348651.36999999994</v>
          </cell>
          <cell r="AL703">
            <v>344399.53</v>
          </cell>
          <cell r="AM703">
            <v>340147.69000000006</v>
          </cell>
          <cell r="AN703">
            <v>335895.85000000003</v>
          </cell>
          <cell r="AO703">
            <v>331644.01</v>
          </cell>
          <cell r="AR703" t="str">
            <v>62</v>
          </cell>
        </row>
        <row r="704"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271.66666666666669</v>
          </cell>
          <cell r="AE704">
            <v>271.66666666666669</v>
          </cell>
          <cell r="AF704">
            <v>271.66666666666669</v>
          </cell>
          <cell r="AG704">
            <v>271.66666666666669</v>
          </cell>
          <cell r="AH704">
            <v>271.66666666666669</v>
          </cell>
          <cell r="AI704">
            <v>271.66666666666669</v>
          </cell>
          <cell r="AJ704">
            <v>237.70833333333334</v>
          </cell>
          <cell r="AK704">
            <v>169.79166666666666</v>
          </cell>
          <cell r="AL704">
            <v>101.875</v>
          </cell>
          <cell r="AM704">
            <v>33.958333333333336</v>
          </cell>
          <cell r="AN704">
            <v>0</v>
          </cell>
          <cell r="AO704">
            <v>0</v>
          </cell>
          <cell r="AR704" t="str">
            <v>2</v>
          </cell>
        </row>
        <row r="705"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412787.5</v>
          </cell>
          <cell r="AE705">
            <v>357749.16666666669</v>
          </cell>
          <cell r="AF705">
            <v>302710.83333333331</v>
          </cell>
          <cell r="AG705">
            <v>247672.5</v>
          </cell>
          <cell r="AH705">
            <v>192634.16666666666</v>
          </cell>
          <cell r="AI705">
            <v>137595.83333333334</v>
          </cell>
          <cell r="AJ705">
            <v>82557.5</v>
          </cell>
          <cell r="AK705">
            <v>27519.166666666668</v>
          </cell>
          <cell r="AL705">
            <v>0</v>
          </cell>
          <cell r="AM705">
            <v>0</v>
          </cell>
          <cell r="AN705">
            <v>0</v>
          </cell>
          <cell r="AO705">
            <v>0</v>
          </cell>
          <cell r="AR705" t="str">
            <v>62</v>
          </cell>
        </row>
        <row r="706">
          <cell r="R706">
            <v>0</v>
          </cell>
          <cell r="S706">
            <v>0</v>
          </cell>
          <cell r="T706">
            <v>0</v>
          </cell>
          <cell r="U706">
            <v>216.13</v>
          </cell>
          <cell r="V706">
            <v>1402669.03</v>
          </cell>
          <cell r="W706">
            <v>0</v>
          </cell>
          <cell r="X706">
            <v>0</v>
          </cell>
          <cell r="Y706">
            <v>39733.89</v>
          </cell>
          <cell r="Z706">
            <v>-214.36</v>
          </cell>
          <cell r="AA706">
            <v>45187.32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9.0054166666666671</v>
          </cell>
          <cell r="AH706">
            <v>58462.553749999999</v>
          </cell>
          <cell r="AI706">
            <v>116907.09666666666</v>
          </cell>
          <cell r="AJ706">
            <v>116907.09666666666</v>
          </cell>
          <cell r="AK706">
            <v>118562.67541666667</v>
          </cell>
          <cell r="AL706">
            <v>120209.32249999999</v>
          </cell>
          <cell r="AM706">
            <v>122083.1958333333</v>
          </cell>
          <cell r="AN706">
            <v>123966.00083333331</v>
          </cell>
          <cell r="AO706">
            <v>123966.00083333331</v>
          </cell>
          <cell r="AR706" t="str">
            <v>2</v>
          </cell>
        </row>
        <row r="707"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74937.789999999994</v>
          </cell>
          <cell r="AD707">
            <v>-5406.7300000000005</v>
          </cell>
          <cell r="AE707">
            <v>-5406.7300000000005</v>
          </cell>
          <cell r="AF707">
            <v>-5406.7300000000005</v>
          </cell>
          <cell r="AG707">
            <v>-5406.7300000000005</v>
          </cell>
          <cell r="AH707">
            <v>-5406.7300000000005</v>
          </cell>
          <cell r="AI707">
            <v>-5406.7300000000005</v>
          </cell>
          <cell r="AJ707">
            <v>-5406.7300000000005</v>
          </cell>
          <cell r="AK707">
            <v>-5406.7300000000005</v>
          </cell>
          <cell r="AL707">
            <v>-5406.7300000000005</v>
          </cell>
          <cell r="AM707">
            <v>-5406.7300000000005</v>
          </cell>
          <cell r="AN707">
            <v>-5406.7300000000005</v>
          </cell>
          <cell r="AO707">
            <v>419.04291666666631</v>
          </cell>
          <cell r="AR707" t="str">
            <v>62</v>
          </cell>
        </row>
        <row r="708"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202.3125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  <cell r="AM708">
            <v>0</v>
          </cell>
          <cell r="AN708">
            <v>0</v>
          </cell>
          <cell r="AO708">
            <v>0</v>
          </cell>
          <cell r="AR708" t="str">
            <v>62</v>
          </cell>
        </row>
        <row r="709"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  <cell r="AK709">
            <v>0</v>
          </cell>
          <cell r="AL709">
            <v>0</v>
          </cell>
          <cell r="AM709">
            <v>0</v>
          </cell>
          <cell r="AN709">
            <v>0</v>
          </cell>
          <cell r="AO709">
            <v>0</v>
          </cell>
          <cell r="AR709" t="str">
            <v>62</v>
          </cell>
        </row>
        <row r="710"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K710">
            <v>0</v>
          </cell>
          <cell r="AL710">
            <v>0</v>
          </cell>
          <cell r="AM710">
            <v>0</v>
          </cell>
          <cell r="AN710">
            <v>0</v>
          </cell>
          <cell r="AO710">
            <v>0</v>
          </cell>
          <cell r="AR710" t="str">
            <v>62</v>
          </cell>
        </row>
        <row r="711"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K711">
            <v>0</v>
          </cell>
          <cell r="AL711">
            <v>0</v>
          </cell>
          <cell r="AM711">
            <v>0</v>
          </cell>
          <cell r="AN711">
            <v>0</v>
          </cell>
          <cell r="AO711">
            <v>0</v>
          </cell>
          <cell r="AR711" t="str">
            <v>62</v>
          </cell>
        </row>
        <row r="712"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4528.875</v>
          </cell>
          <cell r="AE712">
            <v>4528.875</v>
          </cell>
          <cell r="AF712">
            <v>4528.875</v>
          </cell>
          <cell r="AG712">
            <v>4528.875</v>
          </cell>
          <cell r="AH712">
            <v>4528.875</v>
          </cell>
          <cell r="AI712">
            <v>4528.875</v>
          </cell>
          <cell r="AJ712">
            <v>4387.3125</v>
          </cell>
          <cell r="AK712">
            <v>3222.3333333333335</v>
          </cell>
          <cell r="AL712">
            <v>1099.4583333333333</v>
          </cell>
          <cell r="AM712">
            <v>0</v>
          </cell>
          <cell r="AN712">
            <v>0</v>
          </cell>
          <cell r="AO712">
            <v>0</v>
          </cell>
          <cell r="AR712" t="str">
            <v>2</v>
          </cell>
        </row>
        <row r="713"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11828.791666666666</v>
          </cell>
          <cell r="AE713">
            <v>11828.791666666666</v>
          </cell>
          <cell r="AF713">
            <v>11828.791666666666</v>
          </cell>
          <cell r="AG713">
            <v>11828.791666666666</v>
          </cell>
          <cell r="AH713">
            <v>11828.791666666666</v>
          </cell>
          <cell r="AI713">
            <v>11828.791666666666</v>
          </cell>
          <cell r="AJ713">
            <v>11153.791666666666</v>
          </cell>
          <cell r="AK713">
            <v>8783.0208333333339</v>
          </cell>
          <cell r="AL713">
            <v>5315.4375</v>
          </cell>
          <cell r="AM713">
            <v>1771.8125</v>
          </cell>
          <cell r="AN713">
            <v>0</v>
          </cell>
          <cell r="AO713">
            <v>0</v>
          </cell>
          <cell r="AR713" t="str">
            <v>2</v>
          </cell>
        </row>
        <row r="714"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  <cell r="AM714">
            <v>0</v>
          </cell>
          <cell r="AN714">
            <v>0</v>
          </cell>
          <cell r="AO714">
            <v>0</v>
          </cell>
          <cell r="AR714" t="str">
            <v>2</v>
          </cell>
        </row>
        <row r="715"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  <cell r="AM715">
            <v>0</v>
          </cell>
          <cell r="AN715">
            <v>0</v>
          </cell>
          <cell r="AO715">
            <v>0</v>
          </cell>
          <cell r="AR715" t="str">
            <v>62</v>
          </cell>
        </row>
        <row r="716"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172.70749999999998</v>
          </cell>
          <cell r="AE716">
            <v>172.70749999999998</v>
          </cell>
          <cell r="AF716">
            <v>172.70749999999998</v>
          </cell>
          <cell r="AG716">
            <v>172.70749999999998</v>
          </cell>
          <cell r="AH716">
            <v>86.353749999999991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  <cell r="AM716">
            <v>0</v>
          </cell>
          <cell r="AN716">
            <v>0</v>
          </cell>
          <cell r="AO716">
            <v>0</v>
          </cell>
          <cell r="AR716" t="str">
            <v>2</v>
          </cell>
        </row>
        <row r="717">
          <cell r="R717">
            <v>5285023.66</v>
          </cell>
          <cell r="S717">
            <v>5285023.66</v>
          </cell>
          <cell r="T717">
            <v>9011727.9600000009</v>
          </cell>
          <cell r="U717">
            <v>137391.96</v>
          </cell>
          <cell r="V717">
            <v>7562486.96</v>
          </cell>
          <cell r="W717">
            <v>366928.34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-1287.79</v>
          </cell>
          <cell r="AC717">
            <v>0</v>
          </cell>
          <cell r="AD717">
            <v>220209.31916666668</v>
          </cell>
          <cell r="AE717">
            <v>660627.95750000002</v>
          </cell>
          <cell r="AF717">
            <v>1256325.9416666667</v>
          </cell>
          <cell r="AG717">
            <v>1637539.2716666667</v>
          </cell>
          <cell r="AH717">
            <v>1958367.5600000003</v>
          </cell>
          <cell r="AI717">
            <v>2288759.8641666672</v>
          </cell>
          <cell r="AJ717">
            <v>2304048.5450000004</v>
          </cell>
          <cell r="AK717">
            <v>2304048.5450000004</v>
          </cell>
          <cell r="AL717">
            <v>2304048.5450000004</v>
          </cell>
          <cell r="AM717">
            <v>2304048.5450000004</v>
          </cell>
          <cell r="AN717">
            <v>2303994.8870833335</v>
          </cell>
          <cell r="AO717">
            <v>2303941.229166667</v>
          </cell>
          <cell r="AR717" t="str">
            <v>62</v>
          </cell>
        </row>
        <row r="718">
          <cell r="R718">
            <v>-576</v>
          </cell>
          <cell r="S718">
            <v>-576</v>
          </cell>
          <cell r="T718">
            <v>0</v>
          </cell>
          <cell r="U718">
            <v>0</v>
          </cell>
          <cell r="V718">
            <v>17.670000000000002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116985.12</v>
          </cell>
          <cell r="AE718">
            <v>102472.55166666664</v>
          </cell>
          <cell r="AF718">
            <v>87963.983333333337</v>
          </cell>
          <cell r="AG718">
            <v>73125.149999999994</v>
          </cell>
          <cell r="AH718">
            <v>61179.53</v>
          </cell>
          <cell r="AI718">
            <v>52460.652083333327</v>
          </cell>
          <cell r="AJ718">
            <v>42228.064999999995</v>
          </cell>
          <cell r="AK718">
            <v>31995.477916666667</v>
          </cell>
          <cell r="AL718">
            <v>23321.999583333334</v>
          </cell>
          <cell r="AM718">
            <v>14672.865416666667</v>
          </cell>
          <cell r="AN718">
            <v>7865.2458333333334</v>
          </cell>
          <cell r="AO718">
            <v>2649.2808333333328</v>
          </cell>
          <cell r="AR718" t="str">
            <v>2</v>
          </cell>
        </row>
        <row r="719"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10277.379166666668</v>
          </cell>
          <cell r="AE719">
            <v>10115.679166666667</v>
          </cell>
          <cell r="AF719">
            <v>10015.958333333334</v>
          </cell>
          <cell r="AG719">
            <v>10015.958333333334</v>
          </cell>
          <cell r="AH719">
            <v>10015.958333333334</v>
          </cell>
          <cell r="AI719">
            <v>10015.958333333334</v>
          </cell>
          <cell r="AJ719">
            <v>10008.713750000001</v>
          </cell>
          <cell r="AK719">
            <v>5000.7345833333338</v>
          </cell>
          <cell r="AL719">
            <v>0</v>
          </cell>
          <cell r="AM719">
            <v>0</v>
          </cell>
          <cell r="AN719">
            <v>0</v>
          </cell>
          <cell r="AO719">
            <v>0</v>
          </cell>
          <cell r="AR719" t="str">
            <v>2</v>
          </cell>
        </row>
        <row r="720"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O720">
            <v>0</v>
          </cell>
          <cell r="AR720" t="str">
            <v>62</v>
          </cell>
        </row>
        <row r="721">
          <cell r="R721">
            <v>9233.49</v>
          </cell>
          <cell r="S721">
            <v>9350.02</v>
          </cell>
          <cell r="T721">
            <v>19105.45</v>
          </cell>
          <cell r="U721">
            <v>19273.88</v>
          </cell>
          <cell r="V721">
            <v>19284.38</v>
          </cell>
          <cell r="W721">
            <v>19284.38</v>
          </cell>
          <cell r="X721">
            <v>19284.38</v>
          </cell>
          <cell r="Y721">
            <v>19211.62</v>
          </cell>
          <cell r="Z721">
            <v>228.95</v>
          </cell>
          <cell r="AA721">
            <v>561.32000000000005</v>
          </cell>
          <cell r="AB721">
            <v>561.32000000000005</v>
          </cell>
          <cell r="AC721">
            <v>0</v>
          </cell>
          <cell r="AD721">
            <v>6264.180833333332</v>
          </cell>
          <cell r="AE721">
            <v>6688.7241666666669</v>
          </cell>
          <cell r="AF721">
            <v>7481.0408333333335</v>
          </cell>
          <cell r="AG721">
            <v>8648.2975000000006</v>
          </cell>
          <cell r="AH721">
            <v>9795.7979166666682</v>
          </cell>
          <cell r="AI721">
            <v>10926.665833333334</v>
          </cell>
          <cell r="AJ721">
            <v>12041.260833333334</v>
          </cell>
          <cell r="AK721">
            <v>13142.415416666665</v>
          </cell>
          <cell r="AL721">
            <v>13442.046666666667</v>
          </cell>
          <cell r="AM721">
            <v>12921.295416666668</v>
          </cell>
          <cell r="AN721">
            <v>12328.326666666668</v>
          </cell>
          <cell r="AO721">
            <v>11644.825833333338</v>
          </cell>
          <cell r="AR721" t="str">
            <v>62</v>
          </cell>
        </row>
        <row r="722"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O722">
            <v>0</v>
          </cell>
          <cell r="AR722" t="str">
            <v>62</v>
          </cell>
        </row>
        <row r="723"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O723">
            <v>0</v>
          </cell>
          <cell r="AR723" t="str">
            <v>62</v>
          </cell>
        </row>
        <row r="724">
          <cell r="R724">
            <v>190511</v>
          </cell>
          <cell r="S724">
            <v>190511</v>
          </cell>
          <cell r="T724">
            <v>188923.41</v>
          </cell>
          <cell r="U724">
            <v>187335.82</v>
          </cell>
          <cell r="V724">
            <v>185748.23</v>
          </cell>
          <cell r="W724">
            <v>184160.64000000001</v>
          </cell>
          <cell r="X724">
            <v>182573.05</v>
          </cell>
          <cell r="Y724">
            <v>180985.46</v>
          </cell>
          <cell r="Z724">
            <v>179397.87</v>
          </cell>
          <cell r="AA724">
            <v>177810.28</v>
          </cell>
          <cell r="AB724">
            <v>176222.69</v>
          </cell>
          <cell r="AC724">
            <v>174635.1</v>
          </cell>
          <cell r="AD724">
            <v>7937.958333333333</v>
          </cell>
          <cell r="AE724">
            <v>23813.875</v>
          </cell>
          <cell r="AF724">
            <v>39623.642083333332</v>
          </cell>
          <cell r="AG724">
            <v>55301.110000000008</v>
          </cell>
          <cell r="AH724">
            <v>70846.278749999998</v>
          </cell>
          <cell r="AI724">
            <v>86259.148333333331</v>
          </cell>
          <cell r="AJ724">
            <v>101539.71875</v>
          </cell>
          <cell r="AK724">
            <v>116687.99</v>
          </cell>
          <cell r="AL724">
            <v>131703.96208333335</v>
          </cell>
          <cell r="AM724">
            <v>146587.63499999998</v>
          </cell>
          <cell r="AN724">
            <v>161339.00875000001</v>
          </cell>
          <cell r="AO724">
            <v>175958.08333333334</v>
          </cell>
          <cell r="AR724" t="str">
            <v>62</v>
          </cell>
        </row>
        <row r="725"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  <cell r="AK725">
            <v>0</v>
          </cell>
          <cell r="AL725">
            <v>0</v>
          </cell>
          <cell r="AM725">
            <v>0</v>
          </cell>
          <cell r="AN725">
            <v>0</v>
          </cell>
          <cell r="AO725">
            <v>0</v>
          </cell>
          <cell r="AR725" t="str">
            <v>2</v>
          </cell>
        </row>
        <row r="726"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  <cell r="AK726">
            <v>0</v>
          </cell>
          <cell r="AL726">
            <v>0</v>
          </cell>
          <cell r="AM726">
            <v>0</v>
          </cell>
          <cell r="AN726">
            <v>0</v>
          </cell>
          <cell r="AO726">
            <v>0</v>
          </cell>
          <cell r="AR726" t="str">
            <v>62</v>
          </cell>
        </row>
        <row r="727"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I727">
            <v>0</v>
          </cell>
          <cell r="AJ727">
            <v>0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R727" t="str">
            <v>62</v>
          </cell>
        </row>
        <row r="728"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0</v>
          </cell>
          <cell r="AH728">
            <v>0</v>
          </cell>
          <cell r="AI728">
            <v>0</v>
          </cell>
          <cell r="AJ728">
            <v>0</v>
          </cell>
          <cell r="AK728">
            <v>0</v>
          </cell>
          <cell r="AL728">
            <v>0</v>
          </cell>
          <cell r="AM728">
            <v>0</v>
          </cell>
          <cell r="AN728">
            <v>0</v>
          </cell>
          <cell r="AO728">
            <v>0</v>
          </cell>
          <cell r="AR728" t="str">
            <v>62</v>
          </cell>
        </row>
        <row r="729"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  <cell r="AK729">
            <v>0</v>
          </cell>
          <cell r="AL729">
            <v>0</v>
          </cell>
          <cell r="AM729">
            <v>0</v>
          </cell>
          <cell r="AN729">
            <v>0</v>
          </cell>
          <cell r="AO729">
            <v>0</v>
          </cell>
          <cell r="AR729" t="str">
            <v>62</v>
          </cell>
        </row>
        <row r="730"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  <cell r="AK730">
            <v>0</v>
          </cell>
          <cell r="AL730">
            <v>0</v>
          </cell>
          <cell r="AM730">
            <v>0</v>
          </cell>
          <cell r="AN730">
            <v>0</v>
          </cell>
          <cell r="AO730">
            <v>0</v>
          </cell>
          <cell r="AR730" t="str">
            <v>62</v>
          </cell>
        </row>
        <row r="731">
          <cell r="R731">
            <v>-24459420</v>
          </cell>
          <cell r="S731">
            <v>-24611484</v>
          </cell>
          <cell r="T731">
            <v>-21852537</v>
          </cell>
          <cell r="U731">
            <v>-21346125</v>
          </cell>
          <cell r="V731">
            <v>-20968013</v>
          </cell>
          <cell r="W731">
            <v>-36540039</v>
          </cell>
          <cell r="X731">
            <v>-36540039</v>
          </cell>
          <cell r="Y731">
            <v>-36540039</v>
          </cell>
          <cell r="Z731">
            <v>-59200663</v>
          </cell>
          <cell r="AA731">
            <v>-49175255</v>
          </cell>
          <cell r="AB731">
            <v>-48129560</v>
          </cell>
          <cell r="AC731">
            <v>-30810129</v>
          </cell>
          <cell r="AD731">
            <v>-3045566.5833333335</v>
          </cell>
          <cell r="AE731">
            <v>-5090187.583333333</v>
          </cell>
          <cell r="AF731">
            <v>-7026188.458333333</v>
          </cell>
          <cell r="AG731">
            <v>-8826132.708333334</v>
          </cell>
          <cell r="AH731">
            <v>-10589221.791666666</v>
          </cell>
          <cell r="AI731">
            <v>-12985390.625</v>
          </cell>
          <cell r="AJ731">
            <v>-16030393.875</v>
          </cell>
          <cell r="AK731">
            <v>-19075397.125</v>
          </cell>
          <cell r="AL731">
            <v>-23064593.041666668</v>
          </cell>
          <cell r="AM731">
            <v>-27580256.291666668</v>
          </cell>
          <cell r="AN731">
            <v>-31634623.583333332</v>
          </cell>
          <cell r="AO731">
            <v>-33910565.25</v>
          </cell>
          <cell r="AR731" t="str">
            <v>62</v>
          </cell>
        </row>
        <row r="732">
          <cell r="R732">
            <v>3250409</v>
          </cell>
          <cell r="S732">
            <v>3250409</v>
          </cell>
          <cell r="T732">
            <v>-7111753</v>
          </cell>
          <cell r="U732">
            <v>-7111753</v>
          </cell>
          <cell r="V732">
            <v>-7111753</v>
          </cell>
          <cell r="W732">
            <v>-4178587</v>
          </cell>
          <cell r="X732">
            <v>-4178587</v>
          </cell>
          <cell r="Y732">
            <v>-4178587</v>
          </cell>
          <cell r="Z732">
            <v>-10363101</v>
          </cell>
          <cell r="AA732">
            <v>-10363101</v>
          </cell>
          <cell r="AB732">
            <v>-10363101</v>
          </cell>
          <cell r="AC732">
            <v>12135814</v>
          </cell>
          <cell r="AD732">
            <v>-2025893</v>
          </cell>
          <cell r="AE732">
            <v>-1451909.3333333333</v>
          </cell>
          <cell r="AF732">
            <v>-1269647.2916666667</v>
          </cell>
          <cell r="AG732">
            <v>-1479106.875</v>
          </cell>
          <cell r="AH732">
            <v>-1688566.4583333333</v>
          </cell>
          <cell r="AI732">
            <v>-1826914.875</v>
          </cell>
          <cell r="AJ732">
            <v>-1894152.125</v>
          </cell>
          <cell r="AK732">
            <v>-1961389.375</v>
          </cell>
          <cell r="AL732">
            <v>-2429299.6666666665</v>
          </cell>
          <cell r="AM732">
            <v>-3297883</v>
          </cell>
          <cell r="AN732">
            <v>-4166466.3333333335</v>
          </cell>
          <cell r="AO732">
            <v>-4230532.791666667</v>
          </cell>
          <cell r="AR732" t="str">
            <v>62</v>
          </cell>
        </row>
        <row r="733"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K733">
            <v>0</v>
          </cell>
          <cell r="AL733">
            <v>0</v>
          </cell>
          <cell r="AM733">
            <v>0</v>
          </cell>
          <cell r="AN733">
            <v>0</v>
          </cell>
          <cell r="AO733">
            <v>0</v>
          </cell>
          <cell r="AR733" t="str">
            <v>2</v>
          </cell>
        </row>
        <row r="734">
          <cell r="AC734">
            <v>2599393</v>
          </cell>
          <cell r="AO734">
            <v>108308.04166666667</v>
          </cell>
          <cell r="AR734" t="str">
            <v>62</v>
          </cell>
        </row>
        <row r="735">
          <cell r="R735">
            <v>258.83999999999997</v>
          </cell>
          <cell r="S735">
            <v>258.83999999999997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491.64249999999993</v>
          </cell>
          <cell r="AE735">
            <v>469.4708333333333</v>
          </cell>
          <cell r="AF735">
            <v>436.51416666666665</v>
          </cell>
          <cell r="AG735">
            <v>392.77250000000004</v>
          </cell>
          <cell r="AH735">
            <v>349.03083333333342</v>
          </cell>
          <cell r="AI735">
            <v>305.28916666666669</v>
          </cell>
          <cell r="AJ735">
            <v>261.54750000000001</v>
          </cell>
          <cell r="AK735">
            <v>217.80583333333331</v>
          </cell>
          <cell r="AL735">
            <v>174.06416666666664</v>
          </cell>
          <cell r="AM735">
            <v>130.32249999999999</v>
          </cell>
          <cell r="AN735">
            <v>86.580833333333331</v>
          </cell>
          <cell r="AO735">
            <v>53.92499999999999</v>
          </cell>
          <cell r="AR735" t="str">
            <v>62</v>
          </cell>
        </row>
        <row r="736">
          <cell r="R736">
            <v>36760.44</v>
          </cell>
          <cell r="S736">
            <v>84677.87</v>
          </cell>
          <cell r="T736">
            <v>195229.06</v>
          </cell>
          <cell r="U736">
            <v>293739.88</v>
          </cell>
          <cell r="V736">
            <v>273271.32</v>
          </cell>
          <cell r="W736">
            <v>378428.29</v>
          </cell>
          <cell r="X736">
            <v>417051.43</v>
          </cell>
          <cell r="Y736">
            <v>532931.11</v>
          </cell>
          <cell r="Z736">
            <v>598250.46</v>
          </cell>
          <cell r="AA736">
            <v>692612.46</v>
          </cell>
          <cell r="AB736">
            <v>685476.22</v>
          </cell>
          <cell r="AC736">
            <v>0</v>
          </cell>
          <cell r="AD736">
            <v>1531.6850000000002</v>
          </cell>
          <cell r="AE736">
            <v>6591.614583333333</v>
          </cell>
          <cell r="AF736">
            <v>18254.403333333332</v>
          </cell>
          <cell r="AG736">
            <v>38628.109166666669</v>
          </cell>
          <cell r="AH736">
            <v>62253.575833333336</v>
          </cell>
          <cell r="AI736">
            <v>89407.726250000007</v>
          </cell>
          <cell r="AJ736">
            <v>122552.71458333335</v>
          </cell>
          <cell r="AK736">
            <v>162135.32041666665</v>
          </cell>
          <cell r="AL736">
            <v>209267.88583333333</v>
          </cell>
          <cell r="AM736">
            <v>263053.84083333332</v>
          </cell>
          <cell r="AN736">
            <v>320474.20249999996</v>
          </cell>
          <cell r="AO736">
            <v>349035.71166666667</v>
          </cell>
          <cell r="AR736" t="str">
            <v>62</v>
          </cell>
        </row>
        <row r="737">
          <cell r="R737">
            <v>226287.12</v>
          </cell>
          <cell r="S737">
            <v>222385.62</v>
          </cell>
          <cell r="T737">
            <v>218484.12</v>
          </cell>
          <cell r="U737">
            <v>214582.62</v>
          </cell>
          <cell r="V737">
            <v>210681.12</v>
          </cell>
          <cell r="W737">
            <v>206779.62</v>
          </cell>
          <cell r="X737">
            <v>202878.12</v>
          </cell>
          <cell r="Y737">
            <v>198976.62</v>
          </cell>
          <cell r="Z737">
            <v>195075.12</v>
          </cell>
          <cell r="AA737">
            <v>191173.62</v>
          </cell>
          <cell r="AB737">
            <v>187272.12</v>
          </cell>
          <cell r="AC737">
            <v>183370.62</v>
          </cell>
          <cell r="AD737">
            <v>155455.52000000002</v>
          </cell>
          <cell r="AE737">
            <v>148092.36750000002</v>
          </cell>
          <cell r="AF737">
            <v>143877.21</v>
          </cell>
          <cell r="AG737">
            <v>142810.04749999999</v>
          </cell>
          <cell r="AH737">
            <v>144890.88</v>
          </cell>
          <cell r="AI737">
            <v>150119.70750000002</v>
          </cell>
          <cell r="AJ737">
            <v>157629.03666666671</v>
          </cell>
          <cell r="AK737">
            <v>166551.3741666667</v>
          </cell>
          <cell r="AL737">
            <v>176886.72</v>
          </cell>
          <cell r="AM737">
            <v>188635.07416666672</v>
          </cell>
          <cell r="AN737">
            <v>201796.43666666673</v>
          </cell>
          <cell r="AO737">
            <v>206779.62000000008</v>
          </cell>
          <cell r="AR737" t="str">
            <v>2</v>
          </cell>
        </row>
        <row r="738"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12209.5</v>
          </cell>
          <cell r="AE738">
            <v>4069.8333333333335</v>
          </cell>
          <cell r="AF738">
            <v>0</v>
          </cell>
          <cell r="AG738">
            <v>0</v>
          </cell>
          <cell r="AH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  <cell r="AM738">
            <v>0</v>
          </cell>
          <cell r="AN738">
            <v>0</v>
          </cell>
          <cell r="AO738">
            <v>0</v>
          </cell>
          <cell r="AR738" t="str">
            <v>2</v>
          </cell>
        </row>
        <row r="739">
          <cell r="R739">
            <v>-630.4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198583.45541666666</v>
          </cell>
          <cell r="AE739">
            <v>67146.481249999997</v>
          </cell>
          <cell r="AF739">
            <v>1441.1274999999998</v>
          </cell>
          <cell r="AG739">
            <v>1441.1274999999998</v>
          </cell>
          <cell r="AH739">
            <v>1441.1274999999998</v>
          </cell>
          <cell r="AI739">
            <v>1441.1274999999998</v>
          </cell>
          <cell r="AJ739">
            <v>695.13041666666675</v>
          </cell>
          <cell r="AK739">
            <v>-51.699999999999996</v>
          </cell>
          <cell r="AL739">
            <v>-52.533333333333331</v>
          </cell>
          <cell r="AM739">
            <v>-52.533333333333331</v>
          </cell>
          <cell r="AN739">
            <v>-52.533333333333331</v>
          </cell>
          <cell r="AO739">
            <v>-52.533333333333331</v>
          </cell>
          <cell r="AR739" t="str">
            <v>2</v>
          </cell>
        </row>
        <row r="740">
          <cell r="R740">
            <v>148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2872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61184.54</v>
          </cell>
          <cell r="AE740">
            <v>30974.964166666668</v>
          </cell>
          <cell r="AF740">
            <v>759.83333333333337</v>
          </cell>
          <cell r="AG740">
            <v>759.83333333333337</v>
          </cell>
          <cell r="AH740">
            <v>759.83333333333337</v>
          </cell>
          <cell r="AI740">
            <v>759.83333333333337</v>
          </cell>
          <cell r="AJ740">
            <v>759.83333333333337</v>
          </cell>
          <cell r="AK740">
            <v>879.5</v>
          </cell>
          <cell r="AL740">
            <v>999.16666666666663</v>
          </cell>
          <cell r="AM740">
            <v>999.16666666666663</v>
          </cell>
          <cell r="AN740">
            <v>625.41666666666663</v>
          </cell>
          <cell r="AO740">
            <v>251.66666666666666</v>
          </cell>
          <cell r="AR740" t="str">
            <v>2</v>
          </cell>
        </row>
        <row r="741"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  <cell r="AK741">
            <v>0</v>
          </cell>
          <cell r="AL741">
            <v>0</v>
          </cell>
          <cell r="AM741">
            <v>0</v>
          </cell>
          <cell r="AN741">
            <v>0</v>
          </cell>
          <cell r="AO741">
            <v>0</v>
          </cell>
          <cell r="AR741" t="str">
            <v>2</v>
          </cell>
        </row>
        <row r="742">
          <cell r="Y742">
            <v>226.8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I742">
            <v>0</v>
          </cell>
          <cell r="AJ742">
            <v>0</v>
          </cell>
          <cell r="AK742">
            <v>9.4500000000000011</v>
          </cell>
          <cell r="AL742">
            <v>18.900000000000002</v>
          </cell>
          <cell r="AM742">
            <v>18.900000000000002</v>
          </cell>
          <cell r="AN742">
            <v>18.900000000000002</v>
          </cell>
          <cell r="AO742">
            <v>18.900000000000002</v>
          </cell>
          <cell r="AR742" t="str">
            <v>2</v>
          </cell>
        </row>
        <row r="743">
          <cell r="R743">
            <v>28484.9</v>
          </cell>
          <cell r="S743">
            <v>82321.899999999994</v>
          </cell>
          <cell r="T743">
            <v>83467.960000000006</v>
          </cell>
          <cell r="U743">
            <v>86052.160000000003</v>
          </cell>
          <cell r="V743">
            <v>161752.16</v>
          </cell>
          <cell r="W743">
            <v>161726.10999999999</v>
          </cell>
          <cell r="X743">
            <v>166338.01</v>
          </cell>
          <cell r="Y743">
            <v>107840.44</v>
          </cell>
          <cell r="Z743">
            <v>108399.72</v>
          </cell>
          <cell r="AA743">
            <v>108964.66</v>
          </cell>
          <cell r="AB743">
            <v>108964.66</v>
          </cell>
          <cell r="AC743">
            <v>108199.78</v>
          </cell>
          <cell r="AD743">
            <v>1186.8708333333334</v>
          </cell>
          <cell r="AE743">
            <v>5803.8208333333341</v>
          </cell>
          <cell r="AF743">
            <v>12711.731666666667</v>
          </cell>
          <cell r="AG743">
            <v>19775.070000000003</v>
          </cell>
          <cell r="AH743">
            <v>30100.250000000004</v>
          </cell>
          <cell r="AI743">
            <v>43578.511250000003</v>
          </cell>
          <cell r="AJ743">
            <v>57247.849583333336</v>
          </cell>
          <cell r="AK743">
            <v>68671.951666666675</v>
          </cell>
          <cell r="AL743">
            <v>77681.958333333343</v>
          </cell>
          <cell r="AM743">
            <v>86738.80750000001</v>
          </cell>
          <cell r="AN743">
            <v>95819.195833333346</v>
          </cell>
          <cell r="AO743">
            <v>104867.71416666666</v>
          </cell>
          <cell r="AR743" t="str">
            <v>2</v>
          </cell>
        </row>
        <row r="744"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K744">
            <v>0</v>
          </cell>
          <cell r="AL744">
            <v>0</v>
          </cell>
          <cell r="AM744">
            <v>0</v>
          </cell>
          <cell r="AN744">
            <v>0</v>
          </cell>
          <cell r="AO744">
            <v>0</v>
          </cell>
          <cell r="AR744" t="str">
            <v>62</v>
          </cell>
        </row>
        <row r="745">
          <cell r="R745">
            <v>31881857.5</v>
          </cell>
          <cell r="S745">
            <v>31881857.5</v>
          </cell>
          <cell r="T745">
            <v>31938944.460000001</v>
          </cell>
          <cell r="U745">
            <v>31938944.460000001</v>
          </cell>
          <cell r="V745">
            <v>31938944.460000001</v>
          </cell>
          <cell r="W745">
            <v>31384086.16</v>
          </cell>
          <cell r="X745">
            <v>31384086.16</v>
          </cell>
          <cell r="Y745">
            <v>31384086.16</v>
          </cell>
          <cell r="Z745">
            <v>31000034.600000001</v>
          </cell>
          <cell r="AA745">
            <v>31000034.600000001</v>
          </cell>
          <cell r="AB745">
            <v>31000034.600000001</v>
          </cell>
          <cell r="AC745">
            <v>30484768.050000001</v>
          </cell>
          <cell r="AD745">
            <v>32308725.966249999</v>
          </cell>
          <cell r="AE745">
            <v>32190016.170416664</v>
          </cell>
          <cell r="AF745">
            <v>32093529.618750002</v>
          </cell>
          <cell r="AG745">
            <v>32019266.311250001</v>
          </cell>
          <cell r="AH745">
            <v>31945003.003749996</v>
          </cell>
          <cell r="AI745">
            <v>31870287.171249997</v>
          </cell>
          <cell r="AJ745">
            <v>31795118.813749999</v>
          </cell>
          <cell r="AK745">
            <v>31719950.456250008</v>
          </cell>
          <cell r="AL745">
            <v>31660510.344583344</v>
          </cell>
          <cell r="AM745">
            <v>31616798.478750005</v>
          </cell>
          <cell r="AN745">
            <v>31573086.612916674</v>
          </cell>
          <cell r="AO745">
            <v>31493018.619583338</v>
          </cell>
          <cell r="AR745" t="str">
            <v>42b</v>
          </cell>
        </row>
        <row r="746">
          <cell r="R746">
            <v>-58177768.280000001</v>
          </cell>
          <cell r="S746">
            <v>-58177768.280000001</v>
          </cell>
          <cell r="T746">
            <v>-58177768.280000001</v>
          </cell>
          <cell r="U746">
            <v>-58177768.280000001</v>
          </cell>
          <cell r="V746">
            <v>-58177768.280000001</v>
          </cell>
          <cell r="W746">
            <v>-58177768.280000001</v>
          </cell>
          <cell r="X746">
            <v>-58177768.280000001</v>
          </cell>
          <cell r="Y746">
            <v>-58177768.280000001</v>
          </cell>
          <cell r="Z746">
            <v>-58177768.280000001</v>
          </cell>
          <cell r="AA746">
            <v>-58177768.280000001</v>
          </cell>
          <cell r="AB746">
            <v>-58177768.280000001</v>
          </cell>
          <cell r="AC746">
            <v>-58177768.280000001</v>
          </cell>
          <cell r="AD746">
            <v>-58187233.507083334</v>
          </cell>
          <cell r="AE746">
            <v>-58130260.671666674</v>
          </cell>
          <cell r="AF746">
            <v>-58106621.713333338</v>
          </cell>
          <cell r="AG746">
            <v>-58126111.058333337</v>
          </cell>
          <cell r="AH746">
            <v>-58141333.11583332</v>
          </cell>
          <cell r="AI746">
            <v>-58148770.980416656</v>
          </cell>
          <cell r="AJ746">
            <v>-58152691.106249988</v>
          </cell>
          <cell r="AK746">
            <v>-58156610.398749985</v>
          </cell>
          <cell r="AL746">
            <v>-58161769.75083331</v>
          </cell>
          <cell r="AM746">
            <v>-58168169.162499987</v>
          </cell>
          <cell r="AN746">
            <v>-58174568.574166656</v>
          </cell>
          <cell r="AO746">
            <v>-58177768.279999979</v>
          </cell>
          <cell r="AR746" t="str">
            <v>44b</v>
          </cell>
        </row>
        <row r="747">
          <cell r="R747">
            <v>36590301.560000002</v>
          </cell>
          <cell r="S747">
            <v>36599854.880000003</v>
          </cell>
          <cell r="T747">
            <v>36638765.049999997</v>
          </cell>
          <cell r="U747">
            <v>36670829.939999998</v>
          </cell>
          <cell r="V747">
            <v>36679808.990000002</v>
          </cell>
          <cell r="W747">
            <v>36703796.850000001</v>
          </cell>
          <cell r="X747">
            <v>36722972.229999997</v>
          </cell>
          <cell r="Y747">
            <v>36730045.479999997</v>
          </cell>
          <cell r="Z747">
            <v>36733929.890000001</v>
          </cell>
          <cell r="AA747">
            <v>36753889.859999999</v>
          </cell>
          <cell r="AB747">
            <v>36775384.340000004</v>
          </cell>
          <cell r="AC747">
            <v>36813477.909999996</v>
          </cell>
          <cell r="AD747">
            <v>36463274.133749999</v>
          </cell>
          <cell r="AE747">
            <v>36490622.334166668</v>
          </cell>
          <cell r="AF747">
            <v>36514407.562499993</v>
          </cell>
          <cell r="AG747">
            <v>36535953.212083332</v>
          </cell>
          <cell r="AH747">
            <v>36556760.461666666</v>
          </cell>
          <cell r="AI747">
            <v>36576982.172083333</v>
          </cell>
          <cell r="AJ747">
            <v>36596727.750000007</v>
          </cell>
          <cell r="AK747">
            <v>36615630.115833335</v>
          </cell>
          <cell r="AL747">
            <v>36634370.151250005</v>
          </cell>
          <cell r="AM747">
            <v>36652902.011250004</v>
          </cell>
          <cell r="AN747">
            <v>36671287.704583332</v>
          </cell>
          <cell r="AO747">
            <v>36690773.963750005</v>
          </cell>
          <cell r="AR747" t="str">
            <v>42b</v>
          </cell>
        </row>
        <row r="748">
          <cell r="R748">
            <v>9350129.5299999993</v>
          </cell>
          <cell r="S748">
            <v>9350129.5299999993</v>
          </cell>
          <cell r="T748">
            <v>9350129.5299999993</v>
          </cell>
          <cell r="U748">
            <v>9350129.5299999993</v>
          </cell>
          <cell r="V748">
            <v>9351936.5800000001</v>
          </cell>
          <cell r="W748">
            <v>9351936.5800000001</v>
          </cell>
          <cell r="X748">
            <v>9351936.5800000001</v>
          </cell>
          <cell r="Y748">
            <v>9351936.5800000001</v>
          </cell>
          <cell r="Z748">
            <v>9351936.5800000001</v>
          </cell>
          <cell r="AA748">
            <v>9351936.5800000001</v>
          </cell>
          <cell r="AB748">
            <v>9351936.5800000001</v>
          </cell>
          <cell r="AC748">
            <v>9351936.5800000001</v>
          </cell>
          <cell r="AD748">
            <v>9350129.5299999993</v>
          </cell>
          <cell r="AE748">
            <v>9350129.5299999993</v>
          </cell>
          <cell r="AF748">
            <v>9350129.5299999993</v>
          </cell>
          <cell r="AG748">
            <v>9350129.5299999993</v>
          </cell>
          <cell r="AH748">
            <v>9350204.8237499986</v>
          </cell>
          <cell r="AI748">
            <v>9350355.4112500008</v>
          </cell>
          <cell r="AJ748">
            <v>9350505.9987499993</v>
          </cell>
          <cell r="AK748">
            <v>9350656.5862499997</v>
          </cell>
          <cell r="AL748">
            <v>9350807.1737500001</v>
          </cell>
          <cell r="AM748">
            <v>9350957.7612499986</v>
          </cell>
          <cell r="AN748">
            <v>9351108.3487500008</v>
          </cell>
          <cell r="AO748">
            <v>9351258.9362499993</v>
          </cell>
          <cell r="AR748" t="str">
            <v>42b</v>
          </cell>
        </row>
        <row r="749">
          <cell r="R749">
            <v>209796.52</v>
          </cell>
          <cell r="S749">
            <v>209796.52</v>
          </cell>
          <cell r="T749">
            <v>209796.52</v>
          </cell>
          <cell r="U749">
            <v>209796.52</v>
          </cell>
          <cell r="V749">
            <v>209796.52</v>
          </cell>
          <cell r="W749">
            <v>209796.52</v>
          </cell>
          <cell r="X749">
            <v>209796.52</v>
          </cell>
          <cell r="Y749">
            <v>209796.52</v>
          </cell>
          <cell r="Z749">
            <v>209796.52</v>
          </cell>
          <cell r="AA749">
            <v>209796.52</v>
          </cell>
          <cell r="AB749">
            <v>209796.52</v>
          </cell>
          <cell r="AC749">
            <v>209796.52</v>
          </cell>
          <cell r="AD749">
            <v>209796.52</v>
          </cell>
          <cell r="AE749">
            <v>209796.52</v>
          </cell>
          <cell r="AF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  <cell r="AK749">
            <v>209796.52</v>
          </cell>
          <cell r="AL749">
            <v>209796.52</v>
          </cell>
          <cell r="AM749">
            <v>209796.52</v>
          </cell>
          <cell r="AN749">
            <v>209796.52</v>
          </cell>
          <cell r="AO749">
            <v>209796.52</v>
          </cell>
          <cell r="AR749" t="str">
            <v>42b</v>
          </cell>
        </row>
        <row r="750">
          <cell r="R750">
            <v>1240172.07</v>
          </cell>
          <cell r="S750">
            <v>1240172.07</v>
          </cell>
          <cell r="T750">
            <v>1240172.07</v>
          </cell>
          <cell r="U750">
            <v>1243662.04</v>
          </cell>
          <cell r="V750">
            <v>1242842.5900000001</v>
          </cell>
          <cell r="W750">
            <v>1239833.58</v>
          </cell>
          <cell r="X750">
            <v>1239833.58</v>
          </cell>
          <cell r="Y750">
            <v>1239833.58</v>
          </cell>
          <cell r="Z750">
            <v>1239946.08</v>
          </cell>
          <cell r="AA750">
            <v>1240988.58</v>
          </cell>
          <cell r="AB750">
            <v>1241888.58</v>
          </cell>
          <cell r="AC750">
            <v>1241888.58</v>
          </cell>
          <cell r="AD750">
            <v>1239894.1225000001</v>
          </cell>
          <cell r="AE750">
            <v>1240079.4208333334</v>
          </cell>
          <cell r="AF750">
            <v>1240172.07</v>
          </cell>
          <cell r="AG750">
            <v>1240317.4854166668</v>
          </cell>
          <cell r="AH750">
            <v>1240574.1725000001</v>
          </cell>
          <cell r="AI750">
            <v>1240671.3404166668</v>
          </cell>
          <cell r="AJ750">
            <v>1240643.1329166668</v>
          </cell>
          <cell r="AK750">
            <v>1240614.9254166668</v>
          </cell>
          <cell r="AL750">
            <v>1240591.4054166668</v>
          </cell>
          <cell r="AM750">
            <v>1240616.0104166667</v>
          </cell>
          <cell r="AN750">
            <v>1240721.5529166667</v>
          </cell>
          <cell r="AO750">
            <v>1240864.5954166667</v>
          </cell>
          <cell r="AR750" t="str">
            <v>42b</v>
          </cell>
        </row>
        <row r="751">
          <cell r="R751">
            <v>7601.05</v>
          </cell>
          <cell r="S751">
            <v>7601.05</v>
          </cell>
          <cell r="T751">
            <v>7601.05</v>
          </cell>
          <cell r="U751">
            <v>7601.05</v>
          </cell>
          <cell r="V751">
            <v>8717.5</v>
          </cell>
          <cell r="W751">
            <v>8717.5</v>
          </cell>
          <cell r="X751">
            <v>8717.5</v>
          </cell>
          <cell r="Y751">
            <v>8717.5</v>
          </cell>
          <cell r="Z751">
            <v>8717.5</v>
          </cell>
          <cell r="AA751">
            <v>8717.5</v>
          </cell>
          <cell r="AB751">
            <v>8717.5</v>
          </cell>
          <cell r="AC751">
            <v>8717.5</v>
          </cell>
          <cell r="AD751">
            <v>7601.050000000002</v>
          </cell>
          <cell r="AE751">
            <v>7601.050000000002</v>
          </cell>
          <cell r="AF751">
            <v>7601.050000000002</v>
          </cell>
          <cell r="AG751">
            <v>7601.050000000002</v>
          </cell>
          <cell r="AH751">
            <v>7647.5687500000013</v>
          </cell>
          <cell r="AI751">
            <v>7740.6062500000007</v>
          </cell>
          <cell r="AJ751">
            <v>7833.6437500000002</v>
          </cell>
          <cell r="AK751">
            <v>7926.6812500000005</v>
          </cell>
          <cell r="AL751">
            <v>8019.71875</v>
          </cell>
          <cell r="AM751">
            <v>8112.7562499999995</v>
          </cell>
          <cell r="AN751">
            <v>8205.7937499999989</v>
          </cell>
          <cell r="AO751">
            <v>8298.8312499999993</v>
          </cell>
          <cell r="AR751" t="str">
            <v>42b</v>
          </cell>
        </row>
        <row r="752">
          <cell r="R752">
            <v>1926661.23</v>
          </cell>
          <cell r="S752">
            <v>1926661.23</v>
          </cell>
          <cell r="T752">
            <v>1930211.78</v>
          </cell>
          <cell r="U752">
            <v>1931248.71</v>
          </cell>
          <cell r="V752">
            <v>1953850.18</v>
          </cell>
          <cell r="W752">
            <v>1961210.86</v>
          </cell>
          <cell r="X752">
            <v>1976510.91</v>
          </cell>
          <cell r="Y752">
            <v>2018019.66</v>
          </cell>
          <cell r="Z752">
            <v>2083174.83</v>
          </cell>
          <cell r="AA752">
            <v>2129899.0699999998</v>
          </cell>
          <cell r="AB752">
            <v>2141716.83</v>
          </cell>
          <cell r="AC752">
            <v>2169065.88</v>
          </cell>
          <cell r="AD752">
            <v>1878573.3370833332</v>
          </cell>
          <cell r="AE752">
            <v>1886344.1879166665</v>
          </cell>
          <cell r="AF752">
            <v>1894262.9783333333</v>
          </cell>
          <cell r="AG752">
            <v>1902321.3720833333</v>
          </cell>
          <cell r="AH752">
            <v>1911029.1991666669</v>
          </cell>
          <cell r="AI752">
            <v>1919615.1316666668</v>
          </cell>
          <cell r="AJ752">
            <v>1927016.1604166667</v>
          </cell>
          <cell r="AK752">
            <v>1935504.9395833332</v>
          </cell>
          <cell r="AL752">
            <v>1947808.3995833334</v>
          </cell>
          <cell r="AM752">
            <v>1964330.1333333335</v>
          </cell>
          <cell r="AN752">
            <v>1982845.7508333332</v>
          </cell>
          <cell r="AO752">
            <v>2002252.4037499998</v>
          </cell>
          <cell r="AR752" t="str">
            <v>42b</v>
          </cell>
        </row>
        <row r="753">
          <cell r="R753">
            <v>2576812.0299999998</v>
          </cell>
          <cell r="S753">
            <v>2576812.0299999998</v>
          </cell>
          <cell r="T753">
            <v>2576812.0299999998</v>
          </cell>
          <cell r="U753">
            <v>2576812.0299999998</v>
          </cell>
          <cell r="V753">
            <v>2573828.37</v>
          </cell>
          <cell r="W753">
            <v>2573828.37</v>
          </cell>
          <cell r="X753">
            <v>2573828.37</v>
          </cell>
          <cell r="Y753">
            <v>2573828.37</v>
          </cell>
          <cell r="Z753">
            <v>2573828.37</v>
          </cell>
          <cell r="AA753">
            <v>2573828.37</v>
          </cell>
          <cell r="AB753">
            <v>2573828.37</v>
          </cell>
          <cell r="AC753">
            <v>2573828.37</v>
          </cell>
          <cell r="AD753">
            <v>2577338.3599999994</v>
          </cell>
          <cell r="AE753">
            <v>2577180.7266666666</v>
          </cell>
          <cell r="AF753">
            <v>2577023.0933333333</v>
          </cell>
          <cell r="AG753">
            <v>2576865.4600000004</v>
          </cell>
          <cell r="AH753">
            <v>2576664.1375000007</v>
          </cell>
          <cell r="AI753">
            <v>2576419.1258333339</v>
          </cell>
          <cell r="AJ753">
            <v>2576174.1141666672</v>
          </cell>
          <cell r="AK753">
            <v>2575929.1025000005</v>
          </cell>
          <cell r="AL753">
            <v>2575684.0908333338</v>
          </cell>
          <cell r="AM753">
            <v>2575439.0791666671</v>
          </cell>
          <cell r="AN753">
            <v>2575194.0675000004</v>
          </cell>
          <cell r="AO753">
            <v>2574947.2425000002</v>
          </cell>
          <cell r="AR753" t="str">
            <v>42b</v>
          </cell>
        </row>
        <row r="754">
          <cell r="R754">
            <v>709003.06</v>
          </cell>
          <cell r="S754">
            <v>726516.67</v>
          </cell>
          <cell r="T754">
            <v>739650.74</v>
          </cell>
          <cell r="U754">
            <v>750073.74</v>
          </cell>
          <cell r="V754">
            <v>763422.75</v>
          </cell>
          <cell r="W754">
            <v>776591.54</v>
          </cell>
          <cell r="X754">
            <v>797487</v>
          </cell>
          <cell r="Y754">
            <v>815025.13</v>
          </cell>
          <cell r="Z754">
            <v>829413.36</v>
          </cell>
          <cell r="AA754">
            <v>829413.36</v>
          </cell>
          <cell r="AB754">
            <v>860424.69</v>
          </cell>
          <cell r="AC754">
            <v>881434.75</v>
          </cell>
          <cell r="AD754">
            <v>594568.93166666664</v>
          </cell>
          <cell r="AE754">
            <v>612295.41708333336</v>
          </cell>
          <cell r="AF754">
            <v>630293.59625000006</v>
          </cell>
          <cell r="AG754">
            <v>648033.29125000001</v>
          </cell>
          <cell r="AH754">
            <v>665211.46750000014</v>
          </cell>
          <cell r="AI754">
            <v>681779.10458333336</v>
          </cell>
          <cell r="AJ754">
            <v>698171.79041666677</v>
          </cell>
          <cell r="AK754">
            <v>715430</v>
          </cell>
          <cell r="AL754">
            <v>733173.56083333341</v>
          </cell>
          <cell r="AM754">
            <v>750208.56333333335</v>
          </cell>
          <cell r="AN754">
            <v>766998.2895833333</v>
          </cell>
          <cell r="AO754">
            <v>782686.74541666673</v>
          </cell>
          <cell r="AR754" t="str">
            <v>42b</v>
          </cell>
        </row>
        <row r="755">
          <cell r="R755">
            <v>366.95</v>
          </cell>
          <cell r="S755">
            <v>366.95</v>
          </cell>
          <cell r="T755">
            <v>366.95</v>
          </cell>
          <cell r="U755">
            <v>366.95</v>
          </cell>
          <cell r="V755">
            <v>366.95</v>
          </cell>
          <cell r="W755">
            <v>366.95</v>
          </cell>
          <cell r="X755">
            <v>366.95</v>
          </cell>
          <cell r="Y755">
            <v>366.95</v>
          </cell>
          <cell r="Z755">
            <v>366.95</v>
          </cell>
          <cell r="AA755">
            <v>366.95</v>
          </cell>
          <cell r="AB755">
            <v>366.95</v>
          </cell>
          <cell r="AC755">
            <v>366.95</v>
          </cell>
          <cell r="AD755">
            <v>366.94999999999987</v>
          </cell>
          <cell r="AE755">
            <v>366.94999999999987</v>
          </cell>
          <cell r="AF755">
            <v>366.94999999999987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  <cell r="AK755">
            <v>366.94999999999987</v>
          </cell>
          <cell r="AL755">
            <v>366.94999999999987</v>
          </cell>
          <cell r="AM755">
            <v>366.94999999999987</v>
          </cell>
          <cell r="AN755">
            <v>366.94999999999987</v>
          </cell>
          <cell r="AO755">
            <v>366.94999999999987</v>
          </cell>
          <cell r="AR755" t="str">
            <v>42b</v>
          </cell>
        </row>
        <row r="756">
          <cell r="R756">
            <v>-25835.27</v>
          </cell>
          <cell r="S756">
            <v>-25835.27</v>
          </cell>
          <cell r="T756">
            <v>-25835.27</v>
          </cell>
          <cell r="U756">
            <v>-25835.27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-25835.27</v>
          </cell>
          <cell r="AE756">
            <v>-25835.27</v>
          </cell>
          <cell r="AF756">
            <v>-25835.27</v>
          </cell>
          <cell r="AG756">
            <v>-25835.27</v>
          </cell>
          <cell r="AH756">
            <v>-24758.800416666665</v>
          </cell>
          <cell r="AI756">
            <v>-22605.861249999998</v>
          </cell>
          <cell r="AJ756">
            <v>-20452.922083333331</v>
          </cell>
          <cell r="AK756">
            <v>-18299.982916666664</v>
          </cell>
          <cell r="AL756">
            <v>-16147.043749999999</v>
          </cell>
          <cell r="AM756">
            <v>-13994.104583333334</v>
          </cell>
          <cell r="AN756">
            <v>-11841.165416666669</v>
          </cell>
          <cell r="AO756">
            <v>-9688.2262499999997</v>
          </cell>
          <cell r="AR756" t="str">
            <v>42b</v>
          </cell>
        </row>
        <row r="757">
          <cell r="R757">
            <v>405426.67</v>
          </cell>
          <cell r="S757">
            <v>405426.67</v>
          </cell>
          <cell r="T757">
            <v>405426.67</v>
          </cell>
          <cell r="U757">
            <v>405426.67</v>
          </cell>
          <cell r="V757">
            <v>379591.4</v>
          </cell>
          <cell r="W757">
            <v>379591.4</v>
          </cell>
          <cell r="X757">
            <v>379591.4</v>
          </cell>
          <cell r="Y757">
            <v>379591.4</v>
          </cell>
          <cell r="Z757">
            <v>379591.4</v>
          </cell>
          <cell r="AA757">
            <v>379591.4</v>
          </cell>
          <cell r="AB757">
            <v>379591.4</v>
          </cell>
          <cell r="AC757">
            <v>379591.4</v>
          </cell>
          <cell r="AD757">
            <v>405426.67</v>
          </cell>
          <cell r="AE757">
            <v>405426.67</v>
          </cell>
          <cell r="AF757">
            <v>405426.67</v>
          </cell>
          <cell r="AG757">
            <v>405426.67</v>
          </cell>
          <cell r="AH757">
            <v>404350.20041666669</v>
          </cell>
          <cell r="AI757">
            <v>402197.26124999998</v>
          </cell>
          <cell r="AJ757">
            <v>400044.32208333333</v>
          </cell>
          <cell r="AK757">
            <v>397891.38291666663</v>
          </cell>
          <cell r="AL757">
            <v>395738.44375000003</v>
          </cell>
          <cell r="AM757">
            <v>393585.50458333333</v>
          </cell>
          <cell r="AN757">
            <v>391432.56541666668</v>
          </cell>
          <cell r="AO757">
            <v>389279.62624999997</v>
          </cell>
          <cell r="AR757" t="str">
            <v>42b</v>
          </cell>
        </row>
        <row r="758">
          <cell r="R758">
            <v>692242.38</v>
          </cell>
          <cell r="S758">
            <v>693923.51</v>
          </cell>
          <cell r="T758">
            <v>694489.81</v>
          </cell>
          <cell r="U758">
            <v>696148.98</v>
          </cell>
          <cell r="V758">
            <v>690872.43</v>
          </cell>
          <cell r="W758">
            <v>694188.08</v>
          </cell>
          <cell r="X758">
            <v>694188.08</v>
          </cell>
          <cell r="Y758">
            <v>696161.63</v>
          </cell>
          <cell r="Z758">
            <v>699738.56</v>
          </cell>
          <cell r="AA758">
            <v>701062.98</v>
          </cell>
          <cell r="AB758">
            <v>700610.52</v>
          </cell>
          <cell r="AC758">
            <v>702821.18</v>
          </cell>
          <cell r="AD758">
            <v>682695.48666666669</v>
          </cell>
          <cell r="AE758">
            <v>684721.00583333336</v>
          </cell>
          <cell r="AF758">
            <v>686621.70333333325</v>
          </cell>
          <cell r="AG758">
            <v>688399.96208333329</v>
          </cell>
          <cell r="AH758">
            <v>689573.74750000006</v>
          </cell>
          <cell r="AI758">
            <v>690227.13166666671</v>
          </cell>
          <cell r="AJ758">
            <v>690768.57208333339</v>
          </cell>
          <cell r="AK758">
            <v>691401.61125000007</v>
          </cell>
          <cell r="AL758">
            <v>692401.67041666666</v>
          </cell>
          <cell r="AM758">
            <v>693637.30624999991</v>
          </cell>
          <cell r="AN758">
            <v>694884.0029166668</v>
          </cell>
          <cell r="AO758">
            <v>695909.46958333335</v>
          </cell>
          <cell r="AR758" t="str">
            <v>42b</v>
          </cell>
        </row>
        <row r="759">
          <cell r="R759">
            <v>9152.75</v>
          </cell>
          <cell r="S759">
            <v>9152.75</v>
          </cell>
          <cell r="T759">
            <v>9152.75</v>
          </cell>
          <cell r="U759">
            <v>9152.75</v>
          </cell>
          <cell r="V759">
            <v>15888.2</v>
          </cell>
          <cell r="W759">
            <v>15888.2</v>
          </cell>
          <cell r="X759">
            <v>15888.2</v>
          </cell>
          <cell r="Y759">
            <v>15888.2</v>
          </cell>
          <cell r="Z759">
            <v>15888.2</v>
          </cell>
          <cell r="AA759">
            <v>15888.2</v>
          </cell>
          <cell r="AB759">
            <v>15888.2</v>
          </cell>
          <cell r="AC759">
            <v>15888.2</v>
          </cell>
          <cell r="AD759">
            <v>9152.75</v>
          </cell>
          <cell r="AE759">
            <v>9152.75</v>
          </cell>
          <cell r="AF759">
            <v>9152.75</v>
          </cell>
          <cell r="AG759">
            <v>9152.75</v>
          </cell>
          <cell r="AH759">
            <v>9433.3937500000011</v>
          </cell>
          <cell r="AI759">
            <v>9994.6812499999996</v>
          </cell>
          <cell r="AJ759">
            <v>10555.96875</v>
          </cell>
          <cell r="AK759">
            <v>11117.256249999999</v>
          </cell>
          <cell r="AL759">
            <v>11678.543749999999</v>
          </cell>
          <cell r="AM759">
            <v>12239.831250000001</v>
          </cell>
          <cell r="AN759">
            <v>12801.11875</v>
          </cell>
          <cell r="AO759">
            <v>13362.40625</v>
          </cell>
          <cell r="AR759" t="str">
            <v>42b</v>
          </cell>
        </row>
        <row r="760">
          <cell r="R760">
            <v>2239171.16</v>
          </cell>
          <cell r="S760">
            <v>2242580.27</v>
          </cell>
          <cell r="T760">
            <v>2261934.04</v>
          </cell>
          <cell r="U760">
            <v>2754346.29</v>
          </cell>
          <cell r="V760">
            <v>2645860.09</v>
          </cell>
          <cell r="W760">
            <v>2645811.66</v>
          </cell>
          <cell r="X760">
            <v>2647153.75</v>
          </cell>
          <cell r="Y760">
            <v>2664761.71</v>
          </cell>
          <cell r="Z760">
            <v>2667148.34</v>
          </cell>
          <cell r="AA760">
            <v>2689396.57</v>
          </cell>
          <cell r="AB760">
            <v>2696427.4</v>
          </cell>
          <cell r="AC760">
            <v>2716635.21</v>
          </cell>
          <cell r="AD760">
            <v>1515501.6933333334</v>
          </cell>
          <cell r="AE760">
            <v>1599070.57</v>
          </cell>
          <cell r="AF760">
            <v>1681420.8008333333</v>
          </cell>
          <cell r="AG760">
            <v>1780977.8066666666</v>
          </cell>
          <cell r="AH760">
            <v>1892128.0862499999</v>
          </cell>
          <cell r="AI760">
            <v>1994934.9804166667</v>
          </cell>
          <cell r="AJ760">
            <v>2095627.1345833333</v>
          </cell>
          <cell r="AK760">
            <v>2196811.2374999998</v>
          </cell>
          <cell r="AL760">
            <v>2298283.9166666665</v>
          </cell>
          <cell r="AM760">
            <v>2400569.2829166665</v>
          </cell>
          <cell r="AN760">
            <v>2492373.1629166664</v>
          </cell>
          <cell r="AO760">
            <v>2552572.2187499995</v>
          </cell>
          <cell r="AR760" t="str">
            <v>42b</v>
          </cell>
        </row>
        <row r="761">
          <cell r="R761">
            <v>2354799.7999999998</v>
          </cell>
          <cell r="S761">
            <v>2377022.5</v>
          </cell>
          <cell r="T761">
            <v>2404815.71</v>
          </cell>
          <cell r="U761">
            <v>2436916.58</v>
          </cell>
          <cell r="V761">
            <v>2560457.6</v>
          </cell>
          <cell r="W761">
            <v>2600956.84</v>
          </cell>
          <cell r="X761">
            <v>2626925.7200000002</v>
          </cell>
          <cell r="Y761">
            <v>2644929.98</v>
          </cell>
          <cell r="Z761">
            <v>2693686.9</v>
          </cell>
          <cell r="AA761">
            <v>2693686.9</v>
          </cell>
          <cell r="AB761">
            <v>2769081.07</v>
          </cell>
          <cell r="AC761">
            <v>2798208.02</v>
          </cell>
          <cell r="AD761">
            <v>2203350.706666667</v>
          </cell>
          <cell r="AE761">
            <v>2231098.3137500002</v>
          </cell>
          <cell r="AF761">
            <v>2258676.5758333337</v>
          </cell>
          <cell r="AG761">
            <v>2285740.4425000004</v>
          </cell>
          <cell r="AH761">
            <v>2316594.3479166664</v>
          </cell>
          <cell r="AI761">
            <v>2351073.5429166672</v>
          </cell>
          <cell r="AJ761">
            <v>2385220.5820833337</v>
          </cell>
          <cell r="AK761">
            <v>2419963.3120833337</v>
          </cell>
          <cell r="AL761">
            <v>2455149.5629166667</v>
          </cell>
          <cell r="AM761">
            <v>2489037.0412499998</v>
          </cell>
          <cell r="AN761">
            <v>2524329.0029166662</v>
          </cell>
          <cell r="AO761">
            <v>2561648.625833333</v>
          </cell>
          <cell r="AR761" t="str">
            <v>42b</v>
          </cell>
        </row>
        <row r="762">
          <cell r="R762">
            <v>995</v>
          </cell>
          <cell r="S762">
            <v>995</v>
          </cell>
          <cell r="T762">
            <v>995</v>
          </cell>
          <cell r="U762">
            <v>995</v>
          </cell>
          <cell r="V762">
            <v>995</v>
          </cell>
          <cell r="W762">
            <v>995</v>
          </cell>
          <cell r="X762">
            <v>995</v>
          </cell>
          <cell r="Y762">
            <v>995</v>
          </cell>
          <cell r="Z762">
            <v>995</v>
          </cell>
          <cell r="AA762">
            <v>995</v>
          </cell>
          <cell r="AB762">
            <v>995</v>
          </cell>
          <cell r="AC762">
            <v>995</v>
          </cell>
          <cell r="AD762">
            <v>995</v>
          </cell>
          <cell r="AE762">
            <v>995</v>
          </cell>
          <cell r="AF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  <cell r="AK762">
            <v>995</v>
          </cell>
          <cell r="AL762">
            <v>995</v>
          </cell>
          <cell r="AM762">
            <v>995</v>
          </cell>
          <cell r="AN762">
            <v>995</v>
          </cell>
          <cell r="AO762">
            <v>995</v>
          </cell>
          <cell r="AR762" t="str">
            <v>42b</v>
          </cell>
        </row>
        <row r="763">
          <cell r="R763">
            <v>1519</v>
          </cell>
          <cell r="S763">
            <v>1519</v>
          </cell>
          <cell r="T763">
            <v>1519</v>
          </cell>
          <cell r="U763">
            <v>1519</v>
          </cell>
          <cell r="V763">
            <v>1519</v>
          </cell>
          <cell r="W763">
            <v>1519</v>
          </cell>
          <cell r="X763">
            <v>1519</v>
          </cell>
          <cell r="Y763">
            <v>1519</v>
          </cell>
          <cell r="Z763">
            <v>1519</v>
          </cell>
          <cell r="AA763">
            <v>1519</v>
          </cell>
          <cell r="AB763">
            <v>1519</v>
          </cell>
          <cell r="AC763">
            <v>1519</v>
          </cell>
          <cell r="AD763">
            <v>1519</v>
          </cell>
          <cell r="AE763">
            <v>1519</v>
          </cell>
          <cell r="AF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  <cell r="AK763">
            <v>1519</v>
          </cell>
          <cell r="AL763">
            <v>1519</v>
          </cell>
          <cell r="AM763">
            <v>1519</v>
          </cell>
          <cell r="AN763">
            <v>1519</v>
          </cell>
          <cell r="AO763">
            <v>1519</v>
          </cell>
          <cell r="AR763" t="str">
            <v>42b</v>
          </cell>
        </row>
        <row r="764">
          <cell r="R764">
            <v>87604.47</v>
          </cell>
          <cell r="S764">
            <v>89700.37</v>
          </cell>
          <cell r="T764">
            <v>90775.12</v>
          </cell>
          <cell r="U764">
            <v>96993.82</v>
          </cell>
          <cell r="V764">
            <v>102138.12</v>
          </cell>
          <cell r="W764">
            <v>108227.99</v>
          </cell>
          <cell r="X764">
            <v>108975.61</v>
          </cell>
          <cell r="Y764">
            <v>108975.61</v>
          </cell>
          <cell r="Z764">
            <v>108975.61</v>
          </cell>
          <cell r="AA764">
            <v>112823.03</v>
          </cell>
          <cell r="AB764">
            <v>112823.03</v>
          </cell>
          <cell r="AC764">
            <v>112823.03</v>
          </cell>
          <cell r="AD764">
            <v>54406.384583333325</v>
          </cell>
          <cell r="AE764">
            <v>61794.086249999993</v>
          </cell>
          <cell r="AF764">
            <v>69313.898333333316</v>
          </cell>
          <cell r="AG764">
            <v>77137.604166666657</v>
          </cell>
          <cell r="AH764">
            <v>83363.576666666646</v>
          </cell>
          <cell r="AI764">
            <v>87702.159583333341</v>
          </cell>
          <cell r="AJ764">
            <v>91094.440416666665</v>
          </cell>
          <cell r="AK764">
            <v>93434.037916666653</v>
          </cell>
          <cell r="AL764">
            <v>95617.567500000005</v>
          </cell>
          <cell r="AM764">
            <v>97869.763333333321</v>
          </cell>
          <cell r="AN764">
            <v>100134.35166666667</v>
          </cell>
          <cell r="AO764">
            <v>102315.96083333333</v>
          </cell>
          <cell r="AR764" t="str">
            <v>42b</v>
          </cell>
        </row>
        <row r="765">
          <cell r="R765">
            <v>1940396.8</v>
          </cell>
          <cell r="S765">
            <v>1965699.03</v>
          </cell>
          <cell r="T765">
            <v>1981760.65</v>
          </cell>
          <cell r="U765">
            <v>2041118.81</v>
          </cell>
          <cell r="V765">
            <v>2225440.39</v>
          </cell>
          <cell r="W765">
            <v>2236777.6800000002</v>
          </cell>
          <cell r="X765">
            <v>2378999.67</v>
          </cell>
          <cell r="Y765">
            <v>2424905.6</v>
          </cell>
          <cell r="Z765">
            <v>2478099.19</v>
          </cell>
          <cell r="AA765">
            <v>2479956.61</v>
          </cell>
          <cell r="AB765">
            <v>2561963.44</v>
          </cell>
          <cell r="AC765">
            <v>2685211.33</v>
          </cell>
          <cell r="AD765">
            <v>1774203.4037499998</v>
          </cell>
          <cell r="AE765">
            <v>1800908.18875</v>
          </cell>
          <cell r="AF765">
            <v>1828125.24</v>
          </cell>
          <cell r="AG765">
            <v>1857052.66</v>
          </cell>
          <cell r="AH765">
            <v>1893659.8774999997</v>
          </cell>
          <cell r="AI765">
            <v>1934961.7866666664</v>
          </cell>
          <cell r="AJ765">
            <v>1980528.1441666668</v>
          </cell>
          <cell r="AK765">
            <v>2033653.1595833332</v>
          </cell>
          <cell r="AL765">
            <v>2088769.7595833337</v>
          </cell>
          <cell r="AM765">
            <v>2141729.4333333336</v>
          </cell>
          <cell r="AN765">
            <v>2194157.0641666669</v>
          </cell>
          <cell r="AO765">
            <v>2252291.7533333339</v>
          </cell>
          <cell r="AR765" t="str">
            <v>42b</v>
          </cell>
        </row>
        <row r="766">
          <cell r="R766">
            <v>3579284.26</v>
          </cell>
          <cell r="S766">
            <v>3579918.26</v>
          </cell>
          <cell r="T766">
            <v>3582146.17</v>
          </cell>
          <cell r="U766">
            <v>3582263.67</v>
          </cell>
          <cell r="V766">
            <v>2382134.44</v>
          </cell>
          <cell r="W766">
            <v>2382134.44</v>
          </cell>
          <cell r="X766">
            <v>2382134.44</v>
          </cell>
          <cell r="Y766">
            <v>2382148.69</v>
          </cell>
          <cell r="Z766">
            <v>2382220.0099999998</v>
          </cell>
          <cell r="AA766">
            <v>2382220.0099999998</v>
          </cell>
          <cell r="AB766">
            <v>2382234.2599999998</v>
          </cell>
          <cell r="AC766">
            <v>2382234.2599999998</v>
          </cell>
          <cell r="AD766">
            <v>3571250.7737499997</v>
          </cell>
          <cell r="AE766">
            <v>3576194.9683333333</v>
          </cell>
          <cell r="AF766">
            <v>3578781.8541666665</v>
          </cell>
          <cell r="AG766">
            <v>3579172.1887500002</v>
          </cell>
          <cell r="AH766">
            <v>3529534.2641666667</v>
          </cell>
          <cell r="AI766">
            <v>3429874.6266666665</v>
          </cell>
          <cell r="AJ766">
            <v>3330206.6820833329</v>
          </cell>
          <cell r="AK766">
            <v>3230536.7533333339</v>
          </cell>
          <cell r="AL766">
            <v>3130858.2754166671</v>
          </cell>
          <cell r="AM766">
            <v>3031170.0270833336</v>
          </cell>
          <cell r="AN766">
            <v>2931477.7108333334</v>
          </cell>
          <cell r="AO766">
            <v>2831692.9541666661</v>
          </cell>
          <cell r="AR766" t="str">
            <v>42b</v>
          </cell>
        </row>
        <row r="767">
          <cell r="R767">
            <v>-1415286.74</v>
          </cell>
          <cell r="S767">
            <v>-1415286.74</v>
          </cell>
          <cell r="T767">
            <v>-1416721.82</v>
          </cell>
          <cell r="U767">
            <v>-1735431.32</v>
          </cell>
          <cell r="V767">
            <v>-1413413.82</v>
          </cell>
          <cell r="W767">
            <v>-1413413.82</v>
          </cell>
          <cell r="X767">
            <v>-1413413.82</v>
          </cell>
          <cell r="Y767">
            <v>-1413413.82</v>
          </cell>
          <cell r="Z767">
            <v>-1413413.82</v>
          </cell>
          <cell r="AA767">
            <v>-1413413.82</v>
          </cell>
          <cell r="AB767">
            <v>-1413413.82</v>
          </cell>
          <cell r="AC767">
            <v>-1413413.82</v>
          </cell>
          <cell r="AD767">
            <v>-1037137.8241666667</v>
          </cell>
          <cell r="AE767">
            <v>-1154802.7191666667</v>
          </cell>
          <cell r="AF767">
            <v>-1227019.1079166669</v>
          </cell>
          <cell r="AG767">
            <v>-1267066.5529166667</v>
          </cell>
          <cell r="AH767">
            <v>-1306976.1645833335</v>
          </cell>
          <cell r="AI767">
            <v>-1333468.3804166669</v>
          </cell>
          <cell r="AJ767">
            <v>-1359960.5962500002</v>
          </cell>
          <cell r="AK767">
            <v>-1385237.9345833336</v>
          </cell>
          <cell r="AL767">
            <v>-1408060.3358333334</v>
          </cell>
          <cell r="AM767">
            <v>-1424386.7570833333</v>
          </cell>
          <cell r="AN767">
            <v>-1435457.2579166668</v>
          </cell>
          <cell r="AO767">
            <v>-1440914.47</v>
          </cell>
          <cell r="AR767" t="str">
            <v>42b</v>
          </cell>
        </row>
        <row r="768"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1196863.98</v>
          </cell>
          <cell r="W768">
            <v>1196863.98</v>
          </cell>
          <cell r="X768">
            <v>1196863.98</v>
          </cell>
          <cell r="Y768">
            <v>1196863.98</v>
          </cell>
          <cell r="Z768">
            <v>1196863.98</v>
          </cell>
          <cell r="AA768">
            <v>1196863.98</v>
          </cell>
          <cell r="AB768">
            <v>1196863.98</v>
          </cell>
          <cell r="AC768">
            <v>1196863.98</v>
          </cell>
          <cell r="AD768">
            <v>0</v>
          </cell>
          <cell r="AE768">
            <v>0</v>
          </cell>
          <cell r="AF768">
            <v>0</v>
          </cell>
          <cell r="AG768">
            <v>0</v>
          </cell>
          <cell r="AH768">
            <v>49869.332499999997</v>
          </cell>
          <cell r="AI768">
            <v>149607.9975</v>
          </cell>
          <cell r="AJ768">
            <v>249346.66250000001</v>
          </cell>
          <cell r="AK768">
            <v>349085.32749999996</v>
          </cell>
          <cell r="AL768">
            <v>448823.99249999999</v>
          </cell>
          <cell r="AM768">
            <v>548562.65750000009</v>
          </cell>
          <cell r="AN768">
            <v>648301.32250000013</v>
          </cell>
          <cell r="AO768">
            <v>748039.98750000016</v>
          </cell>
          <cell r="AR768" t="str">
            <v>42b</v>
          </cell>
        </row>
        <row r="769"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-1075000</v>
          </cell>
          <cell r="W769">
            <v>-1075000</v>
          </cell>
          <cell r="X769">
            <v>-1075000</v>
          </cell>
          <cell r="Y769">
            <v>-1075000</v>
          </cell>
          <cell r="Z769">
            <v>-1075000</v>
          </cell>
          <cell r="AA769">
            <v>-1075000</v>
          </cell>
          <cell r="AB769">
            <v>-1075000</v>
          </cell>
          <cell r="AC769">
            <v>-1075000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-44791.666666666664</v>
          </cell>
          <cell r="AI769">
            <v>-134375</v>
          </cell>
          <cell r="AJ769">
            <v>-223958.33333333334</v>
          </cell>
          <cell r="AK769">
            <v>-313541.66666666669</v>
          </cell>
          <cell r="AL769">
            <v>-403125</v>
          </cell>
          <cell r="AM769">
            <v>-492708.33333333331</v>
          </cell>
          <cell r="AN769">
            <v>-582291.66666666663</v>
          </cell>
          <cell r="AO769">
            <v>-671875</v>
          </cell>
          <cell r="AR769" t="str">
            <v>42b</v>
          </cell>
        </row>
        <row r="770">
          <cell r="R770">
            <v>66942.149999999994</v>
          </cell>
          <cell r="S770">
            <v>66942.149999999994</v>
          </cell>
          <cell r="T770">
            <v>66942.149999999994</v>
          </cell>
          <cell r="U770">
            <v>66942.149999999994</v>
          </cell>
          <cell r="V770">
            <v>66942.149999999994</v>
          </cell>
          <cell r="W770">
            <v>66942.149999999994</v>
          </cell>
          <cell r="X770">
            <v>66942.149999999994</v>
          </cell>
          <cell r="Y770">
            <v>66942.149999999994</v>
          </cell>
          <cell r="Z770">
            <v>66942.149999999994</v>
          </cell>
          <cell r="AA770">
            <v>66942.149999999994</v>
          </cell>
          <cell r="AB770">
            <v>66942.149999999994</v>
          </cell>
          <cell r="AC770">
            <v>66942.149999999994</v>
          </cell>
          <cell r="AD770">
            <v>66942.150000000009</v>
          </cell>
          <cell r="AE770">
            <v>66942.150000000009</v>
          </cell>
          <cell r="AF770">
            <v>66942.150000000009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  <cell r="AK770">
            <v>66942.150000000009</v>
          </cell>
          <cell r="AL770">
            <v>66942.150000000009</v>
          </cell>
          <cell r="AM770">
            <v>66942.150000000009</v>
          </cell>
          <cell r="AN770">
            <v>66942.150000000009</v>
          </cell>
          <cell r="AO770">
            <v>66942.150000000009</v>
          </cell>
          <cell r="AR770" t="str">
            <v>42b</v>
          </cell>
        </row>
        <row r="771">
          <cell r="R771">
            <v>1757836.13</v>
          </cell>
          <cell r="S771">
            <v>1801384.73</v>
          </cell>
          <cell r="T771">
            <v>1845616.45</v>
          </cell>
          <cell r="U771">
            <v>1902801.06</v>
          </cell>
          <cell r="V771">
            <v>2056149.45</v>
          </cell>
          <cell r="W771">
            <v>2098177.9900000002</v>
          </cell>
          <cell r="X771">
            <v>2149393.52</v>
          </cell>
          <cell r="Y771">
            <v>2206055.2200000002</v>
          </cell>
          <cell r="Z771">
            <v>2284046.9900000002</v>
          </cell>
          <cell r="AA771">
            <v>2396121.7999999998</v>
          </cell>
          <cell r="AB771">
            <v>2466376.08</v>
          </cell>
          <cell r="AC771">
            <v>2658910.5</v>
          </cell>
          <cell r="AD771">
            <v>1564580.6837500001</v>
          </cell>
          <cell r="AE771">
            <v>1617767.1429166666</v>
          </cell>
          <cell r="AF771">
            <v>1664622.26875</v>
          </cell>
          <cell r="AG771">
            <v>1706347.7095833335</v>
          </cell>
          <cell r="AH771">
            <v>1747943.9849999996</v>
          </cell>
          <cell r="AI771">
            <v>1791960.8224999998</v>
          </cell>
          <cell r="AJ771">
            <v>1835373.3329166668</v>
          </cell>
          <cell r="AK771">
            <v>1877127.7191666663</v>
          </cell>
          <cell r="AL771">
            <v>1920360.5</v>
          </cell>
          <cell r="AM771">
            <v>1971176.770833333</v>
          </cell>
          <cell r="AN771">
            <v>2029517.6004166668</v>
          </cell>
          <cell r="AO771">
            <v>2097694.3945833337</v>
          </cell>
          <cell r="AR771" t="str">
            <v>42b</v>
          </cell>
        </row>
        <row r="772">
          <cell r="R772">
            <v>2331401.12</v>
          </cell>
          <cell r="S772">
            <v>2241841.52</v>
          </cell>
          <cell r="T772">
            <v>2149768.85</v>
          </cell>
          <cell r="U772">
            <v>2057696.18</v>
          </cell>
          <cell r="V772">
            <v>1965623.51</v>
          </cell>
          <cell r="W772">
            <v>1874643.24</v>
          </cell>
          <cell r="X772">
            <v>1782570.57</v>
          </cell>
          <cell r="Y772">
            <v>1690497.9</v>
          </cell>
          <cell r="Z772">
            <v>1598425.23</v>
          </cell>
          <cell r="AA772">
            <v>1506862.76</v>
          </cell>
          <cell r="AB772">
            <v>1414790.09</v>
          </cell>
          <cell r="AC772">
            <v>1323107.31</v>
          </cell>
          <cell r="AD772">
            <v>2879517.2549999994</v>
          </cell>
          <cell r="AE772">
            <v>2787964.6929166666</v>
          </cell>
          <cell r="AF772">
            <v>2696516.8420833331</v>
          </cell>
          <cell r="AG772">
            <v>2605068.99125</v>
          </cell>
          <cell r="AH772">
            <v>2513608.9629166671</v>
          </cell>
          <cell r="AI772">
            <v>2422182.2737500002</v>
          </cell>
          <cell r="AJ772">
            <v>2330801.1012499998</v>
          </cell>
          <cell r="AK772">
            <v>2239419.92875</v>
          </cell>
          <cell r="AL772">
            <v>2148038.7562499996</v>
          </cell>
          <cell r="AM772">
            <v>2056678.8420833331</v>
          </cell>
          <cell r="AN772">
            <v>1965340.18625</v>
          </cell>
          <cell r="AO772">
            <v>1873886.6075000002</v>
          </cell>
          <cell r="AR772" t="str">
            <v>62</v>
          </cell>
        </row>
        <row r="773"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  <cell r="AK773">
            <v>0</v>
          </cell>
          <cell r="AL773">
            <v>0</v>
          </cell>
          <cell r="AM773">
            <v>0</v>
          </cell>
          <cell r="AN773">
            <v>0</v>
          </cell>
          <cell r="AO773">
            <v>0</v>
          </cell>
          <cell r="AR773" t="str">
            <v>57</v>
          </cell>
        </row>
        <row r="774">
          <cell r="R774">
            <v>234574</v>
          </cell>
          <cell r="S774">
            <v>233046</v>
          </cell>
          <cell r="T774">
            <v>231518</v>
          </cell>
          <cell r="U774">
            <v>229990</v>
          </cell>
          <cell r="V774">
            <v>228462</v>
          </cell>
          <cell r="W774">
            <v>226934</v>
          </cell>
          <cell r="X774">
            <v>225406</v>
          </cell>
          <cell r="Y774">
            <v>223878</v>
          </cell>
          <cell r="Z774">
            <v>222350</v>
          </cell>
          <cell r="AA774">
            <v>220822</v>
          </cell>
          <cell r="AB774">
            <v>219294</v>
          </cell>
          <cell r="AC774">
            <v>217766</v>
          </cell>
          <cell r="AD774">
            <v>243742</v>
          </cell>
          <cell r="AE774">
            <v>242214</v>
          </cell>
          <cell r="AF774">
            <v>240686</v>
          </cell>
          <cell r="AG774">
            <v>239158</v>
          </cell>
          <cell r="AH774">
            <v>237630</v>
          </cell>
          <cell r="AI774">
            <v>236102</v>
          </cell>
          <cell r="AJ774">
            <v>234574</v>
          </cell>
          <cell r="AK774">
            <v>233046</v>
          </cell>
          <cell r="AL774">
            <v>231518</v>
          </cell>
          <cell r="AM774">
            <v>229990</v>
          </cell>
          <cell r="AN774">
            <v>228462</v>
          </cell>
          <cell r="AO774">
            <v>226934</v>
          </cell>
          <cell r="AR774" t="str">
            <v>2</v>
          </cell>
        </row>
        <row r="775"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0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R775" t="str">
            <v>2</v>
          </cell>
        </row>
        <row r="776"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</v>
          </cell>
          <cell r="AD776">
            <v>0</v>
          </cell>
          <cell r="AE776">
            <v>0</v>
          </cell>
          <cell r="AF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  <cell r="AK776">
            <v>0</v>
          </cell>
          <cell r="AL776">
            <v>0</v>
          </cell>
          <cell r="AM776">
            <v>0</v>
          </cell>
          <cell r="AN776">
            <v>0</v>
          </cell>
          <cell r="AO776">
            <v>0</v>
          </cell>
          <cell r="AR776" t="str">
            <v>2</v>
          </cell>
        </row>
        <row r="777"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  <cell r="AM777">
            <v>0</v>
          </cell>
          <cell r="AN777">
            <v>0</v>
          </cell>
          <cell r="AO777">
            <v>0</v>
          </cell>
          <cell r="AR777" t="str">
            <v>2</v>
          </cell>
        </row>
        <row r="778"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R778" t="str">
            <v>2</v>
          </cell>
        </row>
        <row r="779"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0</v>
          </cell>
          <cell r="AM779">
            <v>0</v>
          </cell>
          <cell r="AN779">
            <v>0</v>
          </cell>
          <cell r="AO779">
            <v>0</v>
          </cell>
          <cell r="AR779" t="str">
            <v>2</v>
          </cell>
        </row>
        <row r="780">
          <cell r="R780">
            <v>70985.789999999994</v>
          </cell>
          <cell r="S780">
            <v>68450.58</v>
          </cell>
          <cell r="T780">
            <v>65915.37</v>
          </cell>
          <cell r="U780">
            <v>63380.160000000003</v>
          </cell>
          <cell r="V780">
            <v>60844.95</v>
          </cell>
          <cell r="W780">
            <v>58309.74</v>
          </cell>
          <cell r="X780">
            <v>55774.53</v>
          </cell>
          <cell r="Y780">
            <v>53239.32</v>
          </cell>
          <cell r="Z780">
            <v>50704.11</v>
          </cell>
          <cell r="AA780">
            <v>48168.9</v>
          </cell>
          <cell r="AB780">
            <v>45633.69</v>
          </cell>
          <cell r="AC780">
            <v>43098.48</v>
          </cell>
          <cell r="AD780">
            <v>86192.32166666667</v>
          </cell>
          <cell r="AE780">
            <v>83660.657916666678</v>
          </cell>
          <cell r="AF780">
            <v>81126.62999999999</v>
          </cell>
          <cell r="AG780">
            <v>78591.42</v>
          </cell>
          <cell r="AH780">
            <v>76056.210000000006</v>
          </cell>
          <cell r="AI780">
            <v>73521</v>
          </cell>
          <cell r="AJ780">
            <v>70985.789999999994</v>
          </cell>
          <cell r="AK780">
            <v>68450.58</v>
          </cell>
          <cell r="AL780">
            <v>65915.37</v>
          </cell>
          <cell r="AM780">
            <v>63380.160000000003</v>
          </cell>
          <cell r="AN780">
            <v>60844.94999999999</v>
          </cell>
          <cell r="AO780">
            <v>58309.740000000013</v>
          </cell>
          <cell r="AR780" t="str">
            <v>2</v>
          </cell>
        </row>
        <row r="781"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R781" t="str">
            <v>2</v>
          </cell>
        </row>
        <row r="782"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K782">
            <v>0</v>
          </cell>
          <cell r="AL782">
            <v>0</v>
          </cell>
          <cell r="AM782">
            <v>0</v>
          </cell>
          <cell r="AN782">
            <v>0</v>
          </cell>
          <cell r="AO782">
            <v>0</v>
          </cell>
          <cell r="AR782" t="str">
            <v>2</v>
          </cell>
        </row>
        <row r="783">
          <cell r="R783">
            <v>327535.71000000002</v>
          </cell>
          <cell r="S783">
            <v>318437.49</v>
          </cell>
          <cell r="T783">
            <v>309339.27</v>
          </cell>
          <cell r="U783">
            <v>300241.05</v>
          </cell>
          <cell r="V783">
            <v>291142.83</v>
          </cell>
          <cell r="W783">
            <v>282044.61</v>
          </cell>
          <cell r="X783">
            <v>272946.39</v>
          </cell>
          <cell r="Y783">
            <v>263848.17</v>
          </cell>
          <cell r="Z783">
            <v>254749.95</v>
          </cell>
          <cell r="AA783">
            <v>245651.73</v>
          </cell>
          <cell r="AB783">
            <v>236553.51</v>
          </cell>
          <cell r="AC783">
            <v>227455.29</v>
          </cell>
          <cell r="AD783">
            <v>382125.0174999999</v>
          </cell>
          <cell r="AE783">
            <v>373026.80041666672</v>
          </cell>
          <cell r="AF783">
            <v>363928.58250000002</v>
          </cell>
          <cell r="AG783">
            <v>354830.3641666667</v>
          </cell>
          <cell r="AH783">
            <v>345732.1454166667</v>
          </cell>
          <cell r="AI783">
            <v>336633.92624999996</v>
          </cell>
          <cell r="AJ783">
            <v>327535.70708333334</v>
          </cell>
          <cell r="AK783">
            <v>318437.48791666661</v>
          </cell>
          <cell r="AL783">
            <v>309339.26874999999</v>
          </cell>
          <cell r="AM783">
            <v>300241.04958333337</v>
          </cell>
          <cell r="AN783">
            <v>291142.83</v>
          </cell>
          <cell r="AO783">
            <v>282044.61</v>
          </cell>
          <cell r="AR783" t="str">
            <v>2</v>
          </cell>
        </row>
        <row r="784"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K784">
            <v>0</v>
          </cell>
          <cell r="AL784">
            <v>0</v>
          </cell>
          <cell r="AM784">
            <v>0</v>
          </cell>
          <cell r="AN784">
            <v>0</v>
          </cell>
          <cell r="AO784">
            <v>0</v>
          </cell>
          <cell r="AR784" t="str">
            <v>2</v>
          </cell>
        </row>
        <row r="785">
          <cell r="R785">
            <v>3377602.82</v>
          </cell>
          <cell r="S785">
            <v>3363529.47</v>
          </cell>
          <cell r="T785">
            <v>3349456.12</v>
          </cell>
          <cell r="U785">
            <v>3335382.77</v>
          </cell>
          <cell r="V785">
            <v>3321309.42</v>
          </cell>
          <cell r="W785">
            <v>3307236.07</v>
          </cell>
          <cell r="X785">
            <v>3293162.72</v>
          </cell>
          <cell r="Y785">
            <v>3279089.37</v>
          </cell>
          <cell r="Z785">
            <v>3265016.02</v>
          </cell>
          <cell r="AA785">
            <v>3250942.67</v>
          </cell>
          <cell r="AB785">
            <v>3236869.32</v>
          </cell>
          <cell r="AC785">
            <v>3222795.97</v>
          </cell>
          <cell r="AD785">
            <v>3462042.918333333</v>
          </cell>
          <cell r="AE785">
            <v>3447969.5695833336</v>
          </cell>
          <cell r="AF785">
            <v>3433896.2199999993</v>
          </cell>
          <cell r="AG785">
            <v>3419822.8699999996</v>
          </cell>
          <cell r="AH785">
            <v>3405749.52</v>
          </cell>
          <cell r="AI785">
            <v>3391676.1700000004</v>
          </cell>
          <cell r="AJ785">
            <v>3377602.8200000003</v>
          </cell>
          <cell r="AK785">
            <v>3363529.4699999993</v>
          </cell>
          <cell r="AL785">
            <v>3349456.1199999996</v>
          </cell>
          <cell r="AM785">
            <v>3335382.77</v>
          </cell>
          <cell r="AN785">
            <v>3321309.4200000004</v>
          </cell>
          <cell r="AO785">
            <v>3307236.07</v>
          </cell>
          <cell r="AR785" t="str">
            <v>2</v>
          </cell>
        </row>
        <row r="786"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10534.222083333334</v>
          </cell>
          <cell r="AE786">
            <v>3505.7070833333332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K786">
            <v>0</v>
          </cell>
          <cell r="AL786">
            <v>0</v>
          </cell>
          <cell r="AM786">
            <v>0</v>
          </cell>
          <cell r="AN786">
            <v>0</v>
          </cell>
          <cell r="AO786">
            <v>0</v>
          </cell>
          <cell r="AR786" t="str">
            <v>2</v>
          </cell>
        </row>
        <row r="787"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100794.75958333333</v>
          </cell>
          <cell r="AE787">
            <v>33513.360833333332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K787">
            <v>0</v>
          </cell>
          <cell r="AL787">
            <v>0</v>
          </cell>
          <cell r="AM787">
            <v>0</v>
          </cell>
          <cell r="AN787">
            <v>0</v>
          </cell>
          <cell r="AO787">
            <v>0</v>
          </cell>
          <cell r="AR787" t="str">
            <v>2</v>
          </cell>
        </row>
        <row r="788"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68289.703333333338</v>
          </cell>
          <cell r="AE788">
            <v>22723.590833333335</v>
          </cell>
          <cell r="AF788">
            <v>0</v>
          </cell>
          <cell r="AG788">
            <v>0</v>
          </cell>
          <cell r="AH788">
            <v>0</v>
          </cell>
          <cell r="AI788">
            <v>0</v>
          </cell>
          <cell r="AJ788">
            <v>0</v>
          </cell>
          <cell r="AK788">
            <v>0</v>
          </cell>
          <cell r="AL788">
            <v>0</v>
          </cell>
          <cell r="AM788">
            <v>0</v>
          </cell>
          <cell r="AN788">
            <v>0</v>
          </cell>
          <cell r="AO788">
            <v>0</v>
          </cell>
          <cell r="AR788" t="str">
            <v>2</v>
          </cell>
        </row>
        <row r="789"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43521.294166666667</v>
          </cell>
          <cell r="AE789">
            <v>14485.25</v>
          </cell>
          <cell r="AF789">
            <v>0</v>
          </cell>
          <cell r="AG789">
            <v>0</v>
          </cell>
          <cell r="AH789">
            <v>0</v>
          </cell>
          <cell r="AI789">
            <v>0</v>
          </cell>
          <cell r="AJ789">
            <v>0</v>
          </cell>
          <cell r="AK789">
            <v>0</v>
          </cell>
          <cell r="AL789">
            <v>0</v>
          </cell>
          <cell r="AM789">
            <v>0</v>
          </cell>
          <cell r="AN789">
            <v>0</v>
          </cell>
          <cell r="AO789">
            <v>0</v>
          </cell>
          <cell r="AR789" t="str">
            <v>2</v>
          </cell>
        </row>
        <row r="790">
          <cell r="R790">
            <v>40999.71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286999.93333333329</v>
          </cell>
          <cell r="AE790">
            <v>245998.80958333332</v>
          </cell>
          <cell r="AF790">
            <v>206706.93958333335</v>
          </cell>
          <cell r="AG790">
            <v>170832.17916666667</v>
          </cell>
          <cell r="AH790">
            <v>138374.06291666662</v>
          </cell>
          <cell r="AI790">
            <v>109332.59083333332</v>
          </cell>
          <cell r="AJ790">
            <v>83707.762916666659</v>
          </cell>
          <cell r="AK790">
            <v>61499.57916666667</v>
          </cell>
          <cell r="AL790">
            <v>42708.039583333339</v>
          </cell>
          <cell r="AM790">
            <v>27333.144166666665</v>
          </cell>
          <cell r="AN790">
            <v>15374.892916666664</v>
          </cell>
          <cell r="AO790">
            <v>6833.2854166666657</v>
          </cell>
          <cell r="AR790" t="str">
            <v>2</v>
          </cell>
        </row>
        <row r="791">
          <cell r="R791">
            <v>50441.16</v>
          </cell>
          <cell r="S791">
            <v>50149.59</v>
          </cell>
          <cell r="T791">
            <v>49858.02</v>
          </cell>
          <cell r="U791">
            <v>49566.45</v>
          </cell>
          <cell r="V791">
            <v>49274.879999999997</v>
          </cell>
          <cell r="W791">
            <v>48983.31</v>
          </cell>
          <cell r="X791">
            <v>48691.74</v>
          </cell>
          <cell r="Y791">
            <v>48400.17</v>
          </cell>
          <cell r="Z791">
            <v>48108.6</v>
          </cell>
          <cell r="AA791">
            <v>47817.03</v>
          </cell>
          <cell r="AB791">
            <v>47525.46</v>
          </cell>
          <cell r="AC791">
            <v>47233.89</v>
          </cell>
          <cell r="AD791">
            <v>52190.65</v>
          </cell>
          <cell r="AE791">
            <v>51899.027499999997</v>
          </cell>
          <cell r="AF791">
            <v>51607.44</v>
          </cell>
          <cell r="AG791">
            <v>51315.869999999995</v>
          </cell>
          <cell r="AH791">
            <v>51024.299999999996</v>
          </cell>
          <cell r="AI791">
            <v>50732.729999999989</v>
          </cell>
          <cell r="AJ791">
            <v>50441.16</v>
          </cell>
          <cell r="AK791">
            <v>50149.59</v>
          </cell>
          <cell r="AL791">
            <v>49858.020000000011</v>
          </cell>
          <cell r="AM791">
            <v>49566.44999999999</v>
          </cell>
          <cell r="AN791">
            <v>49274.879999999997</v>
          </cell>
          <cell r="AO791">
            <v>48983.31</v>
          </cell>
          <cell r="AR791" t="str">
            <v>2</v>
          </cell>
        </row>
        <row r="792">
          <cell r="R792">
            <v>1231762.42</v>
          </cell>
          <cell r="S792">
            <v>1227972.3799999999</v>
          </cell>
          <cell r="T792">
            <v>1224182.3400000001</v>
          </cell>
          <cell r="U792">
            <v>1220392.3</v>
          </cell>
          <cell r="V792">
            <v>1216602.26</v>
          </cell>
          <cell r="W792">
            <v>1212812.22</v>
          </cell>
          <cell r="X792">
            <v>1209022.18</v>
          </cell>
          <cell r="Y792">
            <v>1205232.1399999999</v>
          </cell>
          <cell r="Z792">
            <v>1201442.1000000001</v>
          </cell>
          <cell r="AA792">
            <v>1197652.06</v>
          </cell>
          <cell r="AB792">
            <v>1193862.02</v>
          </cell>
          <cell r="AC792">
            <v>1190071.98</v>
          </cell>
          <cell r="AD792">
            <v>1095163.134166667</v>
          </cell>
          <cell r="AE792">
            <v>1197652.0841666667</v>
          </cell>
          <cell r="AF792">
            <v>1246922.5800000003</v>
          </cell>
          <cell r="AG792">
            <v>1243132.54</v>
          </cell>
          <cell r="AH792">
            <v>1239342.5</v>
          </cell>
          <cell r="AI792">
            <v>1235552.46</v>
          </cell>
          <cell r="AJ792">
            <v>1231762.4200000002</v>
          </cell>
          <cell r="AK792">
            <v>1227972.3800000001</v>
          </cell>
          <cell r="AL792">
            <v>1224182.3400000001</v>
          </cell>
          <cell r="AM792">
            <v>1220392.3</v>
          </cell>
          <cell r="AN792">
            <v>1216602.26</v>
          </cell>
          <cell r="AO792">
            <v>1212812.22</v>
          </cell>
          <cell r="AR792" t="str">
            <v>2</v>
          </cell>
        </row>
        <row r="793">
          <cell r="R793">
            <v>936038.09</v>
          </cell>
          <cell r="S793">
            <v>933157.97</v>
          </cell>
          <cell r="T793">
            <v>930277.85</v>
          </cell>
          <cell r="U793">
            <v>927397.73</v>
          </cell>
          <cell r="V793">
            <v>924517.61</v>
          </cell>
          <cell r="W793">
            <v>921637.49</v>
          </cell>
          <cell r="X793">
            <v>918757.37</v>
          </cell>
          <cell r="Y793">
            <v>915877.25</v>
          </cell>
          <cell r="Z793">
            <v>912997.13</v>
          </cell>
          <cell r="AA793">
            <v>910117.01</v>
          </cell>
          <cell r="AB793">
            <v>907236.89</v>
          </cell>
          <cell r="AC793">
            <v>904356.77</v>
          </cell>
          <cell r="AD793">
            <v>832233.87875000003</v>
          </cell>
          <cell r="AE793">
            <v>910117.0479166666</v>
          </cell>
          <cell r="AF793">
            <v>947558.57000000018</v>
          </cell>
          <cell r="AG793">
            <v>944678.45000000007</v>
          </cell>
          <cell r="AH793">
            <v>941798.33000000007</v>
          </cell>
          <cell r="AI793">
            <v>938918.21</v>
          </cell>
          <cell r="AJ793">
            <v>936038.08999999985</v>
          </cell>
          <cell r="AK793">
            <v>933157.96999999986</v>
          </cell>
          <cell r="AL793">
            <v>930277.84999999974</v>
          </cell>
          <cell r="AM793">
            <v>927397.7300000001</v>
          </cell>
          <cell r="AN793">
            <v>924517.61</v>
          </cell>
          <cell r="AO793">
            <v>921637.49000000011</v>
          </cell>
          <cell r="AR793" t="str">
            <v>2</v>
          </cell>
        </row>
        <row r="794">
          <cell r="R794">
            <v>2866105.69</v>
          </cell>
          <cell r="S794">
            <v>2857286.9</v>
          </cell>
          <cell r="T794">
            <v>2848468.11</v>
          </cell>
          <cell r="U794">
            <v>2839649.32</v>
          </cell>
          <cell r="V794">
            <v>2830830.53</v>
          </cell>
          <cell r="W794">
            <v>2822011.74</v>
          </cell>
          <cell r="X794">
            <v>2813192.95</v>
          </cell>
          <cell r="Y794">
            <v>2804374.16</v>
          </cell>
          <cell r="Z794">
            <v>2795555.37</v>
          </cell>
          <cell r="AA794">
            <v>2786736.58</v>
          </cell>
          <cell r="AB794">
            <v>2777917.79</v>
          </cell>
          <cell r="AC794">
            <v>2769099</v>
          </cell>
          <cell r="AD794">
            <v>2548261.9329166664</v>
          </cell>
          <cell r="AE794">
            <v>2786736.6241666665</v>
          </cell>
          <cell r="AF794">
            <v>2901380.8499999996</v>
          </cell>
          <cell r="AG794">
            <v>2892562.06</v>
          </cell>
          <cell r="AH794">
            <v>2883743.27</v>
          </cell>
          <cell r="AI794">
            <v>2874924.4800000004</v>
          </cell>
          <cell r="AJ794">
            <v>2866105.69</v>
          </cell>
          <cell r="AK794">
            <v>2857286.9000000004</v>
          </cell>
          <cell r="AL794">
            <v>2848468.11</v>
          </cell>
          <cell r="AM794">
            <v>2839649.3200000003</v>
          </cell>
          <cell r="AN794">
            <v>2830830.5300000007</v>
          </cell>
          <cell r="AO794">
            <v>2822011.74</v>
          </cell>
          <cell r="AR794" t="str">
            <v>2</v>
          </cell>
        </row>
        <row r="795">
          <cell r="R795">
            <v>874732.25</v>
          </cell>
          <cell r="S795">
            <v>872040.77</v>
          </cell>
          <cell r="T795">
            <v>869349.29</v>
          </cell>
          <cell r="U795">
            <v>866657.81</v>
          </cell>
          <cell r="V795">
            <v>863966.33</v>
          </cell>
          <cell r="W795">
            <v>861274.85</v>
          </cell>
          <cell r="X795">
            <v>858583.37</v>
          </cell>
          <cell r="Y795">
            <v>855891.89</v>
          </cell>
          <cell r="Z795">
            <v>853200.41</v>
          </cell>
          <cell r="AA795">
            <v>850508.93</v>
          </cell>
          <cell r="AB795">
            <v>847817.45</v>
          </cell>
          <cell r="AC795">
            <v>845125.97</v>
          </cell>
          <cell r="AD795">
            <v>738626.66874999984</v>
          </cell>
          <cell r="AE795">
            <v>811408.87791666656</v>
          </cell>
          <cell r="AF795">
            <v>865948.16999999993</v>
          </cell>
          <cell r="AG795">
            <v>882806.69</v>
          </cell>
          <cell r="AH795">
            <v>880115.21</v>
          </cell>
          <cell r="AI795">
            <v>877423.73</v>
          </cell>
          <cell r="AJ795">
            <v>874732.24999999988</v>
          </cell>
          <cell r="AK795">
            <v>872040.7699999999</v>
          </cell>
          <cell r="AL795">
            <v>869349.29</v>
          </cell>
          <cell r="AM795">
            <v>866657.81</v>
          </cell>
          <cell r="AN795">
            <v>863966.33</v>
          </cell>
          <cell r="AO795">
            <v>861274.85</v>
          </cell>
          <cell r="AR795" t="str">
            <v>2</v>
          </cell>
        </row>
        <row r="796">
          <cell r="R796">
            <v>20444.53</v>
          </cell>
          <cell r="S796">
            <v>20349.439999999999</v>
          </cell>
          <cell r="T796">
            <v>20254.349999999999</v>
          </cell>
          <cell r="U796">
            <v>20159.259999999998</v>
          </cell>
          <cell r="V796">
            <v>20064.169999999998</v>
          </cell>
          <cell r="W796">
            <v>19969.080000000002</v>
          </cell>
          <cell r="X796">
            <v>19873.990000000002</v>
          </cell>
          <cell r="Y796">
            <v>19778.900000000001</v>
          </cell>
          <cell r="Z796">
            <v>19683.810000000001</v>
          </cell>
          <cell r="AA796">
            <v>19588.72</v>
          </cell>
          <cell r="AB796">
            <v>19493.63</v>
          </cell>
          <cell r="AC796">
            <v>19398.54</v>
          </cell>
          <cell r="AD796">
            <v>18324.828749999997</v>
          </cell>
          <cell r="AE796">
            <v>20024.577499999996</v>
          </cell>
          <cell r="AF796">
            <v>20824.907916666667</v>
          </cell>
          <cell r="AG796">
            <v>20729.8</v>
          </cell>
          <cell r="AH796">
            <v>20634.71</v>
          </cell>
          <cell r="AI796">
            <v>20539.62</v>
          </cell>
          <cell r="AJ796">
            <v>20444.530000000002</v>
          </cell>
          <cell r="AK796">
            <v>20349.440000000002</v>
          </cell>
          <cell r="AL796">
            <v>20254.350000000002</v>
          </cell>
          <cell r="AM796">
            <v>20159.259999999998</v>
          </cell>
          <cell r="AN796">
            <v>20064.169999999998</v>
          </cell>
          <cell r="AO796">
            <v>19969.080000000002</v>
          </cell>
          <cell r="AR796" t="str">
            <v>2</v>
          </cell>
        </row>
        <row r="797">
          <cell r="R797">
            <v>47703.33</v>
          </cell>
          <cell r="S797">
            <v>47481.45</v>
          </cell>
          <cell r="T797">
            <v>47259.57</v>
          </cell>
          <cell r="U797">
            <v>47037.69</v>
          </cell>
          <cell r="V797">
            <v>46815.81</v>
          </cell>
          <cell r="W797">
            <v>46593.93</v>
          </cell>
          <cell r="X797">
            <v>46372.05</v>
          </cell>
          <cell r="Y797">
            <v>46150.17</v>
          </cell>
          <cell r="Z797">
            <v>45928.29</v>
          </cell>
          <cell r="AA797">
            <v>45706.41</v>
          </cell>
          <cell r="AB797">
            <v>45484.53</v>
          </cell>
          <cell r="AC797">
            <v>45262.65</v>
          </cell>
          <cell r="AD797">
            <v>42757.446249999986</v>
          </cell>
          <cell r="AE797">
            <v>46723.478749999987</v>
          </cell>
          <cell r="AF797">
            <v>48590.891249999993</v>
          </cell>
          <cell r="AG797">
            <v>48368.97</v>
          </cell>
          <cell r="AH797">
            <v>48147.09</v>
          </cell>
          <cell r="AI797">
            <v>47925.21</v>
          </cell>
          <cell r="AJ797">
            <v>47703.329999999994</v>
          </cell>
          <cell r="AK797">
            <v>47481.450000000004</v>
          </cell>
          <cell r="AL797">
            <v>47259.57</v>
          </cell>
          <cell r="AM797">
            <v>47037.69</v>
          </cell>
          <cell r="AN797">
            <v>46815.81</v>
          </cell>
          <cell r="AO797">
            <v>46593.93</v>
          </cell>
          <cell r="AR797" t="str">
            <v>2</v>
          </cell>
        </row>
        <row r="798">
          <cell r="R798">
            <v>19666.150000000001</v>
          </cell>
          <cell r="S798">
            <v>19161.89</v>
          </cell>
          <cell r="T798">
            <v>18657.63</v>
          </cell>
          <cell r="U798">
            <v>18153.37</v>
          </cell>
          <cell r="V798">
            <v>17649.11</v>
          </cell>
          <cell r="W798">
            <v>17144.849999999999</v>
          </cell>
          <cell r="X798">
            <v>16640.59</v>
          </cell>
          <cell r="Y798">
            <v>16136.33</v>
          </cell>
          <cell r="Z798">
            <v>15632.07</v>
          </cell>
          <cell r="AA798">
            <v>15127.81</v>
          </cell>
          <cell r="AB798">
            <v>14623.55</v>
          </cell>
          <cell r="AC798">
            <v>14119.29</v>
          </cell>
          <cell r="AD798">
            <v>19519.072916666668</v>
          </cell>
          <cell r="AE798">
            <v>21136.907916666667</v>
          </cell>
          <cell r="AF798">
            <v>21683.19</v>
          </cell>
          <cell r="AG798">
            <v>21178.930000000004</v>
          </cell>
          <cell r="AH798">
            <v>20674.669999999998</v>
          </cell>
          <cell r="AI798">
            <v>20170.41</v>
          </cell>
          <cell r="AJ798">
            <v>19666.149999999998</v>
          </cell>
          <cell r="AK798">
            <v>19161.89</v>
          </cell>
          <cell r="AL798">
            <v>18657.63</v>
          </cell>
          <cell r="AM798">
            <v>18153.37</v>
          </cell>
          <cell r="AN798">
            <v>17649.11</v>
          </cell>
          <cell r="AO798">
            <v>17144.849999999999</v>
          </cell>
          <cell r="AR798" t="str">
            <v>2</v>
          </cell>
        </row>
        <row r="799">
          <cell r="R799">
            <v>1161192.58</v>
          </cell>
          <cell r="S799">
            <v>1155985.44</v>
          </cell>
          <cell r="T799">
            <v>1150778.3</v>
          </cell>
          <cell r="U799">
            <v>1145571.1599999999</v>
          </cell>
          <cell r="V799">
            <v>1140364.02</v>
          </cell>
          <cell r="W799">
            <v>1135156.8799999999</v>
          </cell>
          <cell r="X799">
            <v>1129949.74</v>
          </cell>
          <cell r="Y799">
            <v>1124742.6000000001</v>
          </cell>
          <cell r="Z799">
            <v>1119535.46</v>
          </cell>
          <cell r="AA799">
            <v>1114328.32</v>
          </cell>
          <cell r="AB799">
            <v>1109121.18</v>
          </cell>
          <cell r="AC799">
            <v>1103914.04</v>
          </cell>
          <cell r="AD799">
            <v>838132.8308333332</v>
          </cell>
          <cell r="AE799">
            <v>934681.91500000004</v>
          </cell>
          <cell r="AF799">
            <v>1030797.0708333333</v>
          </cell>
          <cell r="AG799">
            <v>1126478.2983333333</v>
          </cell>
          <cell r="AH799">
            <v>1171606.8599999999</v>
          </cell>
          <cell r="AI799">
            <v>1166399.72</v>
          </cell>
          <cell r="AJ799">
            <v>1161192.5799999998</v>
          </cell>
          <cell r="AK799">
            <v>1155985.4399999997</v>
          </cell>
          <cell r="AL799">
            <v>1150778.3</v>
          </cell>
          <cell r="AM799">
            <v>1145571.1600000001</v>
          </cell>
          <cell r="AN799">
            <v>1140364.0199999998</v>
          </cell>
          <cell r="AO799">
            <v>1135156.8799999999</v>
          </cell>
          <cell r="AR799" t="str">
            <v>2</v>
          </cell>
        </row>
        <row r="800">
          <cell r="R800">
            <v>881315.65</v>
          </cell>
          <cell r="S800">
            <v>873079.06</v>
          </cell>
          <cell r="T800">
            <v>864842.47</v>
          </cell>
          <cell r="U800">
            <v>856605.88</v>
          </cell>
          <cell r="V800">
            <v>848369.29</v>
          </cell>
          <cell r="W800">
            <v>840132.7</v>
          </cell>
          <cell r="X800">
            <v>831896.11</v>
          </cell>
          <cell r="Y800">
            <v>823659.52000000002</v>
          </cell>
          <cell r="Z800">
            <v>815422.93</v>
          </cell>
          <cell r="AA800">
            <v>807186.34</v>
          </cell>
          <cell r="AB800">
            <v>798949.75</v>
          </cell>
          <cell r="AC800">
            <v>790713.16</v>
          </cell>
          <cell r="AD800">
            <v>648628.38458333339</v>
          </cell>
          <cell r="AE800">
            <v>721728.16416666668</v>
          </cell>
          <cell r="AF800">
            <v>794141.56124999991</v>
          </cell>
          <cell r="AG800">
            <v>865868.57583333331</v>
          </cell>
          <cell r="AH800">
            <v>897615.51125000033</v>
          </cell>
          <cell r="AI800">
            <v>889552.24000000011</v>
          </cell>
          <cell r="AJ800">
            <v>881315.64999999991</v>
          </cell>
          <cell r="AK800">
            <v>873079.06</v>
          </cell>
          <cell r="AL800">
            <v>864842.47000000009</v>
          </cell>
          <cell r="AM800">
            <v>856605.88</v>
          </cell>
          <cell r="AN800">
            <v>848369.29</v>
          </cell>
          <cell r="AO800">
            <v>840132.69999999984</v>
          </cell>
          <cell r="AR800" t="str">
            <v>2</v>
          </cell>
        </row>
        <row r="801">
          <cell r="R801">
            <v>126114.69</v>
          </cell>
          <cell r="S801">
            <v>124827.81</v>
          </cell>
          <cell r="T801">
            <v>123540.93</v>
          </cell>
          <cell r="U801">
            <v>122254.05</v>
          </cell>
          <cell r="V801">
            <v>120967.17</v>
          </cell>
          <cell r="W801">
            <v>119680.29</v>
          </cell>
          <cell r="X801">
            <v>118393.41</v>
          </cell>
          <cell r="Y801">
            <v>117106.53</v>
          </cell>
          <cell r="Z801">
            <v>115819.65</v>
          </cell>
          <cell r="AA801">
            <v>114532.77</v>
          </cell>
          <cell r="AB801">
            <v>113245.89</v>
          </cell>
          <cell r="AC801">
            <v>111959.01</v>
          </cell>
          <cell r="AD801">
            <v>93040.496249999982</v>
          </cell>
          <cell r="AE801">
            <v>103496.43374999998</v>
          </cell>
          <cell r="AF801">
            <v>113845.13124999999</v>
          </cell>
          <cell r="AG801">
            <v>124086.58874999998</v>
          </cell>
          <cell r="AH801">
            <v>128612.75874999999</v>
          </cell>
          <cell r="AI801">
            <v>127401.56999999999</v>
          </cell>
          <cell r="AJ801">
            <v>126114.69</v>
          </cell>
          <cell r="AK801">
            <v>124827.81</v>
          </cell>
          <cell r="AL801">
            <v>123540.93</v>
          </cell>
          <cell r="AM801">
            <v>122254.05</v>
          </cell>
          <cell r="AN801">
            <v>120967.17</v>
          </cell>
          <cell r="AO801">
            <v>119680.29</v>
          </cell>
          <cell r="AR801" t="str">
            <v>2</v>
          </cell>
        </row>
        <row r="802">
          <cell r="R802">
            <v>207791.71</v>
          </cell>
          <cell r="S802">
            <v>206903.72</v>
          </cell>
          <cell r="T802">
            <v>206015.73</v>
          </cell>
          <cell r="U802">
            <v>205127.74</v>
          </cell>
          <cell r="V802">
            <v>204239.75</v>
          </cell>
          <cell r="W802">
            <v>203351.76</v>
          </cell>
          <cell r="X802">
            <v>202463.77</v>
          </cell>
          <cell r="Y802">
            <v>201575.78</v>
          </cell>
          <cell r="Z802">
            <v>200687.79</v>
          </cell>
          <cell r="AA802">
            <v>199799.8</v>
          </cell>
          <cell r="AB802">
            <v>198911.81</v>
          </cell>
          <cell r="AC802">
            <v>198023.82</v>
          </cell>
          <cell r="AD802">
            <v>96347.854583333319</v>
          </cell>
          <cell r="AE802">
            <v>113626.83083333333</v>
          </cell>
          <cell r="AF802">
            <v>130831.80791666666</v>
          </cell>
          <cell r="AG802">
            <v>147962.7858333333</v>
          </cell>
          <cell r="AH802">
            <v>165019.76458333331</v>
          </cell>
          <cell r="AI802">
            <v>182002.74416666664</v>
          </cell>
          <cell r="AJ802">
            <v>198911.72458333327</v>
          </cell>
          <cell r="AK802">
            <v>206903.72</v>
          </cell>
          <cell r="AL802">
            <v>206015.72999999998</v>
          </cell>
          <cell r="AM802">
            <v>205127.74</v>
          </cell>
          <cell r="AN802">
            <v>204239.75</v>
          </cell>
          <cell r="AO802">
            <v>203351.76</v>
          </cell>
          <cell r="AR802" t="str">
            <v>2</v>
          </cell>
        </row>
        <row r="803">
          <cell r="Y803">
            <v>2264759.31</v>
          </cell>
          <cell r="Z803">
            <v>2161815.71</v>
          </cell>
          <cell r="AA803">
            <v>2058872.11</v>
          </cell>
          <cell r="AB803">
            <v>1955928.51</v>
          </cell>
          <cell r="AC803">
            <v>1852984.91</v>
          </cell>
          <cell r="AJ803">
            <v>0</v>
          </cell>
          <cell r="AK803">
            <v>94364.971250000002</v>
          </cell>
          <cell r="AL803">
            <v>278805.59708333336</v>
          </cell>
          <cell r="AM803">
            <v>454667.58958333329</v>
          </cell>
          <cell r="AN803">
            <v>621950.94874999998</v>
          </cell>
          <cell r="AO803">
            <v>780655.67458333343</v>
          </cell>
          <cell r="AR803" t="str">
            <v>2</v>
          </cell>
        </row>
        <row r="804">
          <cell r="R804">
            <v>-1264872.97</v>
          </cell>
          <cell r="S804">
            <v>-4362046.3899999997</v>
          </cell>
          <cell r="T804">
            <v>-5712635.0700000003</v>
          </cell>
          <cell r="U804">
            <v>-3875780.58</v>
          </cell>
          <cell r="V804">
            <v>-522519</v>
          </cell>
          <cell r="W804">
            <v>3766785.04</v>
          </cell>
          <cell r="X804">
            <v>8723362.9900000002</v>
          </cell>
          <cell r="Y804">
            <v>13464257.470000001</v>
          </cell>
          <cell r="Z804">
            <v>17594509.640000001</v>
          </cell>
          <cell r="AA804">
            <v>14864994.720000001</v>
          </cell>
          <cell r="AB804">
            <v>13536491.4</v>
          </cell>
          <cell r="AC804">
            <v>10162336.460000001</v>
          </cell>
          <cell r="AD804">
            <v>4461830.4187500002</v>
          </cell>
          <cell r="AE804">
            <v>4276866.7458333336</v>
          </cell>
          <cell r="AF804">
            <v>4106441.5562500004</v>
          </cell>
          <cell r="AG804">
            <v>4024250.0791666671</v>
          </cell>
          <cell r="AH804">
            <v>4095760.8208333333</v>
          </cell>
          <cell r="AI804">
            <v>4200439.2745833332</v>
          </cell>
          <cell r="AJ804">
            <v>4278888.9104166673</v>
          </cell>
          <cell r="AK804">
            <v>4367535.0904166671</v>
          </cell>
          <cell r="AL804">
            <v>4447986.7954166671</v>
          </cell>
          <cell r="AM804">
            <v>4549159.8104166659</v>
          </cell>
          <cell r="AN804">
            <v>4829179.2725</v>
          </cell>
          <cell r="AO804">
            <v>5283406.0766666671</v>
          </cell>
          <cell r="AR804" t="str">
            <v>44</v>
          </cell>
        </row>
        <row r="805">
          <cell r="R805">
            <v>-2572899.31</v>
          </cell>
          <cell r="S805">
            <v>3961806.21</v>
          </cell>
          <cell r="T805">
            <v>7404319.6699999999</v>
          </cell>
          <cell r="U805">
            <v>7171842.9199999999</v>
          </cell>
          <cell r="V805">
            <v>7537093.7199999997</v>
          </cell>
          <cell r="W805">
            <v>3000815.09</v>
          </cell>
          <cell r="X805">
            <v>3451965.4</v>
          </cell>
          <cell r="Y805">
            <v>1763377.59</v>
          </cell>
          <cell r="Z805">
            <v>251101.93</v>
          </cell>
          <cell r="AA805">
            <v>-10988772.52</v>
          </cell>
          <cell r="AB805">
            <v>-2659079.7999999998</v>
          </cell>
          <cell r="AC805">
            <v>2211914.21</v>
          </cell>
          <cell r="AD805">
            <v>1389425.950833333</v>
          </cell>
          <cell r="AE805">
            <v>594470.3541666664</v>
          </cell>
          <cell r="AF805">
            <v>-1056617.1012500005</v>
          </cell>
          <cell r="AG805">
            <v>-2136287.6845833338</v>
          </cell>
          <cell r="AH805">
            <v>-1738748.87</v>
          </cell>
          <cell r="AI805">
            <v>-1542109.1616666671</v>
          </cell>
          <cell r="AJ805">
            <v>-1425033.3700000003</v>
          </cell>
          <cell r="AK805">
            <v>-945979.55291666661</v>
          </cell>
          <cell r="AL805">
            <v>-258651.9512500003</v>
          </cell>
          <cell r="AM805">
            <v>65826.486249999914</v>
          </cell>
          <cell r="AN805">
            <v>391177.25541666645</v>
          </cell>
          <cell r="AO805">
            <v>1213572.8474999999</v>
          </cell>
          <cell r="AR805" t="str">
            <v>44</v>
          </cell>
        </row>
        <row r="806"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  <cell r="AK806">
            <v>0</v>
          </cell>
          <cell r="AL806">
            <v>0</v>
          </cell>
          <cell r="AM806">
            <v>0</v>
          </cell>
          <cell r="AN806">
            <v>0</v>
          </cell>
          <cell r="AO806">
            <v>0</v>
          </cell>
          <cell r="AR806" t="str">
            <v>44</v>
          </cell>
        </row>
        <row r="807"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0</v>
          </cell>
          <cell r="AC807">
            <v>0</v>
          </cell>
          <cell r="AD807">
            <v>-25158116.232083332</v>
          </cell>
          <cell r="AE807">
            <v>-18588298.095416665</v>
          </cell>
          <cell r="AF807">
            <v>-12670561.45875</v>
          </cell>
          <cell r="AG807">
            <v>-8882629.1079166681</v>
          </cell>
          <cell r="AH807">
            <v>-7010535.1887499997</v>
          </cell>
          <cell r="AI807">
            <v>-5279475.4616666669</v>
          </cell>
          <cell r="AJ807">
            <v>-3641417.8649999998</v>
          </cell>
          <cell r="AK807">
            <v>-2106607.875</v>
          </cell>
          <cell r="AL807">
            <v>-685021.81625000003</v>
          </cell>
          <cell r="AM807">
            <v>0</v>
          </cell>
          <cell r="AN807">
            <v>0</v>
          </cell>
          <cell r="AO807">
            <v>0</v>
          </cell>
          <cell r="AR807" t="str">
            <v>44</v>
          </cell>
        </row>
        <row r="808">
          <cell r="R808">
            <v>-57127.09</v>
          </cell>
          <cell r="S808">
            <v>-64587.839999999997</v>
          </cell>
          <cell r="T808">
            <v>-50751.29</v>
          </cell>
          <cell r="U808">
            <v>-26433.79</v>
          </cell>
          <cell r="V808">
            <v>-2029.15</v>
          </cell>
          <cell r="W808">
            <v>22253.21</v>
          </cell>
          <cell r="X808">
            <v>45901.53</v>
          </cell>
          <cell r="Y808">
            <v>57443.71</v>
          </cell>
          <cell r="Z808">
            <v>63075.39</v>
          </cell>
          <cell r="AA808">
            <v>-20692.36</v>
          </cell>
          <cell r="AB808">
            <v>-58304.57</v>
          </cell>
          <cell r="AC808">
            <v>-67271.839999999997</v>
          </cell>
          <cell r="AD808">
            <v>2964.9704166666611</v>
          </cell>
          <cell r="AE808">
            <v>28272.577500000014</v>
          </cell>
          <cell r="AF808">
            <v>50459.491250000014</v>
          </cell>
          <cell r="AG808">
            <v>54243.098333333335</v>
          </cell>
          <cell r="AH808">
            <v>41942.508750000015</v>
          </cell>
          <cell r="AI808">
            <v>30903.953333333335</v>
          </cell>
          <cell r="AJ808">
            <v>21011.787499999999</v>
          </cell>
          <cell r="AK808">
            <v>12086.144583333333</v>
          </cell>
          <cell r="AL808">
            <v>4826.9087499999978</v>
          </cell>
          <cell r="AM808">
            <v>-1037.4437500000004</v>
          </cell>
          <cell r="AN808">
            <v>-6793.2791666666699</v>
          </cell>
          <cell r="AO808">
            <v>-11449.859583333337</v>
          </cell>
          <cell r="AR808" t="str">
            <v>44</v>
          </cell>
        </row>
        <row r="809">
          <cell r="R809">
            <v>140992.14000000001</v>
          </cell>
          <cell r="S809">
            <v>127129.2</v>
          </cell>
          <cell r="T809">
            <v>107721.89</v>
          </cell>
          <cell r="U809">
            <v>94979.6</v>
          </cell>
          <cell r="V809">
            <v>93204.47</v>
          </cell>
          <cell r="W809">
            <v>105588.42</v>
          </cell>
          <cell r="X809">
            <v>135223.96</v>
          </cell>
          <cell r="Y809">
            <v>180965.55</v>
          </cell>
          <cell r="Z809">
            <v>238810.52</v>
          </cell>
          <cell r="AA809">
            <v>211545.51</v>
          </cell>
          <cell r="AB809">
            <v>242331.51999999999</v>
          </cell>
          <cell r="AC809">
            <v>278754.44</v>
          </cell>
          <cell r="AD809">
            <v>58367.830833333333</v>
          </cell>
          <cell r="AE809">
            <v>65410.108750000007</v>
          </cell>
          <cell r="AF809">
            <v>72005.412083333329</v>
          </cell>
          <cell r="AG809">
            <v>79740.68541666666</v>
          </cell>
          <cell r="AH809">
            <v>89078.841666666674</v>
          </cell>
          <cell r="AI809">
            <v>98762.244166666685</v>
          </cell>
          <cell r="AJ809">
            <v>108614.41875</v>
          </cell>
          <cell r="AK809">
            <v>118590.27499999998</v>
          </cell>
          <cell r="AL809">
            <v>128583.565</v>
          </cell>
          <cell r="AM809">
            <v>138117.005</v>
          </cell>
          <cell r="AN809">
            <v>147331.42166666666</v>
          </cell>
          <cell r="AO809">
            <v>157542.88541666666</v>
          </cell>
          <cell r="AR809" t="str">
            <v>44</v>
          </cell>
        </row>
        <row r="810">
          <cell r="R810">
            <v>2364217.3199999998</v>
          </cell>
          <cell r="S810">
            <v>1761877.23</v>
          </cell>
          <cell r="T810">
            <v>1269914.73</v>
          </cell>
          <cell r="U810">
            <v>996069.21</v>
          </cell>
          <cell r="V810">
            <v>773946.05</v>
          </cell>
          <cell r="W810">
            <v>618568.95999999996</v>
          </cell>
          <cell r="X810">
            <v>488557.3</v>
          </cell>
          <cell r="Y810">
            <v>344561.77</v>
          </cell>
          <cell r="Z810">
            <v>155887.6</v>
          </cell>
          <cell r="AA810">
            <v>5173374.72</v>
          </cell>
          <cell r="AB810">
            <v>4551586.37</v>
          </cell>
          <cell r="AC810">
            <v>3782238.7</v>
          </cell>
          <cell r="AD810">
            <v>1045539.3366666666</v>
          </cell>
          <cell r="AE810">
            <v>1217459.9429166666</v>
          </cell>
          <cell r="AF810">
            <v>1343784.6079166667</v>
          </cell>
          <cell r="AG810">
            <v>1438200.6054166667</v>
          </cell>
          <cell r="AH810">
            <v>1511951.24125</v>
          </cell>
          <cell r="AI810">
            <v>1569972.7000000002</v>
          </cell>
          <cell r="AJ810">
            <v>1616102.9608333334</v>
          </cell>
          <cell r="AK810">
            <v>1650816.2554166671</v>
          </cell>
          <cell r="AL810">
            <v>1671668.3125000002</v>
          </cell>
          <cell r="AM810">
            <v>1708304.9762500003</v>
          </cell>
          <cell r="AN810">
            <v>1769645.1033333335</v>
          </cell>
          <cell r="AO810">
            <v>1828788.6066666665</v>
          </cell>
          <cell r="AR810" t="str">
            <v>44</v>
          </cell>
        </row>
        <row r="811">
          <cell r="R811">
            <v>-7379747.9199999999</v>
          </cell>
          <cell r="S811">
            <v>-5498944.75</v>
          </cell>
          <cell r="T811">
            <v>-3919497.08</v>
          </cell>
          <cell r="U811">
            <v>-2994508.02</v>
          </cell>
          <cell r="V811">
            <v>-2252766.73</v>
          </cell>
          <cell r="W811">
            <v>-1712695.28</v>
          </cell>
          <cell r="X811">
            <v>-1264501.17</v>
          </cell>
          <cell r="Y811">
            <v>-762145.56</v>
          </cell>
          <cell r="Z811">
            <v>-131056.25</v>
          </cell>
          <cell r="AA811">
            <v>3670147.74</v>
          </cell>
          <cell r="AB811">
            <v>3247024.92</v>
          </cell>
          <cell r="AC811">
            <v>2720498.24</v>
          </cell>
          <cell r="AD811">
            <v>-3267403.6108333338</v>
          </cell>
          <cell r="AE811">
            <v>-3804015.8054166674</v>
          </cell>
          <cell r="AF811">
            <v>-4196450.8816666668</v>
          </cell>
          <cell r="AG811">
            <v>-4484534.4275000002</v>
          </cell>
          <cell r="AH811">
            <v>-4703170.8754166672</v>
          </cell>
          <cell r="AI811">
            <v>-4868398.4591666674</v>
          </cell>
          <cell r="AJ811">
            <v>-4992448.3112500003</v>
          </cell>
          <cell r="AK811">
            <v>-5076891.9250000007</v>
          </cell>
          <cell r="AL811">
            <v>-5114108.6670833342</v>
          </cell>
          <cell r="AM811">
            <v>-4386755.9637500001</v>
          </cell>
          <cell r="AN811">
            <v>-3022801.9725000001</v>
          </cell>
          <cell r="AO811">
            <v>-1874088.675</v>
          </cell>
          <cell r="AR811" t="str">
            <v>44</v>
          </cell>
        </row>
        <row r="812"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  <cell r="AK812">
            <v>0</v>
          </cell>
          <cell r="AL812">
            <v>0</v>
          </cell>
          <cell r="AM812">
            <v>0</v>
          </cell>
          <cell r="AN812">
            <v>0</v>
          </cell>
          <cell r="AO812">
            <v>0</v>
          </cell>
        </row>
        <row r="813">
          <cell r="R813">
            <v>5269627728.3599968</v>
          </cell>
          <cell r="S813">
            <v>5311623829.9799995</v>
          </cell>
          <cell r="T813">
            <v>5254973849.8399973</v>
          </cell>
          <cell r="U813">
            <v>5202890360.1200018</v>
          </cell>
          <cell r="V813">
            <v>5198796705.8000031</v>
          </cell>
          <cell r="W813">
            <v>5156274329.7900038</v>
          </cell>
          <cell r="X813">
            <v>5347915777.9699965</v>
          </cell>
          <cell r="Y813">
            <v>5313557295.0699997</v>
          </cell>
          <cell r="Z813">
            <v>5275417958.2300043</v>
          </cell>
          <cell r="AA813">
            <v>5385977432.8899965</v>
          </cell>
          <cell r="AB813">
            <v>5385667283.6500034</v>
          </cell>
          <cell r="AC813">
            <v>5393609371.0699997</v>
          </cell>
          <cell r="AD813">
            <v>5230477485.534586</v>
          </cell>
          <cell r="AE813">
            <v>5228146323.8500023</v>
          </cell>
          <cell r="AF813">
            <v>5226912960.5612516</v>
          </cell>
          <cell r="AG813">
            <v>5223976800.5541677</v>
          </cell>
          <cell r="AH813">
            <v>5225522741.9020844</v>
          </cell>
          <cell r="AI813">
            <v>5223548998.5008335</v>
          </cell>
          <cell r="AJ813">
            <v>5221209024.9929171</v>
          </cell>
          <cell r="AK813">
            <v>5227843247.4712505</v>
          </cell>
          <cell r="AL813">
            <v>5236267256.3466673</v>
          </cell>
          <cell r="AM813">
            <v>5252183485.0395842</v>
          </cell>
          <cell r="AN813">
            <v>5269706020.076251</v>
          </cell>
          <cell r="AO813">
            <v>5283400789.2787504</v>
          </cell>
        </row>
        <row r="815">
          <cell r="R815">
            <v>-28001959.109999999</v>
          </cell>
          <cell r="S815">
            <v>-50474762.490000002</v>
          </cell>
          <cell r="T815">
            <v>-66898247.82</v>
          </cell>
          <cell r="U815">
            <v>-73464490.469999999</v>
          </cell>
          <cell r="V815">
            <v>-56917330.5</v>
          </cell>
          <cell r="W815">
            <v>-57358595.450000003</v>
          </cell>
          <cell r="X815">
            <v>-59729955.810000002</v>
          </cell>
          <cell r="Y815">
            <v>-63272306.579999998</v>
          </cell>
          <cell r="Z815">
            <v>-67005730.189999998</v>
          </cell>
          <cell r="AA815">
            <v>-77307902.689999998</v>
          </cell>
          <cell r="AB815">
            <v>-98553496.950000003</v>
          </cell>
          <cell r="AC815">
            <v>-126192237.68000001</v>
          </cell>
          <cell r="AD815">
            <v>-68579413.074583337</v>
          </cell>
          <cell r="AE815">
            <v>-69549546.896249995</v>
          </cell>
          <cell r="AF815">
            <v>-70972168.355833337</v>
          </cell>
          <cell r="AG815">
            <v>-72350151.284166679</v>
          </cell>
          <cell r="AH815">
            <v>-72620128.228333339</v>
          </cell>
          <cell r="AI815">
            <v>-71863878.768333346</v>
          </cell>
          <cell r="AJ815">
            <v>-71073573.924583346</v>
          </cell>
          <cell r="AK815">
            <v>-70434819.430833325</v>
          </cell>
          <cell r="AL815">
            <v>-69730050.900416672</v>
          </cell>
          <cell r="AM815">
            <v>-69152113.549999997</v>
          </cell>
          <cell r="AN815">
            <v>-68784105.231666669</v>
          </cell>
          <cell r="AO815">
            <v>-68666977.160416663</v>
          </cell>
          <cell r="AR815" t="str">
            <v>8b</v>
          </cell>
        </row>
        <row r="816">
          <cell r="Z816">
            <v>13216433.33</v>
          </cell>
          <cell r="AA816">
            <v>13216433.33</v>
          </cell>
          <cell r="AB816">
            <v>13216433.33</v>
          </cell>
          <cell r="AC816">
            <v>13657433.33</v>
          </cell>
          <cell r="AK816">
            <v>0</v>
          </cell>
          <cell r="AL816">
            <v>550684.7220833333</v>
          </cell>
          <cell r="AM816">
            <v>1652054.16625</v>
          </cell>
          <cell r="AN816">
            <v>2753423.6104166666</v>
          </cell>
          <cell r="AO816">
            <v>3873168.0545833334</v>
          </cell>
          <cell r="AR816" t="str">
            <v>50a</v>
          </cell>
        </row>
        <row r="817"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4840000</v>
          </cell>
          <cell r="W817">
            <v>5526000</v>
          </cell>
          <cell r="X817">
            <v>4487000</v>
          </cell>
          <cell r="Y817">
            <v>4804000</v>
          </cell>
          <cell r="Z817">
            <v>4684000</v>
          </cell>
          <cell r="AA817">
            <v>3104000</v>
          </cell>
          <cell r="AB817">
            <v>2494000</v>
          </cell>
          <cell r="AC817">
            <v>1846000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201666.66666666666</v>
          </cell>
          <cell r="AI817">
            <v>633583.33333333337</v>
          </cell>
          <cell r="AJ817">
            <v>1050791.6666666667</v>
          </cell>
          <cell r="AK817">
            <v>1437916.6666666667</v>
          </cell>
          <cell r="AL817">
            <v>1833250</v>
          </cell>
          <cell r="AM817">
            <v>2157750</v>
          </cell>
          <cell r="AN817">
            <v>2391000</v>
          </cell>
          <cell r="AO817">
            <v>2571833.3333333335</v>
          </cell>
          <cell r="AR817" t="str">
            <v>56</v>
          </cell>
        </row>
        <row r="818">
          <cell r="R818">
            <v>50532715</v>
          </cell>
          <cell r="S818">
            <v>50532715</v>
          </cell>
          <cell r="T818">
            <v>50532715</v>
          </cell>
          <cell r="U818">
            <v>50532715</v>
          </cell>
          <cell r="V818">
            <v>50532715</v>
          </cell>
          <cell r="W818">
            <v>50532715</v>
          </cell>
          <cell r="X818">
            <v>50532715</v>
          </cell>
          <cell r="Y818">
            <v>50532715</v>
          </cell>
          <cell r="Z818">
            <v>61170606</v>
          </cell>
          <cell r="AA818">
            <v>61170606</v>
          </cell>
          <cell r="AB818">
            <v>61170606</v>
          </cell>
          <cell r="AC818">
            <v>61170606</v>
          </cell>
          <cell r="AD818">
            <v>48213215</v>
          </cell>
          <cell r="AE818">
            <v>48529881.666666664</v>
          </cell>
          <cell r="AF818">
            <v>48869048.333333336</v>
          </cell>
          <cell r="AG818">
            <v>49179590</v>
          </cell>
          <cell r="AH818">
            <v>49460548.333333336</v>
          </cell>
          <cell r="AI818">
            <v>49697298.333333336</v>
          </cell>
          <cell r="AJ818">
            <v>49888215</v>
          </cell>
          <cell r="AK818">
            <v>50048298.333333336</v>
          </cell>
          <cell r="AL818">
            <v>50646460.458333336</v>
          </cell>
          <cell r="AM818">
            <v>51686493.041666664</v>
          </cell>
          <cell r="AN818">
            <v>52696900.625</v>
          </cell>
          <cell r="AO818">
            <v>53635433.208333336</v>
          </cell>
          <cell r="AR818" t="str">
            <v>42b</v>
          </cell>
        </row>
        <row r="819">
          <cell r="Z819">
            <v>2876367</v>
          </cell>
          <cell r="AA819">
            <v>2876367</v>
          </cell>
          <cell r="AB819">
            <v>2876367</v>
          </cell>
          <cell r="AC819">
            <v>2967367</v>
          </cell>
          <cell r="AK819">
            <v>0</v>
          </cell>
          <cell r="AL819">
            <v>119848.625</v>
          </cell>
          <cell r="AM819">
            <v>359545.875</v>
          </cell>
          <cell r="AN819">
            <v>599243.125</v>
          </cell>
          <cell r="AO819">
            <v>842732.04166666663</v>
          </cell>
          <cell r="AR819" t="str">
            <v>62</v>
          </cell>
        </row>
        <row r="820"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1085000</v>
          </cell>
          <cell r="X820">
            <v>1085000</v>
          </cell>
          <cell r="Y820">
            <v>1085000</v>
          </cell>
          <cell r="Z820">
            <v>1205000</v>
          </cell>
          <cell r="AA820">
            <v>1205000</v>
          </cell>
          <cell r="AB820">
            <v>1205000</v>
          </cell>
          <cell r="AC820">
            <v>1407000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45208.333333333336</v>
          </cell>
          <cell r="AJ820">
            <v>135625</v>
          </cell>
          <cell r="AK820">
            <v>226041.66666666666</v>
          </cell>
          <cell r="AL820">
            <v>321458.33333333331</v>
          </cell>
          <cell r="AM820">
            <v>421875</v>
          </cell>
          <cell r="AN820">
            <v>522291.66666666669</v>
          </cell>
          <cell r="AO820">
            <v>631125</v>
          </cell>
          <cell r="AR820" t="str">
            <v>56</v>
          </cell>
        </row>
        <row r="821">
          <cell r="R821">
            <v>-1024751.45</v>
          </cell>
          <cell r="S821">
            <v>-1024751.45</v>
          </cell>
          <cell r="T821">
            <v>-1024751.45</v>
          </cell>
          <cell r="U821">
            <v>-1024751.45</v>
          </cell>
          <cell r="V821">
            <v>-1024751.45</v>
          </cell>
          <cell r="W821">
            <v>-1024751.45</v>
          </cell>
          <cell r="X821">
            <v>-1024751.45</v>
          </cell>
          <cell r="Y821">
            <v>-1024751.45</v>
          </cell>
          <cell r="Z821">
            <v>-1024751.45</v>
          </cell>
          <cell r="AA821">
            <v>-1024751.45</v>
          </cell>
          <cell r="AB821">
            <v>-1024751.45</v>
          </cell>
          <cell r="AC821">
            <v>-1024751.45</v>
          </cell>
          <cell r="AD821">
            <v>-1024751.4499999998</v>
          </cell>
          <cell r="AE821">
            <v>-1024751.4499999998</v>
          </cell>
          <cell r="AF821">
            <v>-1024751.4499999998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  <cell r="AK821">
            <v>-1024751.4499999998</v>
          </cell>
          <cell r="AL821">
            <v>-1024751.4499999998</v>
          </cell>
          <cell r="AM821">
            <v>-1024751.4499999998</v>
          </cell>
          <cell r="AN821">
            <v>-1024751.4499999998</v>
          </cell>
          <cell r="AO821">
            <v>-1024751.4499999998</v>
          </cell>
          <cell r="AR821" t="str">
            <v>17/21</v>
          </cell>
          <cell r="AS821" t="str">
            <v>10</v>
          </cell>
        </row>
        <row r="822">
          <cell r="R822">
            <v>-663000</v>
          </cell>
          <cell r="S822">
            <v>-714000</v>
          </cell>
          <cell r="T822">
            <v>-765000</v>
          </cell>
          <cell r="U822">
            <v>-816000</v>
          </cell>
          <cell r="V822">
            <v>-867000</v>
          </cell>
          <cell r="W822">
            <v>-918000</v>
          </cell>
          <cell r="X822">
            <v>-969000</v>
          </cell>
          <cell r="Y822">
            <v>-1020000</v>
          </cell>
          <cell r="Z822">
            <v>4221000</v>
          </cell>
          <cell r="AA822">
            <v>4170000</v>
          </cell>
          <cell r="AB822">
            <v>4119000</v>
          </cell>
          <cell r="AC822">
            <v>4068000</v>
          </cell>
          <cell r="AD822">
            <v>-346375</v>
          </cell>
          <cell r="AE822">
            <v>-403750</v>
          </cell>
          <cell r="AF822">
            <v>-459000</v>
          </cell>
          <cell r="AG822">
            <v>-510000</v>
          </cell>
          <cell r="AH822">
            <v>-561000</v>
          </cell>
          <cell r="AI822">
            <v>-612000</v>
          </cell>
          <cell r="AJ822">
            <v>-663000</v>
          </cell>
          <cell r="AK822">
            <v>-714000</v>
          </cell>
          <cell r="AL822">
            <v>-544500</v>
          </cell>
          <cell r="AM822">
            <v>-154500</v>
          </cell>
          <cell r="AN822">
            <v>235500</v>
          </cell>
          <cell r="AO822">
            <v>625500</v>
          </cell>
          <cell r="AR822" t="str">
            <v>62</v>
          </cell>
        </row>
        <row r="823">
          <cell r="R823">
            <v>28917.58</v>
          </cell>
          <cell r="S823">
            <v>27917.58</v>
          </cell>
          <cell r="T823">
            <v>27917.58</v>
          </cell>
          <cell r="U823">
            <v>26917.58</v>
          </cell>
          <cell r="V823">
            <v>25917.58</v>
          </cell>
          <cell r="W823">
            <v>24917.58</v>
          </cell>
          <cell r="X823">
            <v>23917.58</v>
          </cell>
          <cell r="Y823">
            <v>22917.58</v>
          </cell>
          <cell r="Z823">
            <v>22917.58</v>
          </cell>
          <cell r="AA823">
            <v>21917.58</v>
          </cell>
          <cell r="AB823">
            <v>21917.58</v>
          </cell>
          <cell r="AC823">
            <v>20698.580000000002</v>
          </cell>
          <cell r="AD823">
            <v>36167.580000000009</v>
          </cell>
          <cell r="AE823">
            <v>35000.913333333345</v>
          </cell>
          <cell r="AF823">
            <v>33875.913333333345</v>
          </cell>
          <cell r="AG823">
            <v>32792.580000000009</v>
          </cell>
          <cell r="AH823">
            <v>31709.246666666677</v>
          </cell>
          <cell r="AI823">
            <v>30667.580000000013</v>
          </cell>
          <cell r="AJ823">
            <v>29667.580000000013</v>
          </cell>
          <cell r="AK823">
            <v>28667.580000000013</v>
          </cell>
          <cell r="AL823">
            <v>27709.246666666677</v>
          </cell>
          <cell r="AM823">
            <v>26792.580000000013</v>
          </cell>
          <cell r="AN823">
            <v>25917.580000000013</v>
          </cell>
          <cell r="AO823">
            <v>25116.788333333345</v>
          </cell>
          <cell r="AR823" t="str">
            <v>56</v>
          </cell>
        </row>
        <row r="824">
          <cell r="R824">
            <v>80427</v>
          </cell>
          <cell r="S824">
            <v>77427</v>
          </cell>
          <cell r="T824">
            <v>74427</v>
          </cell>
          <cell r="U824">
            <v>71427</v>
          </cell>
          <cell r="V824">
            <v>68427</v>
          </cell>
          <cell r="W824">
            <v>65427</v>
          </cell>
          <cell r="X824">
            <v>62427</v>
          </cell>
          <cell r="Y824">
            <v>59427</v>
          </cell>
          <cell r="Z824">
            <v>56427</v>
          </cell>
          <cell r="AA824">
            <v>53427</v>
          </cell>
          <cell r="AB824">
            <v>50427</v>
          </cell>
          <cell r="AC824">
            <v>48427</v>
          </cell>
          <cell r="AD824">
            <v>97552</v>
          </cell>
          <cell r="AE824">
            <v>94635.333333333328</v>
          </cell>
          <cell r="AF824">
            <v>91718.666666666672</v>
          </cell>
          <cell r="AG824">
            <v>88802</v>
          </cell>
          <cell r="AH824">
            <v>85885.333333333328</v>
          </cell>
          <cell r="AI824">
            <v>82968.666666666672</v>
          </cell>
          <cell r="AJ824">
            <v>80052</v>
          </cell>
          <cell r="AK824">
            <v>77135.333333333328</v>
          </cell>
          <cell r="AL824">
            <v>74218.666666666672</v>
          </cell>
          <cell r="AM824">
            <v>71302</v>
          </cell>
          <cell r="AN824">
            <v>68385.333333333328</v>
          </cell>
          <cell r="AO824">
            <v>65468.666666666664</v>
          </cell>
          <cell r="AR824" t="str">
            <v>56</v>
          </cell>
        </row>
        <row r="825">
          <cell r="R825">
            <v>39210432</v>
          </cell>
          <cell r="S825">
            <v>39244432</v>
          </cell>
          <cell r="T825">
            <v>39378432</v>
          </cell>
          <cell r="U825">
            <v>39463432</v>
          </cell>
          <cell r="V825">
            <v>39902432</v>
          </cell>
          <cell r="W825">
            <v>39692432</v>
          </cell>
          <cell r="X825">
            <v>40078432</v>
          </cell>
          <cell r="Y825">
            <v>40464432</v>
          </cell>
          <cell r="Z825">
            <v>41045560</v>
          </cell>
          <cell r="AA825">
            <v>41510560</v>
          </cell>
          <cell r="AB825">
            <v>41584560</v>
          </cell>
          <cell r="AC825">
            <v>41144560</v>
          </cell>
          <cell r="AD825">
            <v>38902140.333333336</v>
          </cell>
          <cell r="AE825">
            <v>39006265.333333336</v>
          </cell>
          <cell r="AF825">
            <v>39101640.333333336</v>
          </cell>
          <cell r="AG825">
            <v>39191557</v>
          </cell>
          <cell r="AH825">
            <v>39305390.333333336</v>
          </cell>
          <cell r="AI825">
            <v>39430348.666666664</v>
          </cell>
          <cell r="AJ825">
            <v>39539765.333333336</v>
          </cell>
          <cell r="AK825">
            <v>39643348.666666664</v>
          </cell>
          <cell r="AL825">
            <v>39758062.333333336</v>
          </cell>
          <cell r="AM825">
            <v>39889864.666666664</v>
          </cell>
          <cell r="AN825">
            <v>40017042</v>
          </cell>
          <cell r="AO825">
            <v>40151344.333333336</v>
          </cell>
          <cell r="AR825" t="str">
            <v>56</v>
          </cell>
        </row>
        <row r="826"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R826" t="str">
            <v>8b</v>
          </cell>
        </row>
        <row r="827">
          <cell r="R827">
            <v>-29613000</v>
          </cell>
          <cell r="S827">
            <v>-29774000</v>
          </cell>
          <cell r="T827">
            <v>-29935000</v>
          </cell>
          <cell r="U827">
            <v>-30096000</v>
          </cell>
          <cell r="V827">
            <v>-30257000</v>
          </cell>
          <cell r="W827">
            <v>-30416000</v>
          </cell>
          <cell r="X827">
            <v>-30500000</v>
          </cell>
          <cell r="Y827">
            <v>-30649000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-26205708.333333332</v>
          </cell>
          <cell r="AE827">
            <v>-26925791.666666668</v>
          </cell>
          <cell r="AF827">
            <v>-27643208.333333332</v>
          </cell>
          <cell r="AG827">
            <v>-28357958.333333332</v>
          </cell>
          <cell r="AH827">
            <v>-29070041.666666668</v>
          </cell>
          <cell r="AI827">
            <v>-29562375</v>
          </cell>
          <cell r="AJ827">
            <v>-29763583.333333332</v>
          </cell>
          <cell r="AK827">
            <v>-29890250</v>
          </cell>
          <cell r="AL827">
            <v>-28730916.666666668</v>
          </cell>
          <cell r="AM827">
            <v>-26276666.666666668</v>
          </cell>
          <cell r="AN827">
            <v>-23800916.666666668</v>
          </cell>
          <cell r="AO827">
            <v>-21330500</v>
          </cell>
          <cell r="AR827" t="str">
            <v>62</v>
          </cell>
        </row>
        <row r="828">
          <cell r="R828">
            <v>2457000</v>
          </cell>
          <cell r="S828">
            <v>2457000</v>
          </cell>
          <cell r="T828">
            <v>2414000</v>
          </cell>
          <cell r="U828">
            <v>2414000</v>
          </cell>
          <cell r="V828">
            <v>2414000</v>
          </cell>
          <cell r="W828">
            <v>2649000</v>
          </cell>
          <cell r="X828">
            <v>2649000</v>
          </cell>
          <cell r="Y828">
            <v>2649000</v>
          </cell>
          <cell r="Z828">
            <v>2493590</v>
          </cell>
          <cell r="AA828">
            <v>2493590</v>
          </cell>
          <cell r="AB828">
            <v>2493590</v>
          </cell>
          <cell r="AC828">
            <v>2831590</v>
          </cell>
          <cell r="AD828">
            <v>2539375</v>
          </cell>
          <cell r="AE828">
            <v>2533958.3333333335</v>
          </cell>
          <cell r="AF828">
            <v>2528125</v>
          </cell>
          <cell r="AG828">
            <v>2521875</v>
          </cell>
          <cell r="AH828">
            <v>2515625</v>
          </cell>
          <cell r="AI828">
            <v>2527458.3333333335</v>
          </cell>
          <cell r="AJ828">
            <v>2557375</v>
          </cell>
          <cell r="AK828">
            <v>2587291.6666666665</v>
          </cell>
          <cell r="AL828">
            <v>2585774.5833333335</v>
          </cell>
          <cell r="AM828">
            <v>2552823.75</v>
          </cell>
          <cell r="AN828">
            <v>2519872.9166666665</v>
          </cell>
          <cell r="AO828">
            <v>2519005.4166666665</v>
          </cell>
          <cell r="AR828" t="str">
            <v>56</v>
          </cell>
        </row>
        <row r="829">
          <cell r="R829">
            <v>1950018</v>
          </cell>
          <cell r="S829">
            <v>1812018</v>
          </cell>
          <cell r="T829">
            <v>1673018</v>
          </cell>
          <cell r="U829">
            <v>1535018</v>
          </cell>
          <cell r="V829">
            <v>1397018</v>
          </cell>
          <cell r="W829">
            <v>1259018</v>
          </cell>
          <cell r="X829">
            <v>1121018</v>
          </cell>
          <cell r="Y829">
            <v>983018</v>
          </cell>
          <cell r="Z829">
            <v>877892</v>
          </cell>
          <cell r="AA829">
            <v>739892</v>
          </cell>
          <cell r="AB829">
            <v>601892</v>
          </cell>
          <cell r="AC829">
            <v>419892</v>
          </cell>
          <cell r="AD829">
            <v>2327809.6666666665</v>
          </cell>
          <cell r="AE829">
            <v>2234559.6666666665</v>
          </cell>
          <cell r="AF829">
            <v>2141268</v>
          </cell>
          <cell r="AG829">
            <v>2047809.6666666667</v>
          </cell>
          <cell r="AH829">
            <v>1953393</v>
          </cell>
          <cell r="AI829">
            <v>1858143</v>
          </cell>
          <cell r="AJ829">
            <v>1762893</v>
          </cell>
          <cell r="AK829">
            <v>1667226.3333333333</v>
          </cell>
          <cell r="AL829">
            <v>1572512.75</v>
          </cell>
          <cell r="AM829">
            <v>1479002.25</v>
          </cell>
          <cell r="AN829">
            <v>1384366.75</v>
          </cell>
          <cell r="AO829">
            <v>1267022.9166666667</v>
          </cell>
          <cell r="AR829" t="str">
            <v>56</v>
          </cell>
        </row>
        <row r="830">
          <cell r="R830">
            <v>2224000</v>
          </cell>
          <cell r="S830">
            <v>2224000</v>
          </cell>
          <cell r="T830">
            <v>2100000</v>
          </cell>
          <cell r="U830">
            <v>2100000</v>
          </cell>
          <cell r="V830">
            <v>2100000</v>
          </cell>
          <cell r="W830">
            <v>1976000</v>
          </cell>
          <cell r="X830">
            <v>1976000</v>
          </cell>
          <cell r="Y830">
            <v>1976000</v>
          </cell>
          <cell r="Z830">
            <v>1852000</v>
          </cell>
          <cell r="AA830">
            <v>1852000</v>
          </cell>
          <cell r="AB830">
            <v>1852000</v>
          </cell>
          <cell r="AC830">
            <v>1729000</v>
          </cell>
          <cell r="AD830">
            <v>2656250</v>
          </cell>
          <cell r="AE830">
            <v>2615083.3333333335</v>
          </cell>
          <cell r="AF830">
            <v>2568750</v>
          </cell>
          <cell r="AG830">
            <v>2517250</v>
          </cell>
          <cell r="AH830">
            <v>2465750</v>
          </cell>
          <cell r="AI830">
            <v>2409083.3333333335</v>
          </cell>
          <cell r="AJ830">
            <v>2347250</v>
          </cell>
          <cell r="AK830">
            <v>2285416.6666666665</v>
          </cell>
          <cell r="AL830">
            <v>2218416.6666666665</v>
          </cell>
          <cell r="AM830">
            <v>2146250</v>
          </cell>
          <cell r="AN830">
            <v>2074083.3333333333</v>
          </cell>
          <cell r="AO830">
            <v>2017375</v>
          </cell>
          <cell r="AR830" t="str">
            <v>62</v>
          </cell>
        </row>
        <row r="831">
          <cell r="R831">
            <v>699108</v>
          </cell>
          <cell r="S831">
            <v>699108</v>
          </cell>
          <cell r="T831">
            <v>307132</v>
          </cell>
          <cell r="U831">
            <v>307132</v>
          </cell>
          <cell r="V831">
            <v>307132</v>
          </cell>
          <cell r="W831">
            <v>276882</v>
          </cell>
          <cell r="X831">
            <v>276882</v>
          </cell>
          <cell r="Y831">
            <v>276882</v>
          </cell>
          <cell r="Z831">
            <v>252382</v>
          </cell>
          <cell r="AA831">
            <v>252382</v>
          </cell>
          <cell r="AB831">
            <v>252382</v>
          </cell>
          <cell r="AC831">
            <v>263887</v>
          </cell>
          <cell r="AD831">
            <v>531888.25</v>
          </cell>
          <cell r="AE831">
            <v>543900.25</v>
          </cell>
          <cell r="AF831">
            <v>536288.25</v>
          </cell>
          <cell r="AG831">
            <v>509052.25</v>
          </cell>
          <cell r="AH831">
            <v>481816.25</v>
          </cell>
          <cell r="AI831">
            <v>452194.83333333331</v>
          </cell>
          <cell r="AJ831">
            <v>420188</v>
          </cell>
          <cell r="AK831">
            <v>388181.16666666669</v>
          </cell>
          <cell r="AL831">
            <v>374127.45833333331</v>
          </cell>
          <cell r="AM831">
            <v>378026.875</v>
          </cell>
          <cell r="AN831">
            <v>381926.29166666669</v>
          </cell>
          <cell r="AO831">
            <v>365741.79166666669</v>
          </cell>
          <cell r="AR831" t="str">
            <v>62</v>
          </cell>
        </row>
        <row r="832">
          <cell r="R832">
            <v>4618558</v>
          </cell>
          <cell r="S832">
            <v>4618558</v>
          </cell>
          <cell r="T832">
            <v>4618558</v>
          </cell>
          <cell r="U832">
            <v>4618558</v>
          </cell>
          <cell r="V832">
            <v>4618558</v>
          </cell>
          <cell r="W832">
            <v>2997558</v>
          </cell>
          <cell r="X832">
            <v>2997558</v>
          </cell>
          <cell r="Y832">
            <v>2997558</v>
          </cell>
          <cell r="Z832">
            <v>5369169</v>
          </cell>
          <cell r="AA832">
            <v>5369169</v>
          </cell>
          <cell r="AB832">
            <v>5369169</v>
          </cell>
          <cell r="AC832">
            <v>5828169</v>
          </cell>
          <cell r="AD832">
            <v>4159636.125</v>
          </cell>
          <cell r="AE832">
            <v>4247104.875</v>
          </cell>
          <cell r="AF832">
            <v>4325948.625</v>
          </cell>
          <cell r="AG832">
            <v>4396167.375</v>
          </cell>
          <cell r="AH832">
            <v>4466386.125</v>
          </cell>
          <cell r="AI832">
            <v>4461979.875</v>
          </cell>
          <cell r="AJ832">
            <v>4382948.625</v>
          </cell>
          <cell r="AK832">
            <v>4303917.375</v>
          </cell>
          <cell r="AL832">
            <v>4287161.583333333</v>
          </cell>
          <cell r="AM832">
            <v>4332681.25</v>
          </cell>
          <cell r="AN832">
            <v>4378200.916666667</v>
          </cell>
          <cell r="AO832">
            <v>4451361.208333333</v>
          </cell>
          <cell r="AR832" t="str">
            <v>62</v>
          </cell>
        </row>
        <row r="833">
          <cell r="R833">
            <v>2537</v>
          </cell>
          <cell r="S833">
            <v>2537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6726.125</v>
          </cell>
          <cell r="AE833">
            <v>6573.541666666667</v>
          </cell>
          <cell r="AF833">
            <v>6393.666666666667</v>
          </cell>
          <cell r="AG833">
            <v>6186.5</v>
          </cell>
          <cell r="AH833">
            <v>5979.333333333333</v>
          </cell>
          <cell r="AI833">
            <v>5438.958333333333</v>
          </cell>
          <cell r="AJ833">
            <v>4565.375</v>
          </cell>
          <cell r="AK833">
            <v>3691.7916666666665</v>
          </cell>
          <cell r="AL833">
            <v>2818.2083333333335</v>
          </cell>
          <cell r="AM833">
            <v>1944.625</v>
          </cell>
          <cell r="AN833">
            <v>1071.0416666666667</v>
          </cell>
          <cell r="AO833">
            <v>528.54166666666663</v>
          </cell>
          <cell r="AR833" t="str">
            <v>62</v>
          </cell>
        </row>
        <row r="834">
          <cell r="R834">
            <v>49000</v>
          </cell>
          <cell r="S834">
            <v>49000</v>
          </cell>
          <cell r="T834">
            <v>49000</v>
          </cell>
          <cell r="U834">
            <v>49000</v>
          </cell>
          <cell r="V834">
            <v>49000</v>
          </cell>
          <cell r="W834">
            <v>49000</v>
          </cell>
          <cell r="X834">
            <v>49000</v>
          </cell>
          <cell r="Y834">
            <v>49000</v>
          </cell>
          <cell r="Z834">
            <v>49000</v>
          </cell>
          <cell r="AA834">
            <v>49000</v>
          </cell>
          <cell r="AB834">
            <v>49000</v>
          </cell>
          <cell r="AC834">
            <v>0</v>
          </cell>
          <cell r="AD834">
            <v>49000</v>
          </cell>
          <cell r="AE834">
            <v>49000</v>
          </cell>
          <cell r="AF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  <cell r="AK834">
            <v>49000</v>
          </cell>
          <cell r="AL834">
            <v>49000</v>
          </cell>
          <cell r="AM834">
            <v>49000</v>
          </cell>
          <cell r="AN834">
            <v>49000</v>
          </cell>
          <cell r="AO834">
            <v>46958.333333333336</v>
          </cell>
          <cell r="AR834" t="str">
            <v>62</v>
          </cell>
        </row>
        <row r="835">
          <cell r="R835">
            <v>530000</v>
          </cell>
          <cell r="S835">
            <v>530000</v>
          </cell>
          <cell r="T835">
            <v>530000</v>
          </cell>
          <cell r="U835">
            <v>530000</v>
          </cell>
          <cell r="V835">
            <v>530000</v>
          </cell>
          <cell r="W835">
            <v>516000</v>
          </cell>
          <cell r="X835">
            <v>516000</v>
          </cell>
          <cell r="Y835">
            <v>516000</v>
          </cell>
          <cell r="Z835">
            <v>516000</v>
          </cell>
          <cell r="AA835">
            <v>516000</v>
          </cell>
          <cell r="AB835">
            <v>516000</v>
          </cell>
          <cell r="AC835">
            <v>-533000</v>
          </cell>
          <cell r="AD835">
            <v>-155000</v>
          </cell>
          <cell r="AE835">
            <v>-87500</v>
          </cell>
          <cell r="AF835">
            <v>-20000</v>
          </cell>
          <cell r="AG835">
            <v>47500</v>
          </cell>
          <cell r="AH835">
            <v>115000</v>
          </cell>
          <cell r="AI835">
            <v>179791.66666666666</v>
          </cell>
          <cell r="AJ835">
            <v>241875</v>
          </cell>
          <cell r="AK835">
            <v>303958.33333333331</v>
          </cell>
          <cell r="AL835">
            <v>366333.33333333331</v>
          </cell>
          <cell r="AM835">
            <v>429000</v>
          </cell>
          <cell r="AN835">
            <v>491666.66666666669</v>
          </cell>
          <cell r="AO835">
            <v>478708.33333333331</v>
          </cell>
          <cell r="AR835" t="str">
            <v>62</v>
          </cell>
        </row>
        <row r="836"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0</v>
          </cell>
          <cell r="AM836">
            <v>0</v>
          </cell>
          <cell r="AN836">
            <v>0</v>
          </cell>
          <cell r="AO836">
            <v>0</v>
          </cell>
          <cell r="AR836" t="str">
            <v>56</v>
          </cell>
        </row>
        <row r="837">
          <cell r="R837">
            <v>2167000</v>
          </cell>
          <cell r="S837">
            <v>2167000</v>
          </cell>
          <cell r="T837">
            <v>2171000</v>
          </cell>
          <cell r="U837">
            <v>2171000</v>
          </cell>
          <cell r="V837">
            <v>2171000</v>
          </cell>
          <cell r="W837">
            <v>2173000</v>
          </cell>
          <cell r="X837">
            <v>2173000</v>
          </cell>
          <cell r="Y837">
            <v>2173000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2110500</v>
          </cell>
          <cell r="AE837">
            <v>2113500</v>
          </cell>
          <cell r="AF837">
            <v>2116666.6666666665</v>
          </cell>
          <cell r="AG837">
            <v>2120000</v>
          </cell>
          <cell r="AH837">
            <v>2123333.3333333335</v>
          </cell>
          <cell r="AI837">
            <v>2128375</v>
          </cell>
          <cell r="AJ837">
            <v>2135125</v>
          </cell>
          <cell r="AK837">
            <v>2141875</v>
          </cell>
          <cell r="AL837">
            <v>2059000</v>
          </cell>
          <cell r="AM837">
            <v>1886500</v>
          </cell>
          <cell r="AN837">
            <v>1714000</v>
          </cell>
          <cell r="AO837">
            <v>1537458.3333333333</v>
          </cell>
          <cell r="AR837" t="str">
            <v>62</v>
          </cell>
        </row>
        <row r="838">
          <cell r="R838">
            <v>365575</v>
          </cell>
          <cell r="S838">
            <v>365575</v>
          </cell>
          <cell r="T838">
            <v>365575</v>
          </cell>
          <cell r="U838">
            <v>365575</v>
          </cell>
          <cell r="V838">
            <v>365575</v>
          </cell>
          <cell r="W838">
            <v>365575</v>
          </cell>
          <cell r="X838">
            <v>365575</v>
          </cell>
          <cell r="Y838">
            <v>365575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352515.625</v>
          </cell>
          <cell r="AE838">
            <v>355417.70833333331</v>
          </cell>
          <cell r="AF838">
            <v>358319.79166666669</v>
          </cell>
          <cell r="AG838">
            <v>361221.875</v>
          </cell>
          <cell r="AH838">
            <v>364123.95833333331</v>
          </cell>
          <cell r="AI838">
            <v>365575</v>
          </cell>
          <cell r="AJ838">
            <v>365575</v>
          </cell>
          <cell r="AK838">
            <v>365575</v>
          </cell>
          <cell r="AL838">
            <v>350342.70833333331</v>
          </cell>
          <cell r="AM838">
            <v>319878.125</v>
          </cell>
          <cell r="AN838">
            <v>289413.54166666669</v>
          </cell>
          <cell r="AO838">
            <v>258948.95833333334</v>
          </cell>
          <cell r="AR838" t="str">
            <v>62</v>
          </cell>
        </row>
        <row r="839">
          <cell r="R839">
            <v>455000</v>
          </cell>
          <cell r="S839">
            <v>455000</v>
          </cell>
          <cell r="T839">
            <v>455000</v>
          </cell>
          <cell r="U839">
            <v>455000</v>
          </cell>
          <cell r="V839">
            <v>455000</v>
          </cell>
          <cell r="W839">
            <v>455000</v>
          </cell>
          <cell r="X839">
            <v>455000</v>
          </cell>
          <cell r="Y839">
            <v>455000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455000</v>
          </cell>
          <cell r="AE839">
            <v>455000</v>
          </cell>
          <cell r="AF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  <cell r="AK839">
            <v>455000</v>
          </cell>
          <cell r="AL839">
            <v>436041.66666666669</v>
          </cell>
          <cell r="AM839">
            <v>398125</v>
          </cell>
          <cell r="AN839">
            <v>360208.33333333331</v>
          </cell>
          <cell r="AO839">
            <v>322291.66666666669</v>
          </cell>
          <cell r="AR839" t="str">
            <v>62</v>
          </cell>
        </row>
        <row r="840">
          <cell r="R840">
            <v>926000</v>
          </cell>
          <cell r="S840">
            <v>926000</v>
          </cell>
          <cell r="T840">
            <v>892000</v>
          </cell>
          <cell r="U840">
            <v>892000</v>
          </cell>
          <cell r="V840">
            <v>892000</v>
          </cell>
          <cell r="W840">
            <v>877000</v>
          </cell>
          <cell r="X840">
            <v>877000</v>
          </cell>
          <cell r="Y840">
            <v>877000</v>
          </cell>
          <cell r="Z840">
            <v>843000</v>
          </cell>
          <cell r="AA840">
            <v>843000</v>
          </cell>
          <cell r="AB840">
            <v>843000</v>
          </cell>
          <cell r="AC840">
            <v>808000</v>
          </cell>
          <cell r="AD840">
            <v>990375</v>
          </cell>
          <cell r="AE840">
            <v>979791.66666666663</v>
          </cell>
          <cell r="AF840">
            <v>968916.66666666663</v>
          </cell>
          <cell r="AG840">
            <v>957750</v>
          </cell>
          <cell r="AH840">
            <v>946583.33333333337</v>
          </cell>
          <cell r="AI840">
            <v>936458.33333333337</v>
          </cell>
          <cell r="AJ840">
            <v>927375</v>
          </cell>
          <cell r="AK840">
            <v>918291.66666666663</v>
          </cell>
          <cell r="AL840">
            <v>908875</v>
          </cell>
          <cell r="AM840">
            <v>899125</v>
          </cell>
          <cell r="AN840">
            <v>889375</v>
          </cell>
          <cell r="AO840">
            <v>879583.33333333337</v>
          </cell>
          <cell r="AR840" t="str">
            <v>62</v>
          </cell>
        </row>
        <row r="841">
          <cell r="R841">
            <v>1259000</v>
          </cell>
          <cell r="S841">
            <v>1259000</v>
          </cell>
          <cell r="T841">
            <v>1259000</v>
          </cell>
          <cell r="U841">
            <v>1259000</v>
          </cell>
          <cell r="V841">
            <v>1259000</v>
          </cell>
          <cell r="W841">
            <v>1259000</v>
          </cell>
          <cell r="X841">
            <v>1259000</v>
          </cell>
          <cell r="Y841">
            <v>1259000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1259000</v>
          </cell>
          <cell r="AE841">
            <v>1259000</v>
          </cell>
          <cell r="AF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  <cell r="AK841">
            <v>1259000</v>
          </cell>
          <cell r="AL841">
            <v>1206541.6666666667</v>
          </cell>
          <cell r="AM841">
            <v>1101625</v>
          </cell>
          <cell r="AN841">
            <v>996708.33333333337</v>
          </cell>
          <cell r="AO841">
            <v>891791.66666666663</v>
          </cell>
          <cell r="AR841" t="str">
            <v>62</v>
          </cell>
        </row>
        <row r="842"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R842" t="str">
            <v>62</v>
          </cell>
        </row>
        <row r="843">
          <cell r="R843">
            <v>7044734.3300000001</v>
          </cell>
          <cell r="S843">
            <v>7044734.3300000001</v>
          </cell>
          <cell r="T843">
            <v>9561734.3300000001</v>
          </cell>
          <cell r="U843">
            <v>9561734.3300000001</v>
          </cell>
          <cell r="V843">
            <v>9561734.3300000001</v>
          </cell>
          <cell r="W843">
            <v>9409734.3300000001</v>
          </cell>
          <cell r="X843">
            <v>9409734.3300000001</v>
          </cell>
          <cell r="Y843">
            <v>9409734.3300000001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6668147.0412500007</v>
          </cell>
          <cell r="AE843">
            <v>6768941.0687500006</v>
          </cell>
          <cell r="AF843">
            <v>6948901.7629166665</v>
          </cell>
          <cell r="AG843">
            <v>7208029.1237500003</v>
          </cell>
          <cell r="AH843">
            <v>7467156.4845833331</v>
          </cell>
          <cell r="AI843">
            <v>7702825.512083333</v>
          </cell>
          <cell r="AJ843">
            <v>7915036.2062499998</v>
          </cell>
          <cell r="AK843">
            <v>8127246.9004166657</v>
          </cell>
          <cell r="AL843">
            <v>7945135.3308333317</v>
          </cell>
          <cell r="AM843">
            <v>7368701.4974999996</v>
          </cell>
          <cell r="AN843">
            <v>6792267.6641666666</v>
          </cell>
          <cell r="AO843">
            <v>6210520.1504166676</v>
          </cell>
          <cell r="AR843" t="str">
            <v>62</v>
          </cell>
        </row>
        <row r="844"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R844" t="str">
            <v>62</v>
          </cell>
        </row>
        <row r="845">
          <cell r="R845">
            <v>0</v>
          </cell>
          <cell r="S845">
            <v>0</v>
          </cell>
          <cell r="T845">
            <v>1280000</v>
          </cell>
          <cell r="U845">
            <v>1280000</v>
          </cell>
          <cell r="V845">
            <v>1280000</v>
          </cell>
          <cell r="W845">
            <v>1331000</v>
          </cell>
          <cell r="X845">
            <v>1331000</v>
          </cell>
          <cell r="Y845">
            <v>1331000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53333.333333333336</v>
          </cell>
          <cell r="AG845">
            <v>160000</v>
          </cell>
          <cell r="AH845">
            <v>266666.66666666669</v>
          </cell>
          <cell r="AI845">
            <v>375458.33333333331</v>
          </cell>
          <cell r="AJ845">
            <v>486375</v>
          </cell>
          <cell r="AK845">
            <v>597291.66666666663</v>
          </cell>
          <cell r="AL845">
            <v>652750</v>
          </cell>
          <cell r="AM845">
            <v>652750</v>
          </cell>
          <cell r="AN845">
            <v>652750</v>
          </cell>
          <cell r="AO845">
            <v>652750</v>
          </cell>
          <cell r="AR845" t="str">
            <v>17</v>
          </cell>
        </row>
        <row r="846">
          <cell r="R846">
            <v>3020901</v>
          </cell>
          <cell r="S846">
            <v>3020901</v>
          </cell>
          <cell r="T846">
            <v>1069682</v>
          </cell>
          <cell r="U846">
            <v>1069682</v>
          </cell>
          <cell r="V846">
            <v>1069682</v>
          </cell>
          <cell r="W846">
            <v>1142320</v>
          </cell>
          <cell r="X846">
            <v>1142320</v>
          </cell>
          <cell r="Y846">
            <v>1142320</v>
          </cell>
          <cell r="Z846">
            <v>1142320</v>
          </cell>
          <cell r="AA846">
            <v>1142320</v>
          </cell>
          <cell r="AB846">
            <v>1142320</v>
          </cell>
          <cell r="AC846">
            <v>1112042</v>
          </cell>
          <cell r="AD846">
            <v>2523960</v>
          </cell>
          <cell r="AE846">
            <v>2583645</v>
          </cell>
          <cell r="AF846">
            <v>2581312.5416666665</v>
          </cell>
          <cell r="AG846">
            <v>2516962.625</v>
          </cell>
          <cell r="AH846">
            <v>2452612.7083333335</v>
          </cell>
          <cell r="AI846">
            <v>2353995.25</v>
          </cell>
          <cell r="AJ846">
            <v>2221110.25</v>
          </cell>
          <cell r="AK846">
            <v>2088225.25</v>
          </cell>
          <cell r="AL846">
            <v>1950453.25</v>
          </cell>
          <cell r="AM846">
            <v>1807794.25</v>
          </cell>
          <cell r="AN846">
            <v>1665135.25</v>
          </cell>
          <cell r="AO846">
            <v>1514269.9583333333</v>
          </cell>
          <cell r="AR846" t="str">
            <v>62</v>
          </cell>
        </row>
        <row r="847">
          <cell r="R847">
            <v>2458000</v>
          </cell>
          <cell r="S847">
            <v>2458000</v>
          </cell>
          <cell r="T847">
            <v>2458000</v>
          </cell>
          <cell r="U847">
            <v>2458000</v>
          </cell>
          <cell r="V847">
            <v>2458000</v>
          </cell>
          <cell r="W847">
            <v>2458000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2458000</v>
          </cell>
          <cell r="AE847">
            <v>2458000</v>
          </cell>
          <cell r="AF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2355583.3333333335</v>
          </cell>
          <cell r="AK847">
            <v>2150750</v>
          </cell>
          <cell r="AL847">
            <v>1945916.6666666667</v>
          </cell>
          <cell r="AM847">
            <v>1741083.3333333333</v>
          </cell>
          <cell r="AN847">
            <v>1536250</v>
          </cell>
          <cell r="AO847">
            <v>1331416.6666666667</v>
          </cell>
          <cell r="AR847" t="str">
            <v>50a</v>
          </cell>
        </row>
        <row r="848">
          <cell r="R848">
            <v>1553352</v>
          </cell>
          <cell r="S848">
            <v>1553352</v>
          </cell>
          <cell r="T848">
            <v>1553352</v>
          </cell>
          <cell r="U848">
            <v>1553352</v>
          </cell>
          <cell r="V848">
            <v>1553352</v>
          </cell>
          <cell r="W848">
            <v>1553352</v>
          </cell>
          <cell r="X848">
            <v>1553352</v>
          </cell>
          <cell r="Y848">
            <v>1553352</v>
          </cell>
          <cell r="Z848">
            <v>537046</v>
          </cell>
          <cell r="AA848">
            <v>537046</v>
          </cell>
          <cell r="AB848">
            <v>537046</v>
          </cell>
          <cell r="AC848">
            <v>537046</v>
          </cell>
          <cell r="AD848">
            <v>1702102</v>
          </cell>
          <cell r="AE848">
            <v>1682268.6666666667</v>
          </cell>
          <cell r="AF848">
            <v>1662435.3333333333</v>
          </cell>
          <cell r="AG848">
            <v>1642602</v>
          </cell>
          <cell r="AH848">
            <v>1622768.6666666667</v>
          </cell>
          <cell r="AI848">
            <v>1602935.3333333333</v>
          </cell>
          <cell r="AJ848">
            <v>1583102</v>
          </cell>
          <cell r="AK848">
            <v>1563268.6666666667</v>
          </cell>
          <cell r="AL848">
            <v>1511005.9166666667</v>
          </cell>
          <cell r="AM848">
            <v>1426313.75</v>
          </cell>
          <cell r="AN848">
            <v>1341621.5833333333</v>
          </cell>
          <cell r="AO848">
            <v>1256929.4166666667</v>
          </cell>
          <cell r="AR848" t="str">
            <v>62</v>
          </cell>
        </row>
        <row r="849">
          <cell r="R849">
            <v>340757</v>
          </cell>
          <cell r="S849">
            <v>340757</v>
          </cell>
          <cell r="T849">
            <v>380583</v>
          </cell>
          <cell r="U849">
            <v>380583</v>
          </cell>
          <cell r="V849">
            <v>380583</v>
          </cell>
          <cell r="W849">
            <v>616371</v>
          </cell>
          <cell r="X849">
            <v>616371</v>
          </cell>
          <cell r="Y849">
            <v>616371</v>
          </cell>
          <cell r="Z849">
            <v>614370</v>
          </cell>
          <cell r="AA849">
            <v>614370</v>
          </cell>
          <cell r="AB849">
            <v>614370</v>
          </cell>
          <cell r="AC849">
            <v>962562</v>
          </cell>
          <cell r="AD849">
            <v>42594.625</v>
          </cell>
          <cell r="AE849">
            <v>70991.041666666672</v>
          </cell>
          <cell r="AF849">
            <v>101046.875</v>
          </cell>
          <cell r="AG849">
            <v>132762.125</v>
          </cell>
          <cell r="AH849">
            <v>164477.375</v>
          </cell>
          <cell r="AI849">
            <v>206017.125</v>
          </cell>
          <cell r="AJ849">
            <v>257381.375</v>
          </cell>
          <cell r="AK849">
            <v>308745.625</v>
          </cell>
          <cell r="AL849">
            <v>360026.5</v>
          </cell>
          <cell r="AM849">
            <v>411224</v>
          </cell>
          <cell r="AN849">
            <v>462421.5</v>
          </cell>
          <cell r="AO849">
            <v>513928.79166666669</v>
          </cell>
          <cell r="AR849" t="str">
            <v>62</v>
          </cell>
        </row>
        <row r="850">
          <cell r="R850">
            <v>16000</v>
          </cell>
          <cell r="S850">
            <v>16000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2000</v>
          </cell>
          <cell r="AE850">
            <v>3333.3333333333335</v>
          </cell>
          <cell r="AF850">
            <v>4000</v>
          </cell>
          <cell r="AG850">
            <v>4000</v>
          </cell>
          <cell r="AH850">
            <v>4000</v>
          </cell>
          <cell r="AI850">
            <v>4000</v>
          </cell>
          <cell r="AJ850">
            <v>4000</v>
          </cell>
          <cell r="AK850">
            <v>4000</v>
          </cell>
          <cell r="AL850">
            <v>4000</v>
          </cell>
          <cell r="AM850">
            <v>4000</v>
          </cell>
          <cell r="AN850">
            <v>4000</v>
          </cell>
          <cell r="AO850">
            <v>3333.3333333333335</v>
          </cell>
          <cell r="AR850" t="str">
            <v>62</v>
          </cell>
        </row>
        <row r="851">
          <cell r="R851">
            <v>863861</v>
          </cell>
          <cell r="S851">
            <v>863861</v>
          </cell>
          <cell r="T851">
            <v>863861</v>
          </cell>
          <cell r="U851">
            <v>863861</v>
          </cell>
          <cell r="V851">
            <v>863861</v>
          </cell>
          <cell r="W851">
            <v>863861</v>
          </cell>
          <cell r="X851">
            <v>863861</v>
          </cell>
          <cell r="Y851">
            <v>863861</v>
          </cell>
          <cell r="Z851">
            <v>863861</v>
          </cell>
          <cell r="AA851">
            <v>863861</v>
          </cell>
          <cell r="AB851">
            <v>863861</v>
          </cell>
          <cell r="AC851">
            <v>0</v>
          </cell>
          <cell r="AD851">
            <v>863861</v>
          </cell>
          <cell r="AE851">
            <v>863861</v>
          </cell>
          <cell r="AF851">
            <v>863861</v>
          </cell>
          <cell r="AG851">
            <v>863861</v>
          </cell>
          <cell r="AH851">
            <v>863861</v>
          </cell>
          <cell r="AI851">
            <v>863861</v>
          </cell>
          <cell r="AJ851">
            <v>863861</v>
          </cell>
          <cell r="AK851">
            <v>863861</v>
          </cell>
          <cell r="AL851">
            <v>863861</v>
          </cell>
          <cell r="AM851">
            <v>863861</v>
          </cell>
          <cell r="AN851">
            <v>863861</v>
          </cell>
          <cell r="AO851">
            <v>827866.79166666663</v>
          </cell>
          <cell r="AR851" t="str">
            <v>62</v>
          </cell>
        </row>
        <row r="852"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0</v>
          </cell>
          <cell r="AC852">
            <v>0</v>
          </cell>
          <cell r="AD852">
            <v>0</v>
          </cell>
          <cell r="AE852">
            <v>0</v>
          </cell>
          <cell r="AF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  <cell r="AK852">
            <v>0</v>
          </cell>
          <cell r="AL852">
            <v>0</v>
          </cell>
          <cell r="AM852">
            <v>0</v>
          </cell>
          <cell r="AN852">
            <v>0</v>
          </cell>
          <cell r="AO852">
            <v>0</v>
          </cell>
          <cell r="AR852" t="str">
            <v>62</v>
          </cell>
        </row>
        <row r="853">
          <cell r="R853">
            <v>14000</v>
          </cell>
          <cell r="S853">
            <v>14000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3000</v>
          </cell>
          <cell r="AD853">
            <v>20625</v>
          </cell>
          <cell r="AE853">
            <v>20208.333333333332</v>
          </cell>
          <cell r="AF853">
            <v>19333.333333333332</v>
          </cell>
          <cell r="AG853">
            <v>18000</v>
          </cell>
          <cell r="AH853">
            <v>16666.666666666668</v>
          </cell>
          <cell r="AI853">
            <v>14791.666666666666</v>
          </cell>
          <cell r="AJ853">
            <v>12375</v>
          </cell>
          <cell r="AK853">
            <v>9958.3333333333339</v>
          </cell>
          <cell r="AL853">
            <v>7875</v>
          </cell>
          <cell r="AM853">
            <v>6125</v>
          </cell>
          <cell r="AN853">
            <v>4375</v>
          </cell>
          <cell r="AO853">
            <v>3041.6666666666665</v>
          </cell>
        </row>
        <row r="854"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K854">
            <v>0</v>
          </cell>
          <cell r="AL854">
            <v>0</v>
          </cell>
          <cell r="AM854">
            <v>0</v>
          </cell>
          <cell r="AN854">
            <v>0</v>
          </cell>
          <cell r="AO854">
            <v>0</v>
          </cell>
          <cell r="AR854" t="str">
            <v>62</v>
          </cell>
        </row>
        <row r="855">
          <cell r="R855">
            <v>159437</v>
          </cell>
          <cell r="S855">
            <v>159437</v>
          </cell>
          <cell r="T855">
            <v>159437</v>
          </cell>
          <cell r="U855">
            <v>159437</v>
          </cell>
          <cell r="V855">
            <v>159437</v>
          </cell>
          <cell r="W855">
            <v>159437</v>
          </cell>
          <cell r="X855">
            <v>159437</v>
          </cell>
          <cell r="Y855">
            <v>159437</v>
          </cell>
          <cell r="Z855">
            <v>159437</v>
          </cell>
          <cell r="AA855">
            <v>159437</v>
          </cell>
          <cell r="AB855">
            <v>159437</v>
          </cell>
          <cell r="AC855">
            <v>159437</v>
          </cell>
          <cell r="AD855">
            <v>159437</v>
          </cell>
          <cell r="AE855">
            <v>159437</v>
          </cell>
          <cell r="AF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  <cell r="AK855">
            <v>159437</v>
          </cell>
          <cell r="AL855">
            <v>159437</v>
          </cell>
          <cell r="AM855">
            <v>159437</v>
          </cell>
          <cell r="AN855">
            <v>159437</v>
          </cell>
          <cell r="AO855">
            <v>159437</v>
          </cell>
          <cell r="AR855" t="str">
            <v>56</v>
          </cell>
        </row>
        <row r="856">
          <cell r="R856">
            <v>156000</v>
          </cell>
          <cell r="S856">
            <v>156000</v>
          </cell>
          <cell r="T856">
            <v>1000</v>
          </cell>
          <cell r="U856">
            <v>1000</v>
          </cell>
          <cell r="V856">
            <v>1000</v>
          </cell>
          <cell r="W856">
            <v>394000</v>
          </cell>
          <cell r="X856">
            <v>394000</v>
          </cell>
          <cell r="Y856">
            <v>394000</v>
          </cell>
          <cell r="Z856">
            <v>396586</v>
          </cell>
          <cell r="AA856">
            <v>396586</v>
          </cell>
          <cell r="AB856">
            <v>396586</v>
          </cell>
          <cell r="AC856">
            <v>427586</v>
          </cell>
          <cell r="AD856">
            <v>880875</v>
          </cell>
          <cell r="AE856">
            <v>823958.33333333337</v>
          </cell>
          <cell r="AF856">
            <v>755625</v>
          </cell>
          <cell r="AG856">
            <v>675875</v>
          </cell>
          <cell r="AH856">
            <v>596125</v>
          </cell>
          <cell r="AI856">
            <v>531500</v>
          </cell>
          <cell r="AJ856">
            <v>482000</v>
          </cell>
          <cell r="AK856">
            <v>432500</v>
          </cell>
          <cell r="AL856">
            <v>379274.41666666669</v>
          </cell>
          <cell r="AM856">
            <v>322323.25</v>
          </cell>
          <cell r="AN856">
            <v>265372.08333333331</v>
          </cell>
          <cell r="AO856">
            <v>248212.58333333334</v>
          </cell>
          <cell r="AR856" t="str">
            <v>62</v>
          </cell>
        </row>
        <row r="857">
          <cell r="R857">
            <v>-7000</v>
          </cell>
          <cell r="S857">
            <v>-7000</v>
          </cell>
          <cell r="T857">
            <v>-7000</v>
          </cell>
          <cell r="U857">
            <v>-7000</v>
          </cell>
          <cell r="V857">
            <v>-7000</v>
          </cell>
          <cell r="W857">
            <v>-7000</v>
          </cell>
          <cell r="X857">
            <v>-7000</v>
          </cell>
          <cell r="Y857">
            <v>-7000</v>
          </cell>
          <cell r="Z857">
            <v>-7000</v>
          </cell>
          <cell r="AA857">
            <v>-7000</v>
          </cell>
          <cell r="AB857">
            <v>-7000</v>
          </cell>
          <cell r="AC857">
            <v>0</v>
          </cell>
          <cell r="AD857">
            <v>-7000</v>
          </cell>
          <cell r="AE857">
            <v>-7000</v>
          </cell>
          <cell r="AF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  <cell r="AK857">
            <v>-7000</v>
          </cell>
          <cell r="AL857">
            <v>-7000</v>
          </cell>
          <cell r="AM857">
            <v>-7000</v>
          </cell>
          <cell r="AN857">
            <v>-7000</v>
          </cell>
          <cell r="AO857">
            <v>-6708.333333333333</v>
          </cell>
          <cell r="AR857" t="str">
            <v>62</v>
          </cell>
        </row>
        <row r="858"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R858" t="str">
            <v>62</v>
          </cell>
        </row>
        <row r="859">
          <cell r="R859">
            <v>12777000</v>
          </cell>
          <cell r="S859">
            <v>12777000</v>
          </cell>
          <cell r="T859">
            <v>12777000</v>
          </cell>
          <cell r="U859">
            <v>12777000</v>
          </cell>
          <cell r="V859">
            <v>12777000</v>
          </cell>
          <cell r="W859">
            <v>12777000</v>
          </cell>
          <cell r="X859">
            <v>12777000</v>
          </cell>
          <cell r="Y859">
            <v>12777000</v>
          </cell>
          <cell r="Z859">
            <v>-699695</v>
          </cell>
          <cell r="AA859">
            <v>-699695</v>
          </cell>
          <cell r="AB859">
            <v>-699695</v>
          </cell>
          <cell r="AC859">
            <v>-699695</v>
          </cell>
          <cell r="AD859">
            <v>12777000</v>
          </cell>
          <cell r="AE859">
            <v>12777000</v>
          </cell>
          <cell r="AF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  <cell r="AK859">
            <v>12777000</v>
          </cell>
          <cell r="AL859">
            <v>12215471.041666666</v>
          </cell>
          <cell r="AM859">
            <v>11092413.125</v>
          </cell>
          <cell r="AN859">
            <v>9969355.208333334</v>
          </cell>
          <cell r="AO859">
            <v>8846297.291666666</v>
          </cell>
          <cell r="AR859" t="str">
            <v>62</v>
          </cell>
        </row>
        <row r="860">
          <cell r="R860">
            <v>1044000</v>
          </cell>
          <cell r="S860">
            <v>1044000</v>
          </cell>
          <cell r="T860">
            <v>1044000</v>
          </cell>
          <cell r="U860">
            <v>1044000</v>
          </cell>
          <cell r="V860">
            <v>1044000</v>
          </cell>
          <cell r="W860">
            <v>1044000</v>
          </cell>
          <cell r="X860">
            <v>1044000</v>
          </cell>
          <cell r="Y860">
            <v>1044000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1044000</v>
          </cell>
          <cell r="AE860">
            <v>1044000</v>
          </cell>
          <cell r="AF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  <cell r="AK860">
            <v>1044000</v>
          </cell>
          <cell r="AL860">
            <v>1000500</v>
          </cell>
          <cell r="AM860">
            <v>913500</v>
          </cell>
          <cell r="AN860">
            <v>826500</v>
          </cell>
          <cell r="AO860">
            <v>739500</v>
          </cell>
          <cell r="AR860" t="str">
            <v>62</v>
          </cell>
        </row>
        <row r="861">
          <cell r="R861">
            <v>5292000</v>
          </cell>
          <cell r="S861">
            <v>5292000</v>
          </cell>
          <cell r="T861">
            <v>5292000</v>
          </cell>
          <cell r="U861">
            <v>5292000</v>
          </cell>
          <cell r="V861">
            <v>5292000</v>
          </cell>
          <cell r="W861">
            <v>5292000</v>
          </cell>
          <cell r="X861">
            <v>5292000</v>
          </cell>
          <cell r="Y861">
            <v>5292000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5281375</v>
          </cell>
          <cell r="AE861">
            <v>5287750</v>
          </cell>
          <cell r="AF861">
            <v>5292000</v>
          </cell>
          <cell r="AG861">
            <v>5292000</v>
          </cell>
          <cell r="AH861">
            <v>5292000</v>
          </cell>
          <cell r="AI861">
            <v>5292000</v>
          </cell>
          <cell r="AJ861">
            <v>5292000</v>
          </cell>
          <cell r="AK861">
            <v>5292000</v>
          </cell>
          <cell r="AL861">
            <v>5071500</v>
          </cell>
          <cell r="AM861">
            <v>4630500</v>
          </cell>
          <cell r="AN861">
            <v>4189500</v>
          </cell>
          <cell r="AO861">
            <v>3748500</v>
          </cell>
          <cell r="AR861" t="str">
            <v>62</v>
          </cell>
        </row>
        <row r="862">
          <cell r="R862">
            <v>863211</v>
          </cell>
          <cell r="S862">
            <v>863211</v>
          </cell>
          <cell r="T862">
            <v>863211</v>
          </cell>
          <cell r="U862">
            <v>863211</v>
          </cell>
          <cell r="V862">
            <v>863211</v>
          </cell>
          <cell r="W862">
            <v>863211</v>
          </cell>
          <cell r="X862">
            <v>863211</v>
          </cell>
          <cell r="Y862">
            <v>863211</v>
          </cell>
          <cell r="Z862">
            <v>863211</v>
          </cell>
          <cell r="AA862">
            <v>863211</v>
          </cell>
          <cell r="AB862">
            <v>3270608</v>
          </cell>
          <cell r="AC862">
            <v>3270608</v>
          </cell>
          <cell r="AD862">
            <v>1048451.125</v>
          </cell>
          <cell r="AE862">
            <v>1030809.2083333334</v>
          </cell>
          <cell r="AF862">
            <v>1013167.2916666666</v>
          </cell>
          <cell r="AG862">
            <v>995525.375</v>
          </cell>
          <cell r="AH862">
            <v>977883.45833333337</v>
          </cell>
          <cell r="AI862">
            <v>960241.54166666663</v>
          </cell>
          <cell r="AJ862">
            <v>942599.625</v>
          </cell>
          <cell r="AK862">
            <v>924957.70833333337</v>
          </cell>
          <cell r="AL862">
            <v>907315.79166666663</v>
          </cell>
          <cell r="AM862">
            <v>889673.875</v>
          </cell>
          <cell r="AN862">
            <v>972340.16666666663</v>
          </cell>
          <cell r="AO862">
            <v>1164135.625</v>
          </cell>
          <cell r="AR862" t="str">
            <v>62</v>
          </cell>
        </row>
        <row r="863">
          <cell r="R863">
            <v>30097</v>
          </cell>
          <cell r="S863">
            <v>30097</v>
          </cell>
          <cell r="T863">
            <v>35097</v>
          </cell>
          <cell r="U863">
            <v>35097</v>
          </cell>
          <cell r="V863">
            <v>35097</v>
          </cell>
          <cell r="W863">
            <v>42097</v>
          </cell>
          <cell r="X863">
            <v>42097</v>
          </cell>
          <cell r="Y863">
            <v>42097</v>
          </cell>
          <cell r="Z863">
            <v>72918</v>
          </cell>
          <cell r="AA863">
            <v>72918</v>
          </cell>
          <cell r="AB863">
            <v>72918</v>
          </cell>
          <cell r="AC863">
            <v>82918</v>
          </cell>
          <cell r="AD863">
            <v>91834.875</v>
          </cell>
          <cell r="AE863">
            <v>94342.958333333328</v>
          </cell>
          <cell r="AF863">
            <v>93263.666666666672</v>
          </cell>
          <cell r="AG863">
            <v>88597</v>
          </cell>
          <cell r="AH863">
            <v>83930.333333333328</v>
          </cell>
          <cell r="AI863">
            <v>78222</v>
          </cell>
          <cell r="AJ863">
            <v>71472</v>
          </cell>
          <cell r="AK863">
            <v>64722</v>
          </cell>
          <cell r="AL863">
            <v>58631.208333333336</v>
          </cell>
          <cell r="AM863">
            <v>53199.625</v>
          </cell>
          <cell r="AN863">
            <v>47768.041666666664</v>
          </cell>
          <cell r="AO863">
            <v>47253.125</v>
          </cell>
          <cell r="AR863" t="str">
            <v>62</v>
          </cell>
        </row>
        <row r="864">
          <cell r="AC864">
            <v>526000</v>
          </cell>
          <cell r="AO864">
            <v>21916.666666666668</v>
          </cell>
          <cell r="AR864" t="str">
            <v>56</v>
          </cell>
        </row>
        <row r="865">
          <cell r="R865">
            <v>448000</v>
          </cell>
          <cell r="S865">
            <v>448000</v>
          </cell>
          <cell r="T865">
            <v>448000</v>
          </cell>
          <cell r="U865">
            <v>448000</v>
          </cell>
          <cell r="V865">
            <v>448000</v>
          </cell>
          <cell r="W865">
            <v>448000</v>
          </cell>
          <cell r="X865">
            <v>448000</v>
          </cell>
          <cell r="Y865">
            <v>448000</v>
          </cell>
          <cell r="Z865">
            <v>-726946</v>
          </cell>
          <cell r="AA865">
            <v>-726946</v>
          </cell>
          <cell r="AB865">
            <v>-726946</v>
          </cell>
          <cell r="AC865">
            <v>-726946</v>
          </cell>
          <cell r="AD865">
            <v>629875</v>
          </cell>
          <cell r="AE865">
            <v>605625</v>
          </cell>
          <cell r="AF865">
            <v>581375</v>
          </cell>
          <cell r="AG865">
            <v>557125</v>
          </cell>
          <cell r="AH865">
            <v>532875</v>
          </cell>
          <cell r="AI865">
            <v>508625</v>
          </cell>
          <cell r="AJ865">
            <v>484375</v>
          </cell>
          <cell r="AK865">
            <v>460125</v>
          </cell>
          <cell r="AL865">
            <v>399043.91666666669</v>
          </cell>
          <cell r="AM865">
            <v>301131.75</v>
          </cell>
          <cell r="AN865">
            <v>203219.58333333334</v>
          </cell>
          <cell r="AO865">
            <v>105307.41666666667</v>
          </cell>
          <cell r="AR865" t="str">
            <v>62</v>
          </cell>
        </row>
        <row r="866">
          <cell r="R866">
            <v>601000</v>
          </cell>
          <cell r="S866">
            <v>601000</v>
          </cell>
          <cell r="T866">
            <v>601000</v>
          </cell>
          <cell r="U866">
            <v>601000</v>
          </cell>
          <cell r="V866">
            <v>601000</v>
          </cell>
          <cell r="W866">
            <v>601000</v>
          </cell>
          <cell r="X866">
            <v>601000</v>
          </cell>
          <cell r="Y866">
            <v>601000</v>
          </cell>
          <cell r="Z866">
            <v>601000</v>
          </cell>
          <cell r="AA866">
            <v>601000</v>
          </cell>
          <cell r="AB866">
            <v>601000</v>
          </cell>
          <cell r="AC866">
            <v>0</v>
          </cell>
          <cell r="AD866">
            <v>209208.33333333334</v>
          </cell>
          <cell r="AE866">
            <v>259291.66666666666</v>
          </cell>
          <cell r="AF866">
            <v>309375</v>
          </cell>
          <cell r="AG866">
            <v>359458.33333333331</v>
          </cell>
          <cell r="AH866">
            <v>409541.66666666669</v>
          </cell>
          <cell r="AI866">
            <v>459625</v>
          </cell>
          <cell r="AJ866">
            <v>509708.33333333331</v>
          </cell>
          <cell r="AK866">
            <v>559791.66666666663</v>
          </cell>
          <cell r="AL866">
            <v>586958.33333333337</v>
          </cell>
          <cell r="AM866">
            <v>591208.33333333337</v>
          </cell>
          <cell r="AN866">
            <v>595458.33333333337</v>
          </cell>
          <cell r="AO866">
            <v>574250</v>
          </cell>
          <cell r="AR866" t="str">
            <v>62</v>
          </cell>
        </row>
        <row r="867"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245000</v>
          </cell>
          <cell r="AA867">
            <v>245000</v>
          </cell>
          <cell r="AB867">
            <v>245000</v>
          </cell>
          <cell r="AC867">
            <v>245000</v>
          </cell>
          <cell r="AD867">
            <v>175000</v>
          </cell>
          <cell r="AE867">
            <v>175000</v>
          </cell>
          <cell r="AF867">
            <v>175000</v>
          </cell>
          <cell r="AG867">
            <v>175000</v>
          </cell>
          <cell r="AH867">
            <v>175000</v>
          </cell>
          <cell r="AI867">
            <v>175000</v>
          </cell>
          <cell r="AJ867">
            <v>175000</v>
          </cell>
          <cell r="AK867">
            <v>175000</v>
          </cell>
          <cell r="AL867">
            <v>156041.66666666666</v>
          </cell>
          <cell r="AM867">
            <v>118125</v>
          </cell>
          <cell r="AN867">
            <v>80208.333333333328</v>
          </cell>
          <cell r="AO867">
            <v>71458.333333333328</v>
          </cell>
          <cell r="AR867" t="str">
            <v>62</v>
          </cell>
        </row>
        <row r="868">
          <cell r="R868">
            <v>22000</v>
          </cell>
          <cell r="S868">
            <v>9000</v>
          </cell>
          <cell r="T868">
            <v>-24000</v>
          </cell>
          <cell r="U868">
            <v>-93000</v>
          </cell>
          <cell r="V868">
            <v>-81000</v>
          </cell>
          <cell r="W868">
            <v>-105000</v>
          </cell>
          <cell r="X868">
            <v>-132000</v>
          </cell>
          <cell r="Y868">
            <v>-159000</v>
          </cell>
          <cell r="Z868">
            <v>62967</v>
          </cell>
          <cell r="AA868">
            <v>33967</v>
          </cell>
          <cell r="AB868">
            <v>118967</v>
          </cell>
          <cell r="AC868">
            <v>148967</v>
          </cell>
          <cell r="AD868">
            <v>916.66666666666663</v>
          </cell>
          <cell r="AE868">
            <v>2208.3333333333335</v>
          </cell>
          <cell r="AF868">
            <v>1583.3333333333333</v>
          </cell>
          <cell r="AG868">
            <v>-3291.6666666666665</v>
          </cell>
          <cell r="AH868">
            <v>-10541.666666666666</v>
          </cell>
          <cell r="AI868">
            <v>-18291.666666666668</v>
          </cell>
          <cell r="AJ868">
            <v>-28166.666666666668</v>
          </cell>
          <cell r="AK868">
            <v>-40291.666666666664</v>
          </cell>
          <cell r="AL868">
            <v>-44293.041666666664</v>
          </cell>
          <cell r="AM868">
            <v>-40254.125</v>
          </cell>
          <cell r="AN868">
            <v>-33881.875</v>
          </cell>
          <cell r="AO868">
            <v>-22717.958333333332</v>
          </cell>
          <cell r="AR868" t="str">
            <v>17</v>
          </cell>
        </row>
        <row r="869">
          <cell r="Z869">
            <v>805234</v>
          </cell>
          <cell r="AA869">
            <v>805234</v>
          </cell>
          <cell r="AB869">
            <v>805234</v>
          </cell>
          <cell r="AC869">
            <v>893234</v>
          </cell>
          <cell r="AK869">
            <v>0</v>
          </cell>
          <cell r="AL869">
            <v>33551.416666666664</v>
          </cell>
          <cell r="AM869">
            <v>100654.25</v>
          </cell>
          <cell r="AN869">
            <v>167757.08333333334</v>
          </cell>
          <cell r="AO869">
            <v>238526.58333333334</v>
          </cell>
        </row>
        <row r="870">
          <cell r="Z870">
            <v>117818</v>
          </cell>
          <cell r="AA870">
            <v>117818</v>
          </cell>
          <cell r="AB870">
            <v>117818</v>
          </cell>
          <cell r="AC870">
            <v>227818</v>
          </cell>
          <cell r="AK870">
            <v>0</v>
          </cell>
          <cell r="AL870">
            <v>4909.083333333333</v>
          </cell>
          <cell r="AM870">
            <v>14727.25</v>
          </cell>
          <cell r="AN870">
            <v>24545.416666666668</v>
          </cell>
          <cell r="AO870">
            <v>38946.916666666664</v>
          </cell>
        </row>
        <row r="871">
          <cell r="R871">
            <v>49000</v>
          </cell>
          <cell r="S871">
            <v>98000</v>
          </cell>
          <cell r="T871">
            <v>147000</v>
          </cell>
          <cell r="U871">
            <v>196000</v>
          </cell>
          <cell r="V871">
            <v>245000</v>
          </cell>
          <cell r="W871">
            <v>-910000</v>
          </cell>
          <cell r="X871">
            <v>-910000</v>
          </cell>
          <cell r="Y871">
            <v>-910000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2041.6666666666667</v>
          </cell>
          <cell r="AE871">
            <v>8166.666666666667</v>
          </cell>
          <cell r="AF871">
            <v>18375</v>
          </cell>
          <cell r="AG871">
            <v>32666.666666666668</v>
          </cell>
          <cell r="AH871">
            <v>51041.666666666664</v>
          </cell>
          <cell r="AI871">
            <v>23333.333333333332</v>
          </cell>
          <cell r="AJ871">
            <v>-52500</v>
          </cell>
          <cell r="AK871">
            <v>-128333.33333333333</v>
          </cell>
          <cell r="AL871">
            <v>-166250</v>
          </cell>
          <cell r="AM871">
            <v>-166250</v>
          </cell>
          <cell r="AN871">
            <v>-166250</v>
          </cell>
          <cell r="AO871">
            <v>-166250</v>
          </cell>
          <cell r="AR871" t="str">
            <v>17</v>
          </cell>
        </row>
        <row r="872">
          <cell r="R872">
            <v>0</v>
          </cell>
          <cell r="S872">
            <v>0</v>
          </cell>
          <cell r="T872">
            <v>2000</v>
          </cell>
          <cell r="U872">
            <v>2000</v>
          </cell>
          <cell r="V872">
            <v>2000</v>
          </cell>
          <cell r="W872">
            <v>4000</v>
          </cell>
          <cell r="X872">
            <v>4000</v>
          </cell>
          <cell r="Y872">
            <v>4000</v>
          </cell>
          <cell r="Z872">
            <v>447324</v>
          </cell>
          <cell r="AA872">
            <v>447324</v>
          </cell>
          <cell r="AB872">
            <v>447324</v>
          </cell>
          <cell r="AC872">
            <v>452324</v>
          </cell>
          <cell r="AD872">
            <v>0</v>
          </cell>
          <cell r="AE872">
            <v>0</v>
          </cell>
          <cell r="AF872">
            <v>83.333333333333329</v>
          </cell>
          <cell r="AG872">
            <v>250</v>
          </cell>
          <cell r="AH872">
            <v>416.66666666666669</v>
          </cell>
          <cell r="AI872">
            <v>666.66666666666663</v>
          </cell>
          <cell r="AJ872">
            <v>1000</v>
          </cell>
          <cell r="AK872">
            <v>1333.3333333333333</v>
          </cell>
          <cell r="AL872">
            <v>20138.5</v>
          </cell>
          <cell r="AM872">
            <v>57415.5</v>
          </cell>
          <cell r="AN872">
            <v>94692.5</v>
          </cell>
          <cell r="AO872">
            <v>132177.83333333334</v>
          </cell>
          <cell r="AR872" t="str">
            <v>17</v>
          </cell>
        </row>
        <row r="873">
          <cell r="R873">
            <v>0</v>
          </cell>
          <cell r="S873">
            <v>0</v>
          </cell>
          <cell r="T873">
            <v>-24000</v>
          </cell>
          <cell r="U873">
            <v>-24000</v>
          </cell>
          <cell r="V873">
            <v>-24000</v>
          </cell>
          <cell r="W873">
            <v>108000</v>
          </cell>
          <cell r="X873">
            <v>108000</v>
          </cell>
          <cell r="Y873">
            <v>108000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-1000</v>
          </cell>
          <cell r="AG873">
            <v>-3000</v>
          </cell>
          <cell r="AH873">
            <v>-5000</v>
          </cell>
          <cell r="AI873">
            <v>-1500</v>
          </cell>
          <cell r="AJ873">
            <v>7500</v>
          </cell>
          <cell r="AK873">
            <v>16500</v>
          </cell>
          <cell r="AL873">
            <v>21000</v>
          </cell>
          <cell r="AM873">
            <v>21000</v>
          </cell>
          <cell r="AN873">
            <v>21000</v>
          </cell>
          <cell r="AO873">
            <v>21000</v>
          </cell>
          <cell r="AR873" t="str">
            <v>17</v>
          </cell>
        </row>
        <row r="874">
          <cell r="R874">
            <v>0</v>
          </cell>
          <cell r="S874">
            <v>0</v>
          </cell>
          <cell r="T874">
            <v>2000</v>
          </cell>
          <cell r="U874">
            <v>2000</v>
          </cell>
          <cell r="V874">
            <v>2000</v>
          </cell>
          <cell r="W874">
            <v>3000</v>
          </cell>
          <cell r="X874">
            <v>3000</v>
          </cell>
          <cell r="Y874">
            <v>3000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83.333333333333329</v>
          </cell>
          <cell r="AG874">
            <v>250</v>
          </cell>
          <cell r="AH874">
            <v>416.66666666666669</v>
          </cell>
          <cell r="AI874">
            <v>625</v>
          </cell>
          <cell r="AJ874">
            <v>875</v>
          </cell>
          <cell r="AK874">
            <v>1125</v>
          </cell>
          <cell r="AL874">
            <v>1250</v>
          </cell>
          <cell r="AM874">
            <v>1250</v>
          </cell>
          <cell r="AN874">
            <v>1250</v>
          </cell>
          <cell r="AO874">
            <v>1250</v>
          </cell>
          <cell r="AR874" t="str">
            <v>17</v>
          </cell>
        </row>
        <row r="875">
          <cell r="R875">
            <v>52000</v>
          </cell>
          <cell r="S875">
            <v>57000</v>
          </cell>
          <cell r="T875">
            <v>98000</v>
          </cell>
          <cell r="U875">
            <v>121000</v>
          </cell>
          <cell r="V875">
            <v>367000</v>
          </cell>
          <cell r="W875">
            <v>369000</v>
          </cell>
          <cell r="X875">
            <v>374000</v>
          </cell>
          <cell r="Y875">
            <v>379000</v>
          </cell>
          <cell r="Z875">
            <v>509000</v>
          </cell>
          <cell r="AA875">
            <v>543000</v>
          </cell>
          <cell r="AB875">
            <v>643000</v>
          </cell>
          <cell r="AC875">
            <v>690000</v>
          </cell>
          <cell r="AD875">
            <v>2166.6666666666665</v>
          </cell>
          <cell r="AE875">
            <v>6708.333333333333</v>
          </cell>
          <cell r="AF875">
            <v>13166.666666666666</v>
          </cell>
          <cell r="AG875">
            <v>22291.666666666668</v>
          </cell>
          <cell r="AH875">
            <v>42625</v>
          </cell>
          <cell r="AI875">
            <v>73291.666666666672</v>
          </cell>
          <cell r="AJ875">
            <v>104250</v>
          </cell>
          <cell r="AK875">
            <v>135625</v>
          </cell>
          <cell r="AL875">
            <v>172625</v>
          </cell>
          <cell r="AM875">
            <v>216458.33333333334</v>
          </cell>
          <cell r="AN875">
            <v>265875</v>
          </cell>
          <cell r="AO875">
            <v>321416.66666666669</v>
          </cell>
          <cell r="AR875" t="str">
            <v>17</v>
          </cell>
        </row>
        <row r="876">
          <cell r="R876">
            <v>-90000</v>
          </cell>
          <cell r="S876">
            <v>-180000</v>
          </cell>
          <cell r="T876">
            <v>-270000</v>
          </cell>
          <cell r="U876">
            <v>-360000</v>
          </cell>
          <cell r="V876">
            <v>-450000</v>
          </cell>
          <cell r="W876">
            <v>-542000</v>
          </cell>
          <cell r="X876">
            <v>-589000</v>
          </cell>
          <cell r="Y876">
            <v>-673000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  <cell r="AD876">
            <v>-3750</v>
          </cell>
          <cell r="AE876">
            <v>-15000</v>
          </cell>
          <cell r="AF876">
            <v>-33750</v>
          </cell>
          <cell r="AG876">
            <v>-60000</v>
          </cell>
          <cell r="AH876">
            <v>-93750</v>
          </cell>
          <cell r="AI876">
            <v>-135083.33333333334</v>
          </cell>
          <cell r="AJ876">
            <v>-182208.33333333334</v>
          </cell>
          <cell r="AK876">
            <v>-234791.66666666666</v>
          </cell>
          <cell r="AL876">
            <v>-262833.33333333331</v>
          </cell>
          <cell r="AM876">
            <v>-262833.33333333331</v>
          </cell>
          <cell r="AN876">
            <v>-262833.33333333331</v>
          </cell>
          <cell r="AO876">
            <v>-262833.33333333331</v>
          </cell>
          <cell r="AR876" t="str">
            <v>17</v>
          </cell>
        </row>
        <row r="877">
          <cell r="R877">
            <v>0</v>
          </cell>
          <cell r="S877">
            <v>0</v>
          </cell>
          <cell r="T877">
            <v>-114000</v>
          </cell>
          <cell r="U877">
            <v>-114000</v>
          </cell>
          <cell r="V877">
            <v>-114000</v>
          </cell>
          <cell r="W877">
            <v>-232000</v>
          </cell>
          <cell r="X877">
            <v>-232000</v>
          </cell>
          <cell r="Y877">
            <v>-232000</v>
          </cell>
          <cell r="Z877">
            <v>-2606240</v>
          </cell>
          <cell r="AA877">
            <v>-2606240</v>
          </cell>
          <cell r="AB877">
            <v>-2606240</v>
          </cell>
          <cell r="AC877">
            <v>-3121240</v>
          </cell>
          <cell r="AD877">
            <v>0</v>
          </cell>
          <cell r="AE877">
            <v>0</v>
          </cell>
          <cell r="AF877">
            <v>-4750</v>
          </cell>
          <cell r="AG877">
            <v>-14250</v>
          </cell>
          <cell r="AH877">
            <v>-23750</v>
          </cell>
          <cell r="AI877">
            <v>-38166.666666666664</v>
          </cell>
          <cell r="AJ877">
            <v>-57500</v>
          </cell>
          <cell r="AK877">
            <v>-76833.333333333328</v>
          </cell>
          <cell r="AL877">
            <v>-195093.33333333334</v>
          </cell>
          <cell r="AM877">
            <v>-412280</v>
          </cell>
          <cell r="AN877">
            <v>-629466.66666666663</v>
          </cell>
          <cell r="AO877">
            <v>-868111.66666666663</v>
          </cell>
          <cell r="AR877" t="str">
            <v>17</v>
          </cell>
        </row>
        <row r="878">
          <cell r="R878">
            <v>8000</v>
          </cell>
          <cell r="S878">
            <v>15000</v>
          </cell>
          <cell r="T878">
            <v>-180000</v>
          </cell>
          <cell r="U878">
            <v>-242000</v>
          </cell>
          <cell r="V878">
            <v>-296000</v>
          </cell>
          <cell r="W878">
            <v>-350000</v>
          </cell>
          <cell r="X878">
            <v>-405000</v>
          </cell>
          <cell r="Y878">
            <v>-462000</v>
          </cell>
          <cell r="Z878">
            <v>-2039616</v>
          </cell>
          <cell r="AA878">
            <v>-2096616</v>
          </cell>
          <cell r="AB878">
            <v>-1908616</v>
          </cell>
          <cell r="AC878">
            <v>-1973616</v>
          </cell>
          <cell r="AD878">
            <v>333.33333333333331</v>
          </cell>
          <cell r="AE878">
            <v>1291.6666666666667</v>
          </cell>
          <cell r="AF878">
            <v>-5583.333333333333</v>
          </cell>
          <cell r="AG878">
            <v>-23166.666666666668</v>
          </cell>
          <cell r="AH878">
            <v>-45583.333333333336</v>
          </cell>
          <cell r="AI878">
            <v>-72500</v>
          </cell>
          <cell r="AJ878">
            <v>-103958.33333333333</v>
          </cell>
          <cell r="AK878">
            <v>-140083.33333333334</v>
          </cell>
          <cell r="AL878">
            <v>-244317.33333333334</v>
          </cell>
          <cell r="AM878">
            <v>-416660.33333333331</v>
          </cell>
          <cell r="AN878">
            <v>-583545</v>
          </cell>
          <cell r="AO878">
            <v>-745304.66666666663</v>
          </cell>
          <cell r="AR878" t="str">
            <v>17</v>
          </cell>
        </row>
        <row r="879">
          <cell r="R879">
            <v>50000</v>
          </cell>
          <cell r="S879">
            <v>100000</v>
          </cell>
          <cell r="T879">
            <v>150000</v>
          </cell>
          <cell r="U879">
            <v>200000</v>
          </cell>
          <cell r="V879">
            <v>250000</v>
          </cell>
          <cell r="W879">
            <v>300000</v>
          </cell>
          <cell r="X879">
            <v>350000</v>
          </cell>
          <cell r="Y879">
            <v>400000</v>
          </cell>
          <cell r="Z879">
            <v>-1464596</v>
          </cell>
          <cell r="AA879">
            <v>-1414596</v>
          </cell>
          <cell r="AB879">
            <v>-1364596</v>
          </cell>
          <cell r="AC879">
            <v>-1349596</v>
          </cell>
          <cell r="AD879">
            <v>2083.3333333333335</v>
          </cell>
          <cell r="AE879">
            <v>8333.3333333333339</v>
          </cell>
          <cell r="AF879">
            <v>18750</v>
          </cell>
          <cell r="AG879">
            <v>33333.333333333336</v>
          </cell>
          <cell r="AH879">
            <v>52083.333333333336</v>
          </cell>
          <cell r="AI879">
            <v>75000</v>
          </cell>
          <cell r="AJ879">
            <v>102083.33333333333</v>
          </cell>
          <cell r="AK879">
            <v>133333.33333333334</v>
          </cell>
          <cell r="AL879">
            <v>88975.166666666672</v>
          </cell>
          <cell r="AM879">
            <v>-30991.166666666668</v>
          </cell>
          <cell r="AN879">
            <v>-146790.83333333334</v>
          </cell>
          <cell r="AO879">
            <v>-259882.16666666666</v>
          </cell>
          <cell r="AR879" t="str">
            <v>17</v>
          </cell>
        </row>
        <row r="880">
          <cell r="R880">
            <v>15000</v>
          </cell>
          <cell r="S880">
            <v>13000</v>
          </cell>
          <cell r="T880">
            <v>21000</v>
          </cell>
          <cell r="U880">
            <v>28000</v>
          </cell>
          <cell r="V880">
            <v>-262000</v>
          </cell>
          <cell r="W880">
            <v>-21000</v>
          </cell>
          <cell r="X880">
            <v>-33000</v>
          </cell>
          <cell r="Y880">
            <v>-21000</v>
          </cell>
          <cell r="Z880">
            <v>-577173</v>
          </cell>
          <cell r="AA880">
            <v>-651173</v>
          </cell>
          <cell r="AB880">
            <v>-693173</v>
          </cell>
          <cell r="AC880">
            <v>-783173</v>
          </cell>
          <cell r="AD880">
            <v>625</v>
          </cell>
          <cell r="AE880">
            <v>1791.6666666666667</v>
          </cell>
          <cell r="AF880">
            <v>3208.3333333333335</v>
          </cell>
          <cell r="AG880">
            <v>5250</v>
          </cell>
          <cell r="AH880">
            <v>-4500</v>
          </cell>
          <cell r="AI880">
            <v>-16291.666666666666</v>
          </cell>
          <cell r="AJ880">
            <v>-18541.666666666668</v>
          </cell>
          <cell r="AK880">
            <v>-20791.666666666668</v>
          </cell>
          <cell r="AL880">
            <v>-45715.541666666664</v>
          </cell>
          <cell r="AM880">
            <v>-96896.625</v>
          </cell>
          <cell r="AN880">
            <v>-152911.04166666666</v>
          </cell>
          <cell r="AO880">
            <v>-214425.45833333334</v>
          </cell>
          <cell r="AR880" t="str">
            <v>17</v>
          </cell>
        </row>
        <row r="881">
          <cell r="R881">
            <v>-4000</v>
          </cell>
          <cell r="S881">
            <v>-8000</v>
          </cell>
          <cell r="T881">
            <v>-12000</v>
          </cell>
          <cell r="U881">
            <v>-16000</v>
          </cell>
          <cell r="V881">
            <v>-20000</v>
          </cell>
          <cell r="W881">
            <v>-24000</v>
          </cell>
          <cell r="X881">
            <v>-28000</v>
          </cell>
          <cell r="Y881">
            <v>-32000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-166.66666666666666</v>
          </cell>
          <cell r="AE881">
            <v>-666.66666666666663</v>
          </cell>
          <cell r="AF881">
            <v>-1500</v>
          </cell>
          <cell r="AG881">
            <v>-2666.6666666666665</v>
          </cell>
          <cell r="AH881">
            <v>-4166.666666666667</v>
          </cell>
          <cell r="AI881">
            <v>-6000</v>
          </cell>
          <cell r="AJ881">
            <v>-8166.666666666667</v>
          </cell>
          <cell r="AK881">
            <v>-10666.666666666666</v>
          </cell>
          <cell r="AL881">
            <v>-12000</v>
          </cell>
          <cell r="AM881">
            <v>-12000</v>
          </cell>
          <cell r="AN881">
            <v>-12000</v>
          </cell>
          <cell r="AO881">
            <v>-12000</v>
          </cell>
          <cell r="AR881" t="str">
            <v>17</v>
          </cell>
        </row>
        <row r="882">
          <cell r="R882">
            <v>-859037900</v>
          </cell>
          <cell r="S882">
            <v>-859037900</v>
          </cell>
          <cell r="T882">
            <v>-859037900</v>
          </cell>
          <cell r="U882">
            <v>-859037900</v>
          </cell>
          <cell r="V882">
            <v>-859037900</v>
          </cell>
          <cell r="W882">
            <v>-859037900</v>
          </cell>
          <cell r="X882">
            <v>-859037900</v>
          </cell>
          <cell r="Y882">
            <v>-859037900</v>
          </cell>
          <cell r="Z882">
            <v>-859037900</v>
          </cell>
          <cell r="AA882">
            <v>-859037900</v>
          </cell>
          <cell r="AB882">
            <v>-859037900</v>
          </cell>
          <cell r="AC882">
            <v>-859037900</v>
          </cell>
          <cell r="AD882">
            <v>-859037900</v>
          </cell>
          <cell r="AE882">
            <v>-859037900</v>
          </cell>
          <cell r="AF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  <cell r="AK882">
            <v>-859037900</v>
          </cell>
          <cell r="AL882">
            <v>-859037900</v>
          </cell>
          <cell r="AM882">
            <v>-859037900</v>
          </cell>
          <cell r="AN882">
            <v>-859037900</v>
          </cell>
          <cell r="AO882">
            <v>-859037900</v>
          </cell>
          <cell r="AR882" t="str">
            <v>6b</v>
          </cell>
        </row>
        <row r="883"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-42500000</v>
          </cell>
          <cell r="AE883">
            <v>-37500000</v>
          </cell>
          <cell r="AF883">
            <v>-32500000</v>
          </cell>
          <cell r="AG883">
            <v>-27500000</v>
          </cell>
          <cell r="AH883">
            <v>-22500000</v>
          </cell>
          <cell r="AI883">
            <v>-17500000</v>
          </cell>
          <cell r="AJ883">
            <v>-12500000</v>
          </cell>
          <cell r="AK883">
            <v>-7500000</v>
          </cell>
          <cell r="AL883">
            <v>-2500000</v>
          </cell>
          <cell r="AM883">
            <v>0</v>
          </cell>
          <cell r="AN883">
            <v>0</v>
          </cell>
          <cell r="AO883">
            <v>0</v>
          </cell>
          <cell r="AR883" t="str">
            <v>5</v>
          </cell>
        </row>
        <row r="884"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R884" t="str">
            <v>5</v>
          </cell>
        </row>
        <row r="885"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-377212.5</v>
          </cell>
          <cell r="AE885">
            <v>-341287.5</v>
          </cell>
          <cell r="AF885">
            <v>-305362.5</v>
          </cell>
          <cell r="AG885">
            <v>-269437.5</v>
          </cell>
          <cell r="AH885">
            <v>-233512.5</v>
          </cell>
          <cell r="AI885">
            <v>-197587.5</v>
          </cell>
          <cell r="AJ885">
            <v>-161662.5</v>
          </cell>
          <cell r="AK885">
            <v>-125737.5</v>
          </cell>
          <cell r="AL885">
            <v>-89812.5</v>
          </cell>
          <cell r="AM885">
            <v>-53887.5</v>
          </cell>
          <cell r="AN885">
            <v>-17962.5</v>
          </cell>
          <cell r="AO885">
            <v>0</v>
          </cell>
          <cell r="AR885" t="str">
            <v>5</v>
          </cell>
        </row>
        <row r="886"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-1280700</v>
          </cell>
          <cell r="AE886">
            <v>-1157300</v>
          </cell>
          <cell r="AF886">
            <v>-1033900</v>
          </cell>
          <cell r="AG886">
            <v>-911437.5</v>
          </cell>
          <cell r="AH886">
            <v>-789912.5</v>
          </cell>
          <cell r="AI886">
            <v>-668387.5</v>
          </cell>
          <cell r="AJ886">
            <v>-546862.5</v>
          </cell>
          <cell r="AK886">
            <v>-425337.5</v>
          </cell>
          <cell r="AL886">
            <v>-303812.5</v>
          </cell>
          <cell r="AM886">
            <v>-182287.5</v>
          </cell>
          <cell r="AN886">
            <v>-60762.5</v>
          </cell>
          <cell r="AO886">
            <v>0</v>
          </cell>
          <cell r="AR886" t="str">
            <v>5</v>
          </cell>
        </row>
        <row r="887"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  <cell r="AD887">
            <v>-18593750</v>
          </cell>
          <cell r="AE887">
            <v>-15468750</v>
          </cell>
          <cell r="AF887">
            <v>-12656250</v>
          </cell>
          <cell r="AG887">
            <v>-9843750</v>
          </cell>
          <cell r="AH887">
            <v>-7031250</v>
          </cell>
          <cell r="AI887">
            <v>-4218750</v>
          </cell>
          <cell r="AJ887">
            <v>-1406250</v>
          </cell>
          <cell r="AK887">
            <v>0</v>
          </cell>
          <cell r="AL887">
            <v>0</v>
          </cell>
          <cell r="AM887">
            <v>0</v>
          </cell>
          <cell r="AN887">
            <v>0</v>
          </cell>
          <cell r="AO887">
            <v>0</v>
          </cell>
          <cell r="AR887" t="str">
            <v>5</v>
          </cell>
        </row>
        <row r="888"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-71041666.666666672</v>
          </cell>
          <cell r="AE888">
            <v>-63531250</v>
          </cell>
          <cell r="AF888">
            <v>-56843750</v>
          </cell>
          <cell r="AG888">
            <v>-50156250</v>
          </cell>
          <cell r="AH888">
            <v>-43468750</v>
          </cell>
          <cell r="AI888">
            <v>-36781250</v>
          </cell>
          <cell r="AJ888">
            <v>-30093750</v>
          </cell>
          <cell r="AK888">
            <v>-23406250</v>
          </cell>
          <cell r="AL888">
            <v>-16718750</v>
          </cell>
          <cell r="AM888">
            <v>-10031250</v>
          </cell>
          <cell r="AN888">
            <v>-3343750</v>
          </cell>
          <cell r="AO888">
            <v>0</v>
          </cell>
          <cell r="AR888" t="str">
            <v>5</v>
          </cell>
        </row>
        <row r="889"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-175000000</v>
          </cell>
          <cell r="AE889">
            <v>-158333333.33333334</v>
          </cell>
          <cell r="AF889">
            <v>-141666666.66666666</v>
          </cell>
          <cell r="AG889">
            <v>-125000000</v>
          </cell>
          <cell r="AH889">
            <v>-108333333.33333333</v>
          </cell>
          <cell r="AI889">
            <v>-91666666.666666672</v>
          </cell>
          <cell r="AJ889">
            <v>-75000000</v>
          </cell>
          <cell r="AK889">
            <v>-58333333.333333336</v>
          </cell>
          <cell r="AL889">
            <v>-41666666.666666664</v>
          </cell>
          <cell r="AM889">
            <v>-25000000</v>
          </cell>
          <cell r="AN889">
            <v>-8333333.333333333</v>
          </cell>
          <cell r="AO889">
            <v>0</v>
          </cell>
          <cell r="AR889" t="str">
            <v>5</v>
          </cell>
        </row>
        <row r="890">
          <cell r="R890">
            <v>-122847945.22</v>
          </cell>
          <cell r="S890">
            <v>-122847945.22</v>
          </cell>
          <cell r="T890">
            <v>-122847945.22</v>
          </cell>
          <cell r="U890">
            <v>-122847945.22</v>
          </cell>
          <cell r="V890">
            <v>-122847945.22</v>
          </cell>
          <cell r="W890">
            <v>-122847945.22</v>
          </cell>
          <cell r="X890">
            <v>-122847945.22</v>
          </cell>
          <cell r="Y890">
            <v>-122847945.22</v>
          </cell>
          <cell r="Z890">
            <v>-122847945.22</v>
          </cell>
          <cell r="AA890">
            <v>-122847945.22</v>
          </cell>
          <cell r="AB890">
            <v>-122847945.22</v>
          </cell>
          <cell r="AC890">
            <v>-122847945.22</v>
          </cell>
          <cell r="AD890">
            <v>-122847945.22000001</v>
          </cell>
          <cell r="AE890">
            <v>-122847945.22000001</v>
          </cell>
          <cell r="AF890">
            <v>-122847945.22000001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  <cell r="AK890">
            <v>-122847945.22000001</v>
          </cell>
          <cell r="AL890">
            <v>-122847945.22000001</v>
          </cell>
          <cell r="AM890">
            <v>-122847945.22000001</v>
          </cell>
          <cell r="AN890">
            <v>-122847945.22000001</v>
          </cell>
          <cell r="AO890">
            <v>-122847945.22000001</v>
          </cell>
          <cell r="AR890" t="str">
            <v>7b</v>
          </cell>
        </row>
        <row r="891">
          <cell r="R891">
            <v>-338395484.31</v>
          </cell>
          <cell r="S891">
            <v>-338395484.31</v>
          </cell>
          <cell r="T891">
            <v>-338395484.31</v>
          </cell>
          <cell r="U891">
            <v>-338395484.31</v>
          </cell>
          <cell r="V891">
            <v>-338395484.31</v>
          </cell>
          <cell r="W891">
            <v>-338395484.31</v>
          </cell>
          <cell r="X891">
            <v>-338395484.31</v>
          </cell>
          <cell r="Y891">
            <v>-338395484.31</v>
          </cell>
          <cell r="Z891">
            <v>-338395484.31</v>
          </cell>
          <cell r="AA891">
            <v>-338395484.31</v>
          </cell>
          <cell r="AB891">
            <v>-338395484.31</v>
          </cell>
          <cell r="AC891">
            <v>-338395484.31</v>
          </cell>
          <cell r="AD891">
            <v>-338395484.31</v>
          </cell>
          <cell r="AE891">
            <v>-338395484.31</v>
          </cell>
          <cell r="AF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  <cell r="AK891">
            <v>-338395484.31</v>
          </cell>
          <cell r="AL891">
            <v>-338395484.31</v>
          </cell>
          <cell r="AM891">
            <v>-338395484.31</v>
          </cell>
          <cell r="AN891">
            <v>-338395484.31</v>
          </cell>
          <cell r="AO891">
            <v>-338395484.31</v>
          </cell>
          <cell r="AR891" t="str">
            <v>7b</v>
          </cell>
        </row>
        <row r="892">
          <cell r="R892">
            <v>-16901820.34</v>
          </cell>
          <cell r="S892">
            <v>-16901820.34</v>
          </cell>
          <cell r="T892">
            <v>-16901820.34</v>
          </cell>
          <cell r="U892">
            <v>-16901820.34</v>
          </cell>
          <cell r="V892">
            <v>-16901820.34</v>
          </cell>
          <cell r="W892">
            <v>-16901820.34</v>
          </cell>
          <cell r="X892">
            <v>-16901820.34</v>
          </cell>
          <cell r="Y892">
            <v>-16901820.34</v>
          </cell>
          <cell r="Z892">
            <v>-16901820.34</v>
          </cell>
          <cell r="AA892">
            <v>-16901820.34</v>
          </cell>
          <cell r="AB892">
            <v>-16901820.34</v>
          </cell>
          <cell r="AC892">
            <v>-16901820.34</v>
          </cell>
          <cell r="AD892">
            <v>-16901820.34</v>
          </cell>
          <cell r="AE892">
            <v>-16901820.34</v>
          </cell>
          <cell r="AF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  <cell r="AK892">
            <v>-16901820.34</v>
          </cell>
          <cell r="AL892">
            <v>-16901820.34</v>
          </cell>
          <cell r="AM892">
            <v>-16901820.34</v>
          </cell>
          <cell r="AN892">
            <v>-16901820.34</v>
          </cell>
          <cell r="AO892">
            <v>-16901820.34</v>
          </cell>
          <cell r="AR892" t="str">
            <v>7b</v>
          </cell>
        </row>
        <row r="893">
          <cell r="R893">
            <v>-337.5</v>
          </cell>
          <cell r="S893">
            <v>-337.5</v>
          </cell>
          <cell r="T893">
            <v>-337.5</v>
          </cell>
          <cell r="U893">
            <v>-337.5</v>
          </cell>
          <cell r="V893">
            <v>-337.5</v>
          </cell>
          <cell r="W893">
            <v>-337.5</v>
          </cell>
          <cell r="X893">
            <v>-337.5</v>
          </cell>
          <cell r="Y893">
            <v>-337.5</v>
          </cell>
          <cell r="Z893">
            <v>-337.5</v>
          </cell>
          <cell r="AA893">
            <v>-337.5</v>
          </cell>
          <cell r="AB893">
            <v>-337.5</v>
          </cell>
          <cell r="AC893">
            <v>-337.5</v>
          </cell>
          <cell r="AD893">
            <v>-267.1875</v>
          </cell>
          <cell r="AE893">
            <v>-295.3125</v>
          </cell>
          <cell r="AF893">
            <v>-323.4375</v>
          </cell>
          <cell r="AG893">
            <v>-337.5</v>
          </cell>
          <cell r="AH893">
            <v>-337.5</v>
          </cell>
          <cell r="AI893">
            <v>-337.5</v>
          </cell>
          <cell r="AJ893">
            <v>-337.5</v>
          </cell>
          <cell r="AK893">
            <v>-337.5</v>
          </cell>
          <cell r="AL893">
            <v>-337.5</v>
          </cell>
          <cell r="AM893">
            <v>-337.5</v>
          </cell>
          <cell r="AN893">
            <v>-337.5</v>
          </cell>
          <cell r="AO893">
            <v>-337.5</v>
          </cell>
          <cell r="AR893" t="str">
            <v>7b</v>
          </cell>
        </row>
        <row r="894">
          <cell r="R894">
            <v>-136260519.41</v>
          </cell>
          <cell r="S894">
            <v>-136577010.22</v>
          </cell>
          <cell r="T894">
            <v>-136924719.47999999</v>
          </cell>
          <cell r="U894">
            <v>-137283911.02000001</v>
          </cell>
          <cell r="V894">
            <v>-137601920.41</v>
          </cell>
          <cell r="W894">
            <v>-138486889.63</v>
          </cell>
          <cell r="X894">
            <v>-138804946.22</v>
          </cell>
          <cell r="Y894">
            <v>-139063395.75999999</v>
          </cell>
          <cell r="Z894">
            <v>-139476265.50999999</v>
          </cell>
          <cell r="AA894">
            <v>-139746289.34</v>
          </cell>
          <cell r="AB894">
            <v>-139977639.15000001</v>
          </cell>
          <cell r="AC894">
            <v>-140901148.61000001</v>
          </cell>
          <cell r="AD894">
            <v>-53121103.004583329</v>
          </cell>
          <cell r="AE894">
            <v>-61984959.866666675</v>
          </cell>
          <cell r="AF894">
            <v>-70863556.560000002</v>
          </cell>
          <cell r="AG894">
            <v>-79758000.538333341</v>
          </cell>
          <cell r="AH894">
            <v>-88663587.380416676</v>
          </cell>
          <cell r="AI894">
            <v>-97584190.236666679</v>
          </cell>
          <cell r="AJ894">
            <v>-106520461.3775</v>
          </cell>
          <cell r="AK894">
            <v>-115459134.71083336</v>
          </cell>
          <cell r="AL894">
            <v>-124397963.06833333</v>
          </cell>
          <cell r="AM894">
            <v>-133237454.51124997</v>
          </cell>
          <cell r="AN894">
            <v>-137807074.54416665</v>
          </cell>
          <cell r="AO894">
            <v>-138216395.43125001</v>
          </cell>
          <cell r="AR894" t="str">
            <v>7b</v>
          </cell>
        </row>
        <row r="895"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  <cell r="AK895">
            <v>0</v>
          </cell>
          <cell r="AL895">
            <v>0</v>
          </cell>
          <cell r="AM895">
            <v>0</v>
          </cell>
          <cell r="AN895">
            <v>0</v>
          </cell>
          <cell r="AO895">
            <v>0</v>
          </cell>
          <cell r="AR895" t="str">
            <v>62</v>
          </cell>
        </row>
        <row r="896"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  <cell r="AG896">
            <v>0</v>
          </cell>
          <cell r="AH896">
            <v>0</v>
          </cell>
          <cell r="AI896">
            <v>0</v>
          </cell>
          <cell r="AJ896">
            <v>0</v>
          </cell>
          <cell r="AK896">
            <v>0</v>
          </cell>
          <cell r="AL896">
            <v>0</v>
          </cell>
          <cell r="AM896">
            <v>0</v>
          </cell>
          <cell r="AN896">
            <v>0</v>
          </cell>
          <cell r="AO896">
            <v>0</v>
          </cell>
          <cell r="AR896" t="str">
            <v>62</v>
          </cell>
        </row>
        <row r="897"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  <cell r="AG897">
            <v>0</v>
          </cell>
          <cell r="AH897">
            <v>0</v>
          </cell>
          <cell r="AI897">
            <v>0</v>
          </cell>
          <cell r="AJ897">
            <v>0</v>
          </cell>
          <cell r="AK897">
            <v>0</v>
          </cell>
          <cell r="AL897">
            <v>0</v>
          </cell>
          <cell r="AM897">
            <v>0</v>
          </cell>
          <cell r="AN897">
            <v>0</v>
          </cell>
          <cell r="AO897">
            <v>0</v>
          </cell>
          <cell r="AR897" t="str">
            <v>62</v>
          </cell>
        </row>
        <row r="898"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  <cell r="AG898">
            <v>0</v>
          </cell>
          <cell r="AH898">
            <v>0</v>
          </cell>
          <cell r="AI898">
            <v>0</v>
          </cell>
          <cell r="AJ898">
            <v>0</v>
          </cell>
          <cell r="AK898">
            <v>0</v>
          </cell>
          <cell r="AL898">
            <v>0</v>
          </cell>
          <cell r="AM898">
            <v>0</v>
          </cell>
          <cell r="AN898">
            <v>0</v>
          </cell>
          <cell r="AO898">
            <v>0</v>
          </cell>
          <cell r="AR898" t="str">
            <v>62</v>
          </cell>
        </row>
        <row r="899"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  <cell r="AG899">
            <v>0</v>
          </cell>
          <cell r="AH899">
            <v>0</v>
          </cell>
          <cell r="AI899">
            <v>0</v>
          </cell>
          <cell r="AJ899">
            <v>0</v>
          </cell>
          <cell r="AK899">
            <v>0</v>
          </cell>
          <cell r="AL899">
            <v>0</v>
          </cell>
          <cell r="AM899">
            <v>0</v>
          </cell>
          <cell r="AN899">
            <v>0</v>
          </cell>
          <cell r="AO899">
            <v>0</v>
          </cell>
          <cell r="AR899" t="str">
            <v>62</v>
          </cell>
        </row>
        <row r="900"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0</v>
          </cell>
          <cell r="W900">
            <v>0</v>
          </cell>
          <cell r="X900">
            <v>0</v>
          </cell>
          <cell r="Y900">
            <v>0</v>
          </cell>
          <cell r="Z900">
            <v>0</v>
          </cell>
          <cell r="AA900">
            <v>0</v>
          </cell>
          <cell r="AB900">
            <v>0</v>
          </cell>
          <cell r="AC900">
            <v>0</v>
          </cell>
          <cell r="AD900">
            <v>0</v>
          </cell>
          <cell r="AE900">
            <v>0</v>
          </cell>
          <cell r="AF900">
            <v>0</v>
          </cell>
          <cell r="AG900">
            <v>0</v>
          </cell>
          <cell r="AH900">
            <v>0</v>
          </cell>
          <cell r="AI900">
            <v>0</v>
          </cell>
          <cell r="AJ900">
            <v>0</v>
          </cell>
          <cell r="AK900">
            <v>0</v>
          </cell>
          <cell r="AL900">
            <v>0</v>
          </cell>
          <cell r="AM900">
            <v>0</v>
          </cell>
          <cell r="AN900">
            <v>0</v>
          </cell>
          <cell r="AO900">
            <v>0</v>
          </cell>
          <cell r="AR900" t="str">
            <v>62</v>
          </cell>
        </row>
        <row r="901">
          <cell r="R901">
            <v>2148854.7200000002</v>
          </cell>
          <cell r="S901">
            <v>2148854.7200000002</v>
          </cell>
          <cell r="T901">
            <v>2148854.7200000002</v>
          </cell>
          <cell r="U901">
            <v>2148854.7200000002</v>
          </cell>
          <cell r="V901">
            <v>2148854.7200000002</v>
          </cell>
          <cell r="W901">
            <v>2148854.7200000002</v>
          </cell>
          <cell r="X901">
            <v>2148854.7200000002</v>
          </cell>
          <cell r="Y901">
            <v>2148854.7200000002</v>
          </cell>
          <cell r="Z901">
            <v>2148854.7200000002</v>
          </cell>
          <cell r="AA901">
            <v>2148854.7200000002</v>
          </cell>
          <cell r="AB901">
            <v>2148854.7200000002</v>
          </cell>
          <cell r="AC901">
            <v>2148854.7200000002</v>
          </cell>
          <cell r="AD901">
            <v>2148854.7199999997</v>
          </cell>
          <cell r="AE901">
            <v>2148854.7199999997</v>
          </cell>
          <cell r="AF901">
            <v>2148854.7199999997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  <cell r="AK901">
            <v>2148854.7199999997</v>
          </cell>
          <cell r="AL901">
            <v>2148854.7199999997</v>
          </cell>
          <cell r="AM901">
            <v>2148854.7199999997</v>
          </cell>
          <cell r="AN901">
            <v>2148854.7199999997</v>
          </cell>
          <cell r="AO901">
            <v>2148854.7199999997</v>
          </cell>
          <cell r="AR901" t="str">
            <v>7b</v>
          </cell>
        </row>
        <row r="902">
          <cell r="R902">
            <v>1658853.74</v>
          </cell>
          <cell r="S902">
            <v>1658853.74</v>
          </cell>
          <cell r="T902">
            <v>1658853.74</v>
          </cell>
          <cell r="U902">
            <v>1658853.74</v>
          </cell>
          <cell r="V902">
            <v>1658853.74</v>
          </cell>
          <cell r="W902">
            <v>1658853.74</v>
          </cell>
          <cell r="X902">
            <v>1658853.74</v>
          </cell>
          <cell r="Y902">
            <v>1658853.74</v>
          </cell>
          <cell r="Z902">
            <v>1658853.74</v>
          </cell>
          <cell r="AA902">
            <v>1658853.74</v>
          </cell>
          <cell r="AB902">
            <v>1658853.74</v>
          </cell>
          <cell r="AC902">
            <v>1658853.74</v>
          </cell>
          <cell r="AD902">
            <v>1651849.365</v>
          </cell>
          <cell r="AE902">
            <v>1652516.4483333332</v>
          </cell>
          <cell r="AF902">
            <v>1653183.5316666665</v>
          </cell>
          <cell r="AG902">
            <v>1653850.615</v>
          </cell>
          <cell r="AH902">
            <v>1654517.6983333332</v>
          </cell>
          <cell r="AI902">
            <v>1655184.7816666665</v>
          </cell>
          <cell r="AJ902">
            <v>1655851.865</v>
          </cell>
          <cell r="AK902">
            <v>1656518.9483333332</v>
          </cell>
          <cell r="AL902">
            <v>1657186.0316666665</v>
          </cell>
          <cell r="AM902">
            <v>1657853.115</v>
          </cell>
          <cell r="AN902">
            <v>1658520.1983333332</v>
          </cell>
          <cell r="AO902">
            <v>1658853.74</v>
          </cell>
          <cell r="AR902" t="str">
            <v>7b</v>
          </cell>
        </row>
        <row r="903">
          <cell r="R903">
            <v>4985024.68</v>
          </cell>
          <cell r="S903">
            <v>4985024.68</v>
          </cell>
          <cell r="T903">
            <v>4985024.68</v>
          </cell>
          <cell r="U903">
            <v>4985024.68</v>
          </cell>
          <cell r="V903">
            <v>4985024.68</v>
          </cell>
          <cell r="W903">
            <v>4985024.68</v>
          </cell>
          <cell r="X903">
            <v>4985024.68</v>
          </cell>
          <cell r="Y903">
            <v>4985024.68</v>
          </cell>
          <cell r="Z903">
            <v>4985024.68</v>
          </cell>
          <cell r="AA903">
            <v>4985024.68</v>
          </cell>
          <cell r="AB903">
            <v>4985024.68</v>
          </cell>
          <cell r="AC903">
            <v>4985024.68</v>
          </cell>
          <cell r="AD903">
            <v>4985024.68</v>
          </cell>
          <cell r="AE903">
            <v>4985024.68</v>
          </cell>
          <cell r="AF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  <cell r="AK903">
            <v>4985024.68</v>
          </cell>
          <cell r="AL903">
            <v>4985024.68</v>
          </cell>
          <cell r="AM903">
            <v>4985024.68</v>
          </cell>
          <cell r="AN903">
            <v>4985024.68</v>
          </cell>
          <cell r="AO903">
            <v>4985024.68</v>
          </cell>
          <cell r="AR903" t="str">
            <v>7b</v>
          </cell>
        </row>
        <row r="904">
          <cell r="R904">
            <v>786587.56</v>
          </cell>
          <cell r="S904">
            <v>786587.56</v>
          </cell>
          <cell r="T904">
            <v>786587.56</v>
          </cell>
          <cell r="U904">
            <v>786587.56</v>
          </cell>
          <cell r="V904">
            <v>786587.56</v>
          </cell>
          <cell r="W904">
            <v>786587.56</v>
          </cell>
          <cell r="X904">
            <v>786587.56</v>
          </cell>
          <cell r="Y904">
            <v>786587.56</v>
          </cell>
          <cell r="Z904">
            <v>786587.56</v>
          </cell>
          <cell r="AA904">
            <v>786587.56</v>
          </cell>
          <cell r="AB904">
            <v>786587.56</v>
          </cell>
          <cell r="AC904">
            <v>786587.56</v>
          </cell>
          <cell r="AD904">
            <v>786587.56000000017</v>
          </cell>
          <cell r="AE904">
            <v>786587.56000000017</v>
          </cell>
          <cell r="AF904">
            <v>786587.56000000017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  <cell r="AK904">
            <v>786587.56000000017</v>
          </cell>
          <cell r="AL904">
            <v>786587.56000000017</v>
          </cell>
          <cell r="AM904">
            <v>786587.56000000017</v>
          </cell>
          <cell r="AN904">
            <v>786587.56000000017</v>
          </cell>
          <cell r="AO904">
            <v>786587.56000000017</v>
          </cell>
          <cell r="AR904" t="str">
            <v>7b</v>
          </cell>
        </row>
        <row r="905">
          <cell r="R905">
            <v>-5700440</v>
          </cell>
          <cell r="S905">
            <v>-5700440</v>
          </cell>
          <cell r="T905">
            <v>-5700440</v>
          </cell>
          <cell r="U905">
            <v>-5700440</v>
          </cell>
          <cell r="V905">
            <v>-5700440</v>
          </cell>
          <cell r="W905">
            <v>-5700440</v>
          </cell>
          <cell r="X905">
            <v>-5700440</v>
          </cell>
          <cell r="Y905">
            <v>-5700440</v>
          </cell>
          <cell r="Z905">
            <v>-5700440</v>
          </cell>
          <cell r="AA905">
            <v>-5700440</v>
          </cell>
          <cell r="AB905">
            <v>-5700440</v>
          </cell>
          <cell r="AC905">
            <v>-6083160</v>
          </cell>
          <cell r="AD905">
            <v>-5411807.25</v>
          </cell>
          <cell r="AE905">
            <v>-5439296.083333333</v>
          </cell>
          <cell r="AF905">
            <v>-5466784.916666667</v>
          </cell>
          <cell r="AG905">
            <v>-5494273.75</v>
          </cell>
          <cell r="AH905">
            <v>-5521762.583333333</v>
          </cell>
          <cell r="AI905">
            <v>-5549251.416666667</v>
          </cell>
          <cell r="AJ905">
            <v>-5576740.25</v>
          </cell>
          <cell r="AK905">
            <v>-5604229.083333333</v>
          </cell>
          <cell r="AL905">
            <v>-5631717.916666667</v>
          </cell>
          <cell r="AM905">
            <v>-5659206.75</v>
          </cell>
          <cell r="AN905">
            <v>-5686695.583333333</v>
          </cell>
          <cell r="AO905">
            <v>-5716386.666666667</v>
          </cell>
          <cell r="AR905" t="str">
            <v>8b</v>
          </cell>
        </row>
        <row r="906">
          <cell r="R906">
            <v>-849343</v>
          </cell>
          <cell r="S906">
            <v>-849343</v>
          </cell>
          <cell r="T906">
            <v>-849343</v>
          </cell>
          <cell r="U906">
            <v>-849343</v>
          </cell>
          <cell r="V906">
            <v>-849343</v>
          </cell>
          <cell r="W906">
            <v>-849343</v>
          </cell>
          <cell r="X906">
            <v>-849343</v>
          </cell>
          <cell r="Y906">
            <v>-849343</v>
          </cell>
          <cell r="Z906">
            <v>-849343</v>
          </cell>
          <cell r="AA906">
            <v>-849343</v>
          </cell>
          <cell r="AB906">
            <v>-849343</v>
          </cell>
          <cell r="AC906">
            <v>-935903</v>
          </cell>
          <cell r="AD906">
            <v>-797582.375</v>
          </cell>
          <cell r="AE906">
            <v>-802511.95833333337</v>
          </cell>
          <cell r="AF906">
            <v>-807441.54166666663</v>
          </cell>
          <cell r="AG906">
            <v>-812371.125</v>
          </cell>
          <cell r="AH906">
            <v>-817300.70833333337</v>
          </cell>
          <cell r="AI906">
            <v>-822230.29166666663</v>
          </cell>
          <cell r="AJ906">
            <v>-827159.875</v>
          </cell>
          <cell r="AK906">
            <v>-832089.45833333337</v>
          </cell>
          <cell r="AL906">
            <v>-837019.04166666663</v>
          </cell>
          <cell r="AM906">
            <v>-841948.625</v>
          </cell>
          <cell r="AN906">
            <v>-846878.20833333337</v>
          </cell>
          <cell r="AO906">
            <v>-852949.66666666663</v>
          </cell>
          <cell r="AR906" t="str">
            <v>8b</v>
          </cell>
        </row>
        <row r="907"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C907">
            <v>0</v>
          </cell>
          <cell r="AD907">
            <v>0</v>
          </cell>
          <cell r="AE907">
            <v>0</v>
          </cell>
          <cell r="AF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  <cell r="AK907">
            <v>0</v>
          </cell>
          <cell r="AL907">
            <v>0</v>
          </cell>
          <cell r="AM907">
            <v>0</v>
          </cell>
          <cell r="AN907">
            <v>0</v>
          </cell>
          <cell r="AO907">
            <v>0</v>
          </cell>
          <cell r="AR907" t="str">
            <v>8b</v>
          </cell>
        </row>
        <row r="908"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</v>
          </cell>
          <cell r="W908">
            <v>0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  <cell r="AC908">
            <v>0</v>
          </cell>
          <cell r="AD908">
            <v>0</v>
          </cell>
          <cell r="AE908">
            <v>0</v>
          </cell>
          <cell r="AF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  <cell r="AK908">
            <v>0</v>
          </cell>
          <cell r="AL908">
            <v>0</v>
          </cell>
          <cell r="AM908">
            <v>0</v>
          </cell>
          <cell r="AN908">
            <v>0</v>
          </cell>
          <cell r="AO908">
            <v>0</v>
          </cell>
          <cell r="AR908" t="str">
            <v>62</v>
          </cell>
        </row>
        <row r="909">
          <cell r="R909">
            <v>-134359274.02000001</v>
          </cell>
          <cell r="S909">
            <v>-134359274.02000001</v>
          </cell>
          <cell r="T909">
            <v>-138275467.09</v>
          </cell>
          <cell r="U909">
            <v>-138275467.09</v>
          </cell>
          <cell r="V909">
            <v>-138275467.09</v>
          </cell>
          <cell r="W909">
            <v>-138180807.34999999</v>
          </cell>
          <cell r="X909">
            <v>-138180807.34999999</v>
          </cell>
          <cell r="Y909">
            <v>-138180807.34999999</v>
          </cell>
          <cell r="Z909">
            <v>-136660225.62</v>
          </cell>
          <cell r="AA909">
            <v>-136660225.62</v>
          </cell>
          <cell r="AB909">
            <v>-136660225.62</v>
          </cell>
          <cell r="AC909">
            <v>-213078948.22</v>
          </cell>
          <cell r="AD909">
            <v>-108991133.44374998</v>
          </cell>
          <cell r="AE909">
            <v>-110967540.84458332</v>
          </cell>
          <cell r="AF909">
            <v>-113139149.24833332</v>
          </cell>
          <cell r="AG909">
            <v>-115505958.65499999</v>
          </cell>
          <cell r="AH909">
            <v>-117872768.06166665</v>
          </cell>
          <cell r="AI909">
            <v>-120235633.3125</v>
          </cell>
          <cell r="AJ909">
            <v>-122594554.40749998</v>
          </cell>
          <cell r="AK909">
            <v>-124953475.50249998</v>
          </cell>
          <cell r="AL909">
            <v>-127494852.92749999</v>
          </cell>
          <cell r="AM909">
            <v>-130218686.68249999</v>
          </cell>
          <cell r="AN909">
            <v>-132942520.43749999</v>
          </cell>
          <cell r="AO909">
            <v>-138866676.84249997</v>
          </cell>
          <cell r="AR909" t="str">
            <v>8b</v>
          </cell>
        </row>
        <row r="910">
          <cell r="R910">
            <v>77562549.519999996</v>
          </cell>
          <cell r="S910">
            <v>77562549.519999996</v>
          </cell>
          <cell r="T910">
            <v>77562549.519999996</v>
          </cell>
          <cell r="U910">
            <v>77562549.519999996</v>
          </cell>
          <cell r="V910">
            <v>77562549.519999996</v>
          </cell>
          <cell r="W910">
            <v>77562549.519999996</v>
          </cell>
          <cell r="X910">
            <v>77562549.519999996</v>
          </cell>
          <cell r="Y910">
            <v>77562549.519999996</v>
          </cell>
          <cell r="Z910">
            <v>77562549.519999996</v>
          </cell>
          <cell r="AA910">
            <v>77562549.519999996</v>
          </cell>
          <cell r="AB910">
            <v>77562549.519999996</v>
          </cell>
          <cell r="AC910">
            <v>77562549.519999996</v>
          </cell>
          <cell r="AD910">
            <v>77562549.519999996</v>
          </cell>
          <cell r="AE910">
            <v>77562549.519999996</v>
          </cell>
          <cell r="AF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  <cell r="AK910">
            <v>77562549.519999996</v>
          </cell>
          <cell r="AL910">
            <v>77562549.519999996</v>
          </cell>
          <cell r="AM910">
            <v>77562549.519999996</v>
          </cell>
          <cell r="AN910">
            <v>77562549.519999996</v>
          </cell>
          <cell r="AO910">
            <v>77562549.519999996</v>
          </cell>
          <cell r="AR910" t="str">
            <v>8b</v>
          </cell>
        </row>
        <row r="911">
          <cell r="R911">
            <v>1755001.25</v>
          </cell>
          <cell r="S911">
            <v>1755001.25</v>
          </cell>
          <cell r="T911">
            <v>1755001.25</v>
          </cell>
          <cell r="U911">
            <v>1755001.25</v>
          </cell>
          <cell r="V911">
            <v>1755001.25</v>
          </cell>
          <cell r="W911">
            <v>1755001.25</v>
          </cell>
          <cell r="X911">
            <v>1755001.25</v>
          </cell>
          <cell r="Y911">
            <v>1755001.25</v>
          </cell>
          <cell r="Z911">
            <v>1755001.25</v>
          </cell>
          <cell r="AA911">
            <v>1755001.25</v>
          </cell>
          <cell r="AB911">
            <v>1755001.25</v>
          </cell>
          <cell r="AC911">
            <v>1755001.25</v>
          </cell>
          <cell r="AD911">
            <v>1755001.25</v>
          </cell>
          <cell r="AE911">
            <v>1755001.25</v>
          </cell>
          <cell r="AF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  <cell r="AK911">
            <v>1755001.25</v>
          </cell>
          <cell r="AL911">
            <v>1755001.25</v>
          </cell>
          <cell r="AM911">
            <v>1755001.25</v>
          </cell>
          <cell r="AN911">
            <v>1755001.25</v>
          </cell>
          <cell r="AO911">
            <v>1755001.25</v>
          </cell>
          <cell r="AR911" t="str">
            <v>8b</v>
          </cell>
        </row>
        <row r="912">
          <cell r="R912">
            <v>1471103.62</v>
          </cell>
          <cell r="S912">
            <v>1471103.62</v>
          </cell>
          <cell r="T912">
            <v>1471103.62</v>
          </cell>
          <cell r="U912">
            <v>1471103.62</v>
          </cell>
          <cell r="V912">
            <v>1471103.62</v>
          </cell>
          <cell r="W912">
            <v>1471103.62</v>
          </cell>
          <cell r="X912">
            <v>1471103.62</v>
          </cell>
          <cell r="Y912">
            <v>1471103.62</v>
          </cell>
          <cell r="Z912">
            <v>1471103.62</v>
          </cell>
          <cell r="AA912">
            <v>1471103.62</v>
          </cell>
          <cell r="AB912">
            <v>1471103.62</v>
          </cell>
          <cell r="AC912">
            <v>1471103.62</v>
          </cell>
          <cell r="AD912">
            <v>1471103.6200000003</v>
          </cell>
          <cell r="AE912">
            <v>1471103.6200000003</v>
          </cell>
          <cell r="AF912">
            <v>1471103.6200000003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  <cell r="AK912">
            <v>1471103.6200000003</v>
          </cell>
          <cell r="AL912">
            <v>1471103.6200000003</v>
          </cell>
          <cell r="AM912">
            <v>1471103.6200000003</v>
          </cell>
          <cell r="AN912">
            <v>1471103.6200000003</v>
          </cell>
          <cell r="AO912">
            <v>1471103.6200000003</v>
          </cell>
          <cell r="AR912" t="str">
            <v>8b</v>
          </cell>
        </row>
        <row r="913">
          <cell r="R913">
            <v>16359946.109999999</v>
          </cell>
          <cell r="S913">
            <v>16359946.109999999</v>
          </cell>
          <cell r="T913">
            <v>16359946.109999999</v>
          </cell>
          <cell r="U913">
            <v>16359946.109999999</v>
          </cell>
          <cell r="V913">
            <v>16359946.109999999</v>
          </cell>
          <cell r="W913">
            <v>16359946.109999999</v>
          </cell>
          <cell r="X913">
            <v>16359946.109999999</v>
          </cell>
          <cell r="Y913">
            <v>16359946.109999999</v>
          </cell>
          <cell r="Z913">
            <v>16359946.109999999</v>
          </cell>
          <cell r="AA913">
            <v>16359946.109999999</v>
          </cell>
          <cell r="AB913">
            <v>16359946.109999999</v>
          </cell>
          <cell r="AC913">
            <v>16359946.109999999</v>
          </cell>
          <cell r="AD913">
            <v>16359946.110000005</v>
          </cell>
          <cell r="AE913">
            <v>16359946.110000005</v>
          </cell>
          <cell r="AF913">
            <v>16359946.110000005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  <cell r="AK913">
            <v>16359946.110000005</v>
          </cell>
          <cell r="AL913">
            <v>16359946.110000005</v>
          </cell>
          <cell r="AM913">
            <v>16359946.110000005</v>
          </cell>
          <cell r="AN913">
            <v>16359946.110000005</v>
          </cell>
          <cell r="AO913">
            <v>16359946.110000005</v>
          </cell>
          <cell r="AR913" t="str">
            <v>8b</v>
          </cell>
        </row>
        <row r="914">
          <cell r="R914">
            <v>-1676293.6</v>
          </cell>
          <cell r="S914">
            <v>-1676293.6</v>
          </cell>
          <cell r="T914">
            <v>-1676293.6</v>
          </cell>
          <cell r="U914">
            <v>-1676293.6</v>
          </cell>
          <cell r="V914">
            <v>-1676293.6</v>
          </cell>
          <cell r="W914">
            <v>-1676293.6</v>
          </cell>
          <cell r="X914">
            <v>-1676293.6</v>
          </cell>
          <cell r="Y914">
            <v>-1676293.6</v>
          </cell>
          <cell r="Z914">
            <v>-1676293.6</v>
          </cell>
          <cell r="AA914">
            <v>-1676293.6</v>
          </cell>
          <cell r="AB914">
            <v>-1676293.6</v>
          </cell>
          <cell r="AC914">
            <v>-1676293.6</v>
          </cell>
          <cell r="AD914">
            <v>-1676293.5999999999</v>
          </cell>
          <cell r="AE914">
            <v>-1676293.5999999999</v>
          </cell>
          <cell r="AF914">
            <v>-1676293.5999999999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  <cell r="AK914">
            <v>-1676293.5999999999</v>
          </cell>
          <cell r="AL914">
            <v>-1676293.5999999999</v>
          </cell>
          <cell r="AM914">
            <v>-1676293.5999999999</v>
          </cell>
          <cell r="AN914">
            <v>-1676293.5999999999</v>
          </cell>
          <cell r="AO914">
            <v>-1676293.5999999999</v>
          </cell>
          <cell r="AR914" t="str">
            <v>8b</v>
          </cell>
        </row>
        <row r="915">
          <cell r="R915">
            <v>-81772035.810000002</v>
          </cell>
          <cell r="S915">
            <v>-81772035.810000002</v>
          </cell>
          <cell r="T915">
            <v>-77932090.810000002</v>
          </cell>
          <cell r="U915">
            <v>-77932090.810000002</v>
          </cell>
          <cell r="V915">
            <v>-77932090.810000002</v>
          </cell>
          <cell r="W915">
            <v>-78103792.810000002</v>
          </cell>
          <cell r="X915">
            <v>-78103792.810000002</v>
          </cell>
          <cell r="Y915">
            <v>-78103792.810000002</v>
          </cell>
          <cell r="Z915">
            <v>-79565728.810000002</v>
          </cell>
          <cell r="AA915">
            <v>-79565728.810000002</v>
          </cell>
          <cell r="AB915">
            <v>-79565728.810000002</v>
          </cell>
          <cell r="AC915">
            <v>-2993271.33</v>
          </cell>
          <cell r="AD915">
            <v>-77889301.559999987</v>
          </cell>
          <cell r="AE915">
            <v>-78298500.393333316</v>
          </cell>
          <cell r="AF915">
            <v>-78547701.518333316</v>
          </cell>
          <cell r="AG915">
            <v>-78636904.934999987</v>
          </cell>
          <cell r="AH915">
            <v>-78726108.351666644</v>
          </cell>
          <cell r="AI915">
            <v>-78822466.018333316</v>
          </cell>
          <cell r="AJ915">
            <v>-78925977.934999987</v>
          </cell>
          <cell r="AK915">
            <v>-79029489.851666644</v>
          </cell>
          <cell r="AL915">
            <v>-79091034.226666644</v>
          </cell>
          <cell r="AM915">
            <v>-79110611.059999987</v>
          </cell>
          <cell r="AN915">
            <v>-79130187.893333316</v>
          </cell>
          <cell r="AO915">
            <v>-75959245.664999992</v>
          </cell>
          <cell r="AR915" t="str">
            <v>8b</v>
          </cell>
        </row>
        <row r="916">
          <cell r="R916">
            <v>27023392.420000002</v>
          </cell>
          <cell r="S916">
            <v>27023392.420000002</v>
          </cell>
          <cell r="T916">
            <v>27099640.489999998</v>
          </cell>
          <cell r="U916">
            <v>27099640.489999998</v>
          </cell>
          <cell r="V916">
            <v>27099640.489999998</v>
          </cell>
          <cell r="W916">
            <v>27176682.75</v>
          </cell>
          <cell r="X916">
            <v>27176682.75</v>
          </cell>
          <cell r="Y916">
            <v>27176682.75</v>
          </cell>
          <cell r="Z916">
            <v>27118037.02</v>
          </cell>
          <cell r="AA916">
            <v>27118037.02</v>
          </cell>
          <cell r="AB916">
            <v>27118037.02</v>
          </cell>
          <cell r="AC916">
            <v>27433582.140000001</v>
          </cell>
          <cell r="AD916">
            <v>26835063.750833336</v>
          </cell>
          <cell r="AE916">
            <v>26860134.979166672</v>
          </cell>
          <cell r="AF916">
            <v>26888383.210416671</v>
          </cell>
          <cell r="AG916">
            <v>26919808.444583338</v>
          </cell>
          <cell r="AH916">
            <v>26951233.678750005</v>
          </cell>
          <cell r="AI916">
            <v>26985869.007083338</v>
          </cell>
          <cell r="AJ916">
            <v>27023714.429583337</v>
          </cell>
          <cell r="AK916">
            <v>27061559.852083337</v>
          </cell>
          <cell r="AL916">
            <v>27084462.895416673</v>
          </cell>
          <cell r="AM916">
            <v>27092423.559583336</v>
          </cell>
          <cell r="AN916">
            <v>27100384.223749999</v>
          </cell>
          <cell r="AO916">
            <v>27121492.601250004</v>
          </cell>
          <cell r="AR916" t="str">
            <v>8b</v>
          </cell>
        </row>
        <row r="917"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C917">
            <v>0</v>
          </cell>
          <cell r="AD917">
            <v>0</v>
          </cell>
          <cell r="AE917">
            <v>0</v>
          </cell>
          <cell r="AF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  <cell r="AK917">
            <v>0</v>
          </cell>
          <cell r="AL917">
            <v>0</v>
          </cell>
          <cell r="AM917">
            <v>0</v>
          </cell>
          <cell r="AN917">
            <v>0</v>
          </cell>
          <cell r="AO917">
            <v>0</v>
          </cell>
          <cell r="AR917" t="str">
            <v>8b</v>
          </cell>
        </row>
        <row r="918"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  <cell r="AK918">
            <v>0</v>
          </cell>
          <cell r="AL918">
            <v>0</v>
          </cell>
          <cell r="AM918">
            <v>0</v>
          </cell>
          <cell r="AN918">
            <v>0</v>
          </cell>
          <cell r="AO918">
            <v>0</v>
          </cell>
          <cell r="AR918" t="str">
            <v>8b</v>
          </cell>
        </row>
        <row r="919"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828489.375</v>
          </cell>
          <cell r="AE919">
            <v>718024.125</v>
          </cell>
          <cell r="AF919">
            <v>607558.875</v>
          </cell>
          <cell r="AG919">
            <v>497093.625</v>
          </cell>
          <cell r="AH919">
            <v>386628.375</v>
          </cell>
          <cell r="AI919">
            <v>276163.125</v>
          </cell>
          <cell r="AJ919">
            <v>165697.875</v>
          </cell>
          <cell r="AK919">
            <v>55232.625</v>
          </cell>
          <cell r="AL919">
            <v>0</v>
          </cell>
          <cell r="AM919">
            <v>0</v>
          </cell>
          <cell r="AN919">
            <v>0</v>
          </cell>
          <cell r="AO919">
            <v>0</v>
          </cell>
          <cell r="AR919" t="str">
            <v>8b</v>
          </cell>
        </row>
        <row r="920"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C920">
            <v>0</v>
          </cell>
          <cell r="AD920">
            <v>96078.875</v>
          </cell>
          <cell r="AE920">
            <v>32026.291666666668</v>
          </cell>
          <cell r="AF920">
            <v>0</v>
          </cell>
          <cell r="AG920">
            <v>0</v>
          </cell>
          <cell r="AH920">
            <v>0</v>
          </cell>
          <cell r="AI920">
            <v>0</v>
          </cell>
          <cell r="AJ920">
            <v>0</v>
          </cell>
          <cell r="AK920">
            <v>0</v>
          </cell>
          <cell r="AL920">
            <v>0</v>
          </cell>
          <cell r="AM920">
            <v>0</v>
          </cell>
          <cell r="AN920">
            <v>0</v>
          </cell>
          <cell r="AO920">
            <v>0</v>
          </cell>
          <cell r="AR920" t="str">
            <v>8b</v>
          </cell>
        </row>
        <row r="921"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1502978.1375000002</v>
          </cell>
          <cell r="AE921">
            <v>1302581.0525</v>
          </cell>
          <cell r="AF921">
            <v>1102183.9675</v>
          </cell>
          <cell r="AG921">
            <v>901786.88249999995</v>
          </cell>
          <cell r="AH921">
            <v>701389.79749999999</v>
          </cell>
          <cell r="AI921">
            <v>500992.71249999997</v>
          </cell>
          <cell r="AJ921">
            <v>300595.6275</v>
          </cell>
          <cell r="AK921">
            <v>100198.5425</v>
          </cell>
          <cell r="AL921">
            <v>0</v>
          </cell>
          <cell r="AM921">
            <v>0</v>
          </cell>
          <cell r="AN921">
            <v>0</v>
          </cell>
          <cell r="AO921">
            <v>0</v>
          </cell>
          <cell r="AR921" t="str">
            <v>8b</v>
          </cell>
        </row>
        <row r="922">
          <cell r="R922">
            <v>-20782555</v>
          </cell>
          <cell r="S922">
            <v>-20782555</v>
          </cell>
          <cell r="T922">
            <v>-20782555</v>
          </cell>
          <cell r="U922">
            <v>-20782555</v>
          </cell>
          <cell r="V922">
            <v>-20782555</v>
          </cell>
          <cell r="W922">
            <v>-20782555</v>
          </cell>
          <cell r="X922">
            <v>-20782555</v>
          </cell>
          <cell r="Y922">
            <v>-20782555</v>
          </cell>
          <cell r="Z922">
            <v>-20782555</v>
          </cell>
          <cell r="AA922">
            <v>-20782555</v>
          </cell>
          <cell r="AB922">
            <v>-20782555</v>
          </cell>
          <cell r="AC922">
            <v>-20782555</v>
          </cell>
          <cell r="AD922">
            <v>-20782555</v>
          </cell>
          <cell r="AE922">
            <v>-20782555</v>
          </cell>
          <cell r="AF922">
            <v>-20782555</v>
          </cell>
          <cell r="AG922">
            <v>-20782555</v>
          </cell>
          <cell r="AH922">
            <v>-20782555</v>
          </cell>
          <cell r="AI922">
            <v>-20782555</v>
          </cell>
          <cell r="AJ922">
            <v>-20782555</v>
          </cell>
          <cell r="AK922">
            <v>-20782555</v>
          </cell>
          <cell r="AL922">
            <v>-20782555</v>
          </cell>
          <cell r="AM922">
            <v>-20782555</v>
          </cell>
          <cell r="AN922">
            <v>-20782555</v>
          </cell>
          <cell r="AO922">
            <v>-20782555</v>
          </cell>
          <cell r="AR922" t="str">
            <v>62</v>
          </cell>
        </row>
        <row r="923">
          <cell r="R923">
            <v>20782555</v>
          </cell>
          <cell r="S923">
            <v>20782555</v>
          </cell>
          <cell r="T923">
            <v>20782555</v>
          </cell>
          <cell r="U923">
            <v>20782555</v>
          </cell>
          <cell r="V923">
            <v>20782555</v>
          </cell>
          <cell r="W923">
            <v>20782555</v>
          </cell>
          <cell r="X923">
            <v>20782555</v>
          </cell>
          <cell r="Y923">
            <v>20782555</v>
          </cell>
          <cell r="Z923">
            <v>20782555</v>
          </cell>
          <cell r="AA923">
            <v>20782555</v>
          </cell>
          <cell r="AB923">
            <v>20782555</v>
          </cell>
          <cell r="AC923">
            <v>20782555</v>
          </cell>
          <cell r="AD923">
            <v>22322896.125</v>
          </cell>
          <cell r="AE923">
            <v>21778385.708333332</v>
          </cell>
          <cell r="AF923">
            <v>21377301.708333332</v>
          </cell>
          <cell r="AG923">
            <v>21119644.125</v>
          </cell>
          <cell r="AH923">
            <v>20861986.541666668</v>
          </cell>
          <cell r="AI923">
            <v>20732319</v>
          </cell>
          <cell r="AJ923">
            <v>20730641.5</v>
          </cell>
          <cell r="AK923">
            <v>20728964</v>
          </cell>
          <cell r="AL923">
            <v>20737196.875</v>
          </cell>
          <cell r="AM923">
            <v>20755340.125</v>
          </cell>
          <cell r="AN923">
            <v>20773483.375</v>
          </cell>
          <cell r="AO923">
            <v>20782555</v>
          </cell>
          <cell r="AR923" t="str">
            <v>62</v>
          </cell>
        </row>
        <row r="924">
          <cell r="R924">
            <v>58338233</v>
          </cell>
          <cell r="S924">
            <v>58338233</v>
          </cell>
          <cell r="T924">
            <v>34978514</v>
          </cell>
          <cell r="U924">
            <v>34978514</v>
          </cell>
          <cell r="V924">
            <v>34978514</v>
          </cell>
          <cell r="W924">
            <v>30723419</v>
          </cell>
          <cell r="X924">
            <v>30723419</v>
          </cell>
          <cell r="Y924">
            <v>30723419</v>
          </cell>
          <cell r="Z924">
            <v>26436261</v>
          </cell>
          <cell r="AA924">
            <v>26436261</v>
          </cell>
          <cell r="AB924">
            <v>26436261</v>
          </cell>
          <cell r="AC924">
            <v>28088406</v>
          </cell>
          <cell r="AD924">
            <v>49469174.625</v>
          </cell>
          <cell r="AE924">
            <v>50092405.708333336</v>
          </cell>
          <cell r="AF924">
            <v>49785209.875</v>
          </cell>
          <cell r="AG924">
            <v>48547587.125</v>
          </cell>
          <cell r="AH924">
            <v>47309964.375</v>
          </cell>
          <cell r="AI924">
            <v>46021265</v>
          </cell>
          <cell r="AJ924">
            <v>44681489</v>
          </cell>
          <cell r="AK924">
            <v>43341713</v>
          </cell>
          <cell r="AL924">
            <v>41829705.291666664</v>
          </cell>
          <cell r="AM924">
            <v>40145465.875</v>
          </cell>
          <cell r="AN924">
            <v>38461226.458333336</v>
          </cell>
          <cell r="AO924">
            <v>36358697.291666664</v>
          </cell>
          <cell r="AR924" t="str">
            <v>62</v>
          </cell>
        </row>
        <row r="925">
          <cell r="R925">
            <v>-58500404</v>
          </cell>
          <cell r="S925">
            <v>-58500404</v>
          </cell>
          <cell r="T925">
            <v>-55930372</v>
          </cell>
          <cell r="U925">
            <v>-55930372</v>
          </cell>
          <cell r="V925">
            <v>-55930372</v>
          </cell>
          <cell r="W925">
            <v>-54418959</v>
          </cell>
          <cell r="X925">
            <v>-54418959</v>
          </cell>
          <cell r="Y925">
            <v>-54418959</v>
          </cell>
          <cell r="Z925">
            <v>-51589846</v>
          </cell>
          <cell r="AA925">
            <v>-51589846</v>
          </cell>
          <cell r="AB925">
            <v>-51589846</v>
          </cell>
          <cell r="AC925">
            <v>-48082044</v>
          </cell>
          <cell r="AD925">
            <v>-61925075.875</v>
          </cell>
          <cell r="AE925">
            <v>-61395660.958333336</v>
          </cell>
          <cell r="AF925">
            <v>-60806062.708333336</v>
          </cell>
          <cell r="AG925">
            <v>-60156281.125</v>
          </cell>
          <cell r="AH925">
            <v>-59506499.541666664</v>
          </cell>
          <cell r="AI925">
            <v>-58838273.75</v>
          </cell>
          <cell r="AJ925">
            <v>-58151603.75</v>
          </cell>
          <cell r="AK925">
            <v>-57464933.75</v>
          </cell>
          <cell r="AL925">
            <v>-56786314.833333336</v>
          </cell>
          <cell r="AM925">
            <v>-56115747</v>
          </cell>
          <cell r="AN925">
            <v>-55445179.166666664</v>
          </cell>
          <cell r="AO925">
            <v>-54675796.916666664</v>
          </cell>
          <cell r="AR925" t="str">
            <v>62</v>
          </cell>
        </row>
        <row r="926"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  <cell r="AD926">
            <v>-574939.125</v>
          </cell>
          <cell r="AE926">
            <v>-444656.20833333331</v>
          </cell>
          <cell r="AF926">
            <v>-315006.41666666669</v>
          </cell>
          <cell r="AG926">
            <v>-185989.75</v>
          </cell>
          <cell r="AH926">
            <v>-56973.083333333336</v>
          </cell>
          <cell r="AI926">
            <v>6279.375</v>
          </cell>
          <cell r="AJ926">
            <v>3767.625</v>
          </cell>
          <cell r="AK926">
            <v>1255.875</v>
          </cell>
          <cell r="AL926">
            <v>0</v>
          </cell>
          <cell r="AM926">
            <v>0</v>
          </cell>
          <cell r="AN926">
            <v>0</v>
          </cell>
          <cell r="AO926">
            <v>0</v>
          </cell>
          <cell r="AR926" t="str">
            <v>62</v>
          </cell>
        </row>
        <row r="927">
          <cell r="R927">
            <v>8368000</v>
          </cell>
          <cell r="S927">
            <v>8368000</v>
          </cell>
          <cell r="T927">
            <v>8368346</v>
          </cell>
          <cell r="U927">
            <v>8367654</v>
          </cell>
          <cell r="V927">
            <v>8367654</v>
          </cell>
          <cell r="W927">
            <v>8367654</v>
          </cell>
          <cell r="X927">
            <v>8367654</v>
          </cell>
          <cell r="Y927">
            <v>8367654</v>
          </cell>
          <cell r="Z927">
            <v>8367654</v>
          </cell>
          <cell r="AA927">
            <v>8367654</v>
          </cell>
          <cell r="AB927">
            <v>8367654</v>
          </cell>
          <cell r="AC927">
            <v>8211000</v>
          </cell>
          <cell r="AD927">
            <v>7386250</v>
          </cell>
          <cell r="AE927">
            <v>7479750</v>
          </cell>
          <cell r="AF927">
            <v>7573264.416666667</v>
          </cell>
          <cell r="AG927">
            <v>7666764.416666667</v>
          </cell>
          <cell r="AH927">
            <v>7760235.583333333</v>
          </cell>
          <cell r="AI927">
            <v>7853706.75</v>
          </cell>
          <cell r="AJ927">
            <v>7947177.916666667</v>
          </cell>
          <cell r="AK927">
            <v>8040649.083333333</v>
          </cell>
          <cell r="AL927">
            <v>8134120.25</v>
          </cell>
          <cell r="AM927">
            <v>8227591.416666667</v>
          </cell>
          <cell r="AN927">
            <v>8321062.583333333</v>
          </cell>
          <cell r="AO927">
            <v>8361256.5</v>
          </cell>
          <cell r="AR927" t="str">
            <v>62</v>
          </cell>
        </row>
        <row r="928">
          <cell r="R928">
            <v>0</v>
          </cell>
          <cell r="S928">
            <v>0</v>
          </cell>
          <cell r="T928">
            <v>20742339</v>
          </cell>
          <cell r="U928">
            <v>20742339</v>
          </cell>
          <cell r="V928">
            <v>20742339</v>
          </cell>
          <cell r="W928">
            <v>18740450</v>
          </cell>
          <cell r="X928">
            <v>18740450</v>
          </cell>
          <cell r="Y928">
            <v>18740450</v>
          </cell>
          <cell r="Z928">
            <v>24241267</v>
          </cell>
          <cell r="AA928">
            <v>24241267</v>
          </cell>
          <cell r="AB928">
            <v>24241267</v>
          </cell>
          <cell r="AC928">
            <v>19158375</v>
          </cell>
          <cell r="AD928">
            <v>0</v>
          </cell>
          <cell r="AE928">
            <v>0</v>
          </cell>
          <cell r="AF928">
            <v>864264.125</v>
          </cell>
          <cell r="AG928">
            <v>2592792.375</v>
          </cell>
          <cell r="AH928">
            <v>4321320.625</v>
          </cell>
          <cell r="AI928">
            <v>5966436.833333333</v>
          </cell>
          <cell r="AJ928">
            <v>7528141</v>
          </cell>
          <cell r="AK928">
            <v>9089845.166666666</v>
          </cell>
          <cell r="AL928">
            <v>10880750.041666666</v>
          </cell>
          <cell r="AM928">
            <v>12900855.625</v>
          </cell>
          <cell r="AN928">
            <v>14920961.208333334</v>
          </cell>
          <cell r="AO928">
            <v>16729279.625</v>
          </cell>
          <cell r="AR928" t="str">
            <v>62</v>
          </cell>
        </row>
        <row r="929">
          <cell r="Z929">
            <v>4270080</v>
          </cell>
          <cell r="AA929">
            <v>4270080</v>
          </cell>
          <cell r="AB929">
            <v>4270080</v>
          </cell>
          <cell r="AC929">
            <v>7374556</v>
          </cell>
          <cell r="AK929">
            <v>0</v>
          </cell>
          <cell r="AL929">
            <v>177920</v>
          </cell>
          <cell r="AM929">
            <v>533760</v>
          </cell>
          <cell r="AN929">
            <v>889600</v>
          </cell>
          <cell r="AO929">
            <v>1374793.1666666667</v>
          </cell>
          <cell r="AR929" t="str">
            <v>62</v>
          </cell>
        </row>
        <row r="930">
          <cell r="X930">
            <v>-200000000</v>
          </cell>
          <cell r="Y930">
            <v>-200000000</v>
          </cell>
          <cell r="Z930">
            <v>-200000000</v>
          </cell>
          <cell r="AA930">
            <v>-200000000</v>
          </cell>
          <cell r="AB930">
            <v>-200000000</v>
          </cell>
          <cell r="AC930">
            <v>-200000000</v>
          </cell>
          <cell r="AI930">
            <v>0</v>
          </cell>
          <cell r="AJ930">
            <v>-8333333.333333333</v>
          </cell>
          <cell r="AK930">
            <v>-25000000</v>
          </cell>
          <cell r="AL930">
            <v>-41666666.666666664</v>
          </cell>
          <cell r="AM930">
            <v>-58333333.333333336</v>
          </cell>
          <cell r="AN930">
            <v>-75000000</v>
          </cell>
          <cell r="AO930">
            <v>-91666666.666666672</v>
          </cell>
          <cell r="AR930" t="str">
            <v>1b</v>
          </cell>
        </row>
        <row r="931"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  <cell r="AK931">
            <v>0</v>
          </cell>
          <cell r="AL931">
            <v>0</v>
          </cell>
          <cell r="AM931">
            <v>0</v>
          </cell>
          <cell r="AN931">
            <v>0</v>
          </cell>
          <cell r="AO931">
            <v>0</v>
          </cell>
          <cell r="AR931" t="str">
            <v>1b</v>
          </cell>
        </row>
        <row r="932">
          <cell r="R932">
            <v>-25000000</v>
          </cell>
          <cell r="S932">
            <v>-25000000</v>
          </cell>
          <cell r="T932">
            <v>-25000000</v>
          </cell>
          <cell r="U932">
            <v>-25000000</v>
          </cell>
          <cell r="V932">
            <v>-25000000</v>
          </cell>
          <cell r="W932">
            <v>-25000000</v>
          </cell>
          <cell r="X932">
            <v>-25000000</v>
          </cell>
          <cell r="Y932">
            <v>-25000000</v>
          </cell>
          <cell r="Z932">
            <v>-25000000</v>
          </cell>
          <cell r="AA932">
            <v>-25000000</v>
          </cell>
          <cell r="AB932">
            <v>-25000000</v>
          </cell>
          <cell r="AC932">
            <v>-25000000</v>
          </cell>
          <cell r="AD932">
            <v>-25000000</v>
          </cell>
          <cell r="AE932">
            <v>-25000000</v>
          </cell>
          <cell r="AF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  <cell r="AK932">
            <v>-25000000</v>
          </cell>
          <cell r="AL932">
            <v>-25000000</v>
          </cell>
          <cell r="AM932">
            <v>-25000000</v>
          </cell>
          <cell r="AN932">
            <v>-25000000</v>
          </cell>
          <cell r="AO932">
            <v>-25000000</v>
          </cell>
          <cell r="AR932" t="str">
            <v>1b</v>
          </cell>
        </row>
        <row r="933"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  <cell r="AK933">
            <v>0</v>
          </cell>
          <cell r="AL933">
            <v>0</v>
          </cell>
          <cell r="AM933">
            <v>0</v>
          </cell>
          <cell r="AN933">
            <v>0</v>
          </cell>
          <cell r="AO933">
            <v>0</v>
          </cell>
          <cell r="AR933" t="str">
            <v>1b</v>
          </cell>
        </row>
        <row r="934"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  <cell r="AK934">
            <v>0</v>
          </cell>
          <cell r="AL934">
            <v>0</v>
          </cell>
          <cell r="AM934">
            <v>0</v>
          </cell>
          <cell r="AN934">
            <v>0</v>
          </cell>
          <cell r="AO934">
            <v>0</v>
          </cell>
          <cell r="AR934" t="str">
            <v>1b</v>
          </cell>
        </row>
        <row r="935"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-3437500</v>
          </cell>
          <cell r="AE935">
            <v>-1145833.3333333333</v>
          </cell>
          <cell r="AF935">
            <v>0</v>
          </cell>
          <cell r="AG935">
            <v>0</v>
          </cell>
          <cell r="AH935">
            <v>0</v>
          </cell>
          <cell r="AI935">
            <v>0</v>
          </cell>
          <cell r="AJ935">
            <v>0</v>
          </cell>
          <cell r="AK935">
            <v>0</v>
          </cell>
          <cell r="AL935">
            <v>0</v>
          </cell>
          <cell r="AM935">
            <v>0</v>
          </cell>
          <cell r="AN935">
            <v>0</v>
          </cell>
          <cell r="AO935">
            <v>0</v>
          </cell>
          <cell r="AR935" t="str">
            <v>1b</v>
          </cell>
        </row>
        <row r="936"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  <cell r="AD936">
            <v>0</v>
          </cell>
          <cell r="AE936">
            <v>0</v>
          </cell>
          <cell r="AF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  <cell r="AK936">
            <v>0</v>
          </cell>
          <cell r="AL936">
            <v>0</v>
          </cell>
          <cell r="AM936">
            <v>0</v>
          </cell>
          <cell r="AN936">
            <v>0</v>
          </cell>
          <cell r="AO936">
            <v>0</v>
          </cell>
          <cell r="AR936" t="str">
            <v>1b</v>
          </cell>
        </row>
        <row r="937"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-2925000</v>
          </cell>
          <cell r="AE937">
            <v>-975000</v>
          </cell>
          <cell r="AF937">
            <v>0</v>
          </cell>
          <cell r="AG937">
            <v>0</v>
          </cell>
          <cell r="AH937">
            <v>0</v>
          </cell>
          <cell r="AI937">
            <v>0</v>
          </cell>
          <cell r="AJ937">
            <v>0</v>
          </cell>
          <cell r="AK937">
            <v>0</v>
          </cell>
          <cell r="AL937">
            <v>0</v>
          </cell>
          <cell r="AM937">
            <v>0</v>
          </cell>
          <cell r="AN937">
            <v>0</v>
          </cell>
          <cell r="AO937">
            <v>0</v>
          </cell>
          <cell r="AR937" t="str">
            <v>1b</v>
          </cell>
        </row>
        <row r="938"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  <cell r="AK938">
            <v>0</v>
          </cell>
          <cell r="AL938">
            <v>0</v>
          </cell>
          <cell r="AM938">
            <v>0</v>
          </cell>
          <cell r="AN938">
            <v>0</v>
          </cell>
          <cell r="AO938">
            <v>0</v>
          </cell>
          <cell r="AR938" t="str">
            <v>1b</v>
          </cell>
        </row>
        <row r="939"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-10937500</v>
          </cell>
          <cell r="AE939">
            <v>-3645833.3333333335</v>
          </cell>
          <cell r="AF939">
            <v>0</v>
          </cell>
          <cell r="AG939">
            <v>0</v>
          </cell>
          <cell r="AH939">
            <v>0</v>
          </cell>
          <cell r="AI939">
            <v>0</v>
          </cell>
          <cell r="AJ939">
            <v>0</v>
          </cell>
          <cell r="AK939">
            <v>0</v>
          </cell>
          <cell r="AL939">
            <v>0</v>
          </cell>
          <cell r="AM939">
            <v>0</v>
          </cell>
          <cell r="AN939">
            <v>0</v>
          </cell>
          <cell r="AO939">
            <v>0</v>
          </cell>
          <cell r="AR939" t="str">
            <v>1b</v>
          </cell>
        </row>
        <row r="940"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  <cell r="AK940">
            <v>0</v>
          </cell>
          <cell r="AL940">
            <v>0</v>
          </cell>
          <cell r="AM940">
            <v>0</v>
          </cell>
          <cell r="AN940">
            <v>0</v>
          </cell>
          <cell r="AO940">
            <v>0</v>
          </cell>
          <cell r="AR940" t="str">
            <v>1b</v>
          </cell>
        </row>
        <row r="941"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-4887500</v>
          </cell>
          <cell r="AE941">
            <v>-2932500</v>
          </cell>
          <cell r="AF941">
            <v>-977500</v>
          </cell>
          <cell r="AG941">
            <v>0</v>
          </cell>
          <cell r="AH941">
            <v>0</v>
          </cell>
          <cell r="AI941">
            <v>0</v>
          </cell>
          <cell r="AJ941">
            <v>0</v>
          </cell>
          <cell r="AK941">
            <v>0</v>
          </cell>
          <cell r="AL941">
            <v>0</v>
          </cell>
          <cell r="AM941">
            <v>0</v>
          </cell>
          <cell r="AN941">
            <v>0</v>
          </cell>
          <cell r="AO941">
            <v>0</v>
          </cell>
          <cell r="AR941" t="str">
            <v>1b</v>
          </cell>
        </row>
        <row r="942"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-375000</v>
          </cell>
          <cell r="AE942">
            <v>-125000</v>
          </cell>
          <cell r="AF942">
            <v>0</v>
          </cell>
          <cell r="AG942">
            <v>0</v>
          </cell>
          <cell r="AH942">
            <v>0</v>
          </cell>
          <cell r="AI942">
            <v>0</v>
          </cell>
          <cell r="AJ942">
            <v>0</v>
          </cell>
          <cell r="AK942">
            <v>0</v>
          </cell>
          <cell r="AL942">
            <v>0</v>
          </cell>
          <cell r="AM942">
            <v>0</v>
          </cell>
          <cell r="AN942">
            <v>0</v>
          </cell>
          <cell r="AO942">
            <v>0</v>
          </cell>
          <cell r="AR942" t="str">
            <v>1b</v>
          </cell>
        </row>
        <row r="943">
          <cell r="R943">
            <v>0</v>
          </cell>
          <cell r="S943">
            <v>0</v>
          </cell>
          <cell r="T943">
            <v>0</v>
          </cell>
          <cell r="U943">
            <v>0</v>
          </cell>
          <cell r="V943">
            <v>0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  <cell r="AD943">
            <v>-875000</v>
          </cell>
          <cell r="AE943">
            <v>-291666.66666666669</v>
          </cell>
          <cell r="AF943">
            <v>0</v>
          </cell>
          <cell r="AG943">
            <v>0</v>
          </cell>
          <cell r="AH943">
            <v>0</v>
          </cell>
          <cell r="AI943">
            <v>0</v>
          </cell>
          <cell r="AJ943">
            <v>0</v>
          </cell>
          <cell r="AK943">
            <v>0</v>
          </cell>
          <cell r="AL943">
            <v>0</v>
          </cell>
          <cell r="AM943">
            <v>0</v>
          </cell>
          <cell r="AN943">
            <v>0</v>
          </cell>
          <cell r="AO943">
            <v>0</v>
          </cell>
          <cell r="AR943" t="str">
            <v>1b</v>
          </cell>
        </row>
        <row r="944"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  <cell r="AK944">
            <v>0</v>
          </cell>
          <cell r="AL944">
            <v>0</v>
          </cell>
          <cell r="AM944">
            <v>0</v>
          </cell>
          <cell r="AN944">
            <v>0</v>
          </cell>
          <cell r="AO944">
            <v>0</v>
          </cell>
          <cell r="AR944" t="str">
            <v>1b</v>
          </cell>
        </row>
        <row r="945"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0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  <cell r="AD945">
            <v>-7291666.666666667</v>
          </cell>
          <cell r="AE945">
            <v>-5208333.333333333</v>
          </cell>
          <cell r="AF945">
            <v>-3125000</v>
          </cell>
          <cell r="AG945">
            <v>-1041666.6666666666</v>
          </cell>
          <cell r="AH945">
            <v>0</v>
          </cell>
          <cell r="AI945">
            <v>0</v>
          </cell>
          <cell r="AJ945">
            <v>0</v>
          </cell>
          <cell r="AK945">
            <v>0</v>
          </cell>
          <cell r="AL945">
            <v>0</v>
          </cell>
          <cell r="AM945">
            <v>0</v>
          </cell>
          <cell r="AN945">
            <v>0</v>
          </cell>
          <cell r="AO945">
            <v>0</v>
          </cell>
          <cell r="AR945" t="str">
            <v>1b</v>
          </cell>
        </row>
        <row r="946">
          <cell r="R946">
            <v>0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0</v>
          </cell>
          <cell r="AB946">
            <v>0</v>
          </cell>
          <cell r="AC946">
            <v>0</v>
          </cell>
          <cell r="AD946">
            <v>-812500</v>
          </cell>
          <cell r="AE946">
            <v>-687500</v>
          </cell>
          <cell r="AF946">
            <v>-562500</v>
          </cell>
          <cell r="AG946">
            <v>-437500</v>
          </cell>
          <cell r="AH946">
            <v>-312500</v>
          </cell>
          <cell r="AI946">
            <v>-187500</v>
          </cell>
          <cell r="AJ946">
            <v>-62500</v>
          </cell>
          <cell r="AK946">
            <v>0</v>
          </cell>
          <cell r="AL946">
            <v>0</v>
          </cell>
          <cell r="AM946">
            <v>0</v>
          </cell>
          <cell r="AN946">
            <v>0</v>
          </cell>
          <cell r="AO946">
            <v>0</v>
          </cell>
          <cell r="AR946" t="str">
            <v>1b</v>
          </cell>
        </row>
        <row r="947">
          <cell r="R947">
            <v>-3500000</v>
          </cell>
          <cell r="S947">
            <v>-3500000</v>
          </cell>
          <cell r="T947">
            <v>-3500000</v>
          </cell>
          <cell r="U947">
            <v>-3500000</v>
          </cell>
          <cell r="V947">
            <v>-3500000</v>
          </cell>
          <cell r="W947">
            <v>-3500000</v>
          </cell>
          <cell r="X947">
            <v>-3500000</v>
          </cell>
          <cell r="Y947">
            <v>-3500000</v>
          </cell>
          <cell r="Z947">
            <v>-3500000</v>
          </cell>
          <cell r="AA947">
            <v>-3500000</v>
          </cell>
          <cell r="AB947">
            <v>-3500000</v>
          </cell>
          <cell r="AC947">
            <v>-3500000</v>
          </cell>
          <cell r="AD947">
            <v>-3500000</v>
          </cell>
          <cell r="AE947">
            <v>-3500000</v>
          </cell>
          <cell r="AF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  <cell r="AK947">
            <v>-3500000</v>
          </cell>
          <cell r="AL947">
            <v>-3500000</v>
          </cell>
          <cell r="AM947">
            <v>-3500000</v>
          </cell>
          <cell r="AN947">
            <v>-3500000</v>
          </cell>
          <cell r="AO947">
            <v>-3500000</v>
          </cell>
          <cell r="AR947" t="str">
            <v>1b</v>
          </cell>
        </row>
        <row r="948">
          <cell r="R948">
            <v>0</v>
          </cell>
          <cell r="S948">
            <v>0</v>
          </cell>
          <cell r="T948">
            <v>0</v>
          </cell>
          <cell r="U948">
            <v>0</v>
          </cell>
          <cell r="V948">
            <v>0</v>
          </cell>
          <cell r="W948">
            <v>0</v>
          </cell>
          <cell r="X948">
            <v>0</v>
          </cell>
          <cell r="Y948">
            <v>0</v>
          </cell>
          <cell r="Z948">
            <v>0</v>
          </cell>
          <cell r="AA948">
            <v>0</v>
          </cell>
          <cell r="AB948">
            <v>0</v>
          </cell>
          <cell r="AC948">
            <v>0</v>
          </cell>
          <cell r="AD948">
            <v>-2708333.3333333335</v>
          </cell>
          <cell r="AE948">
            <v>-2291666.6666666665</v>
          </cell>
          <cell r="AF948">
            <v>-1875000</v>
          </cell>
          <cell r="AG948">
            <v>-1458333.3333333333</v>
          </cell>
          <cell r="AH948">
            <v>-1041666.6666666666</v>
          </cell>
          <cell r="AI948">
            <v>-625000</v>
          </cell>
          <cell r="AJ948">
            <v>-208333.33333333334</v>
          </cell>
          <cell r="AK948">
            <v>0</v>
          </cell>
          <cell r="AL948">
            <v>0</v>
          </cell>
          <cell r="AM948">
            <v>0</v>
          </cell>
          <cell r="AN948">
            <v>0</v>
          </cell>
          <cell r="AO948">
            <v>0</v>
          </cell>
          <cell r="AR948" t="str">
            <v>1b</v>
          </cell>
        </row>
        <row r="949">
          <cell r="R949">
            <v>0</v>
          </cell>
          <cell r="S949">
            <v>0</v>
          </cell>
          <cell r="T949">
            <v>0</v>
          </cell>
          <cell r="U949">
            <v>0</v>
          </cell>
          <cell r="V949">
            <v>0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  <cell r="AD949">
            <v>-812500</v>
          </cell>
          <cell r="AE949">
            <v>-687500</v>
          </cell>
          <cell r="AF949">
            <v>-562500</v>
          </cell>
          <cell r="AG949">
            <v>-437500</v>
          </cell>
          <cell r="AH949">
            <v>-312500</v>
          </cell>
          <cell r="AI949">
            <v>-187500</v>
          </cell>
          <cell r="AJ949">
            <v>-62500</v>
          </cell>
          <cell r="AK949">
            <v>0</v>
          </cell>
          <cell r="AL949">
            <v>0</v>
          </cell>
          <cell r="AM949">
            <v>0</v>
          </cell>
          <cell r="AN949">
            <v>0</v>
          </cell>
          <cell r="AO949">
            <v>0</v>
          </cell>
          <cell r="AR949" t="str">
            <v>1b</v>
          </cell>
        </row>
        <row r="950">
          <cell r="R950">
            <v>-3000000</v>
          </cell>
          <cell r="S950">
            <v>-3000000</v>
          </cell>
          <cell r="T950">
            <v>-3000000</v>
          </cell>
          <cell r="U950">
            <v>-3000000</v>
          </cell>
          <cell r="V950">
            <v>-3000000</v>
          </cell>
          <cell r="W950">
            <v>-3000000</v>
          </cell>
          <cell r="X950">
            <v>-3000000</v>
          </cell>
          <cell r="Y950">
            <v>-3000000</v>
          </cell>
          <cell r="Z950">
            <v>-3000000</v>
          </cell>
          <cell r="AA950">
            <v>-3000000</v>
          </cell>
          <cell r="AB950">
            <v>-3000000</v>
          </cell>
          <cell r="AC950">
            <v>-3000000</v>
          </cell>
          <cell r="AD950">
            <v>-3000000</v>
          </cell>
          <cell r="AE950">
            <v>-3000000</v>
          </cell>
          <cell r="AF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  <cell r="AK950">
            <v>-3000000</v>
          </cell>
          <cell r="AL950">
            <v>-3000000</v>
          </cell>
          <cell r="AM950">
            <v>-3000000</v>
          </cell>
          <cell r="AN950">
            <v>-3000000</v>
          </cell>
          <cell r="AO950">
            <v>-3000000</v>
          </cell>
          <cell r="AR950" t="str">
            <v>1b</v>
          </cell>
        </row>
        <row r="951"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0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C951">
            <v>0</v>
          </cell>
          <cell r="AD951">
            <v>-10833333.333333334</v>
          </cell>
          <cell r="AE951">
            <v>-9166666.666666666</v>
          </cell>
          <cell r="AF951">
            <v>-7500000</v>
          </cell>
          <cell r="AG951">
            <v>-5833333.333333333</v>
          </cell>
          <cell r="AH951">
            <v>-4166666.6666666665</v>
          </cell>
          <cell r="AI951">
            <v>-2500000</v>
          </cell>
          <cell r="AJ951">
            <v>-833333.33333333337</v>
          </cell>
          <cell r="AK951">
            <v>0</v>
          </cell>
          <cell r="AL951">
            <v>0</v>
          </cell>
          <cell r="AM951">
            <v>0</v>
          </cell>
          <cell r="AN951">
            <v>0</v>
          </cell>
          <cell r="AO951">
            <v>0</v>
          </cell>
          <cell r="AR951" t="str">
            <v>1b</v>
          </cell>
        </row>
        <row r="952">
          <cell r="R952">
            <v>-1000000</v>
          </cell>
          <cell r="S952">
            <v>-1000000</v>
          </cell>
          <cell r="T952">
            <v>-1000000</v>
          </cell>
          <cell r="U952">
            <v>-1000000</v>
          </cell>
          <cell r="V952">
            <v>-1000000</v>
          </cell>
          <cell r="W952">
            <v>-1000000</v>
          </cell>
          <cell r="X952">
            <v>-1000000</v>
          </cell>
          <cell r="Y952">
            <v>-1000000</v>
          </cell>
          <cell r="Z952">
            <v>-1000000</v>
          </cell>
          <cell r="AA952">
            <v>-1000000</v>
          </cell>
          <cell r="AB952">
            <v>-1000000</v>
          </cell>
          <cell r="AC952">
            <v>-1000000</v>
          </cell>
          <cell r="AD952">
            <v>-1000000</v>
          </cell>
          <cell r="AE952">
            <v>-1000000</v>
          </cell>
          <cell r="AF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  <cell r="AK952">
            <v>-1000000</v>
          </cell>
          <cell r="AL952">
            <v>-1000000</v>
          </cell>
          <cell r="AM952">
            <v>-1000000</v>
          </cell>
          <cell r="AN952">
            <v>-1000000</v>
          </cell>
          <cell r="AO952">
            <v>-1000000</v>
          </cell>
          <cell r="AR952" t="str">
            <v>1b</v>
          </cell>
        </row>
        <row r="953"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-1625000</v>
          </cell>
          <cell r="AE953">
            <v>-1375000</v>
          </cell>
          <cell r="AF953">
            <v>-1125000</v>
          </cell>
          <cell r="AG953">
            <v>-875000</v>
          </cell>
          <cell r="AH953">
            <v>-625000</v>
          </cell>
          <cell r="AI953">
            <v>-375000</v>
          </cell>
          <cell r="AJ953">
            <v>-125000</v>
          </cell>
          <cell r="AK953">
            <v>0</v>
          </cell>
          <cell r="AL953">
            <v>0</v>
          </cell>
          <cell r="AM953">
            <v>0</v>
          </cell>
          <cell r="AN953">
            <v>0</v>
          </cell>
          <cell r="AO953">
            <v>0</v>
          </cell>
          <cell r="AR953" t="str">
            <v>1b</v>
          </cell>
        </row>
        <row r="954"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0</v>
          </cell>
          <cell r="AB954">
            <v>0</v>
          </cell>
          <cell r="AC954">
            <v>0</v>
          </cell>
          <cell r="AD954">
            <v>-8145833.333333333</v>
          </cell>
          <cell r="AE954">
            <v>-7437500</v>
          </cell>
          <cell r="AF954">
            <v>-6729166.666666667</v>
          </cell>
          <cell r="AG954">
            <v>-6020833.333333333</v>
          </cell>
          <cell r="AH954">
            <v>-5312500</v>
          </cell>
          <cell r="AI954">
            <v>-4604166.666666667</v>
          </cell>
          <cell r="AJ954">
            <v>-3895833.3333333335</v>
          </cell>
          <cell r="AK954">
            <v>-3187500</v>
          </cell>
          <cell r="AL954">
            <v>-2479166.6666666665</v>
          </cell>
          <cell r="AM954">
            <v>-1770833.3333333333</v>
          </cell>
          <cell r="AN954">
            <v>-1062500</v>
          </cell>
          <cell r="AO954">
            <v>-354166.66666666669</v>
          </cell>
          <cell r="AR954" t="str">
            <v>1b</v>
          </cell>
        </row>
        <row r="955"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  <cell r="AD955">
            <v>-9583333.333333334</v>
          </cell>
          <cell r="AE955">
            <v>-8750000</v>
          </cell>
          <cell r="AF955">
            <v>-7916666.666666667</v>
          </cell>
          <cell r="AG955">
            <v>-7083333.333333333</v>
          </cell>
          <cell r="AH955">
            <v>-6250000</v>
          </cell>
          <cell r="AI955">
            <v>-5416666.666666667</v>
          </cell>
          <cell r="AJ955">
            <v>-4583333.333333333</v>
          </cell>
          <cell r="AK955">
            <v>-3750000</v>
          </cell>
          <cell r="AL955">
            <v>-2916666.6666666665</v>
          </cell>
          <cell r="AM955">
            <v>-2083333.3333333333</v>
          </cell>
          <cell r="AN955">
            <v>-1250000</v>
          </cell>
          <cell r="AO955">
            <v>-416666.66666666669</v>
          </cell>
          <cell r="AR955" t="str">
            <v>1b</v>
          </cell>
        </row>
        <row r="956">
          <cell r="R956">
            <v>-10000000</v>
          </cell>
          <cell r="S956">
            <v>-10000000</v>
          </cell>
          <cell r="T956">
            <v>-10000000</v>
          </cell>
          <cell r="U956">
            <v>-10000000</v>
          </cell>
          <cell r="V956">
            <v>-10000000</v>
          </cell>
          <cell r="W956">
            <v>-10000000</v>
          </cell>
          <cell r="X956">
            <v>-10000000</v>
          </cell>
          <cell r="Y956">
            <v>-10000000</v>
          </cell>
          <cell r="Z956">
            <v>-10000000</v>
          </cell>
          <cell r="AA956">
            <v>-10000000</v>
          </cell>
          <cell r="AB956">
            <v>-10000000</v>
          </cell>
          <cell r="AC956">
            <v>-10000000</v>
          </cell>
          <cell r="AD956">
            <v>-10000000</v>
          </cell>
          <cell r="AE956">
            <v>-10000000</v>
          </cell>
          <cell r="AF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  <cell r="AK956">
            <v>-10000000</v>
          </cell>
          <cell r="AL956">
            <v>-10000000</v>
          </cell>
          <cell r="AM956">
            <v>-10000000</v>
          </cell>
          <cell r="AN956">
            <v>-10000000</v>
          </cell>
          <cell r="AO956">
            <v>-10000000</v>
          </cell>
          <cell r="AR956" t="str">
            <v>1b</v>
          </cell>
        </row>
        <row r="957">
          <cell r="R957">
            <v>-8000000</v>
          </cell>
          <cell r="S957">
            <v>-8000000</v>
          </cell>
          <cell r="T957">
            <v>-8000000</v>
          </cell>
          <cell r="U957">
            <v>-8000000</v>
          </cell>
          <cell r="V957">
            <v>-8000000</v>
          </cell>
          <cell r="W957">
            <v>-8000000</v>
          </cell>
          <cell r="X957">
            <v>-8000000</v>
          </cell>
          <cell r="Y957">
            <v>-8000000</v>
          </cell>
          <cell r="Z957">
            <v>-8000000</v>
          </cell>
          <cell r="AA957">
            <v>-8000000</v>
          </cell>
          <cell r="AB957">
            <v>-8000000</v>
          </cell>
          <cell r="AC957">
            <v>-8000000</v>
          </cell>
          <cell r="AD957">
            <v>-8000000</v>
          </cell>
          <cell r="AE957">
            <v>-8000000</v>
          </cell>
          <cell r="AF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  <cell r="AK957">
            <v>-8000000</v>
          </cell>
          <cell r="AL957">
            <v>-8000000</v>
          </cell>
          <cell r="AM957">
            <v>-8000000</v>
          </cell>
          <cell r="AN957">
            <v>-8000000</v>
          </cell>
          <cell r="AO957">
            <v>-8000000</v>
          </cell>
          <cell r="AR957" t="str">
            <v>1b</v>
          </cell>
        </row>
        <row r="958">
          <cell r="R958">
            <v>-3000000</v>
          </cell>
          <cell r="S958">
            <v>-3000000</v>
          </cell>
          <cell r="T958">
            <v>-3000000</v>
          </cell>
          <cell r="U958">
            <v>-3000000</v>
          </cell>
          <cell r="V958">
            <v>-3000000</v>
          </cell>
          <cell r="W958">
            <v>-3000000</v>
          </cell>
          <cell r="X958">
            <v>-3000000</v>
          </cell>
          <cell r="Y958">
            <v>-3000000</v>
          </cell>
          <cell r="Z958">
            <v>-3000000</v>
          </cell>
          <cell r="AA958">
            <v>-3000000</v>
          </cell>
          <cell r="AB958">
            <v>-3000000</v>
          </cell>
          <cell r="AC958">
            <v>-3000000</v>
          </cell>
          <cell r="AD958">
            <v>-3000000</v>
          </cell>
          <cell r="AE958">
            <v>-3000000</v>
          </cell>
          <cell r="AF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  <cell r="AK958">
            <v>-3000000</v>
          </cell>
          <cell r="AL958">
            <v>-3000000</v>
          </cell>
          <cell r="AM958">
            <v>-3000000</v>
          </cell>
          <cell r="AN958">
            <v>-3000000</v>
          </cell>
          <cell r="AO958">
            <v>-3000000</v>
          </cell>
          <cell r="AR958" t="str">
            <v>1b</v>
          </cell>
        </row>
        <row r="959">
          <cell r="R959">
            <v>-20000000</v>
          </cell>
          <cell r="S959">
            <v>-20000000</v>
          </cell>
          <cell r="T959">
            <v>-20000000</v>
          </cell>
          <cell r="U959">
            <v>-20000000</v>
          </cell>
          <cell r="V959">
            <v>-20000000</v>
          </cell>
          <cell r="W959">
            <v>-20000000</v>
          </cell>
          <cell r="X959">
            <v>-20000000</v>
          </cell>
          <cell r="Y959">
            <v>-20000000</v>
          </cell>
          <cell r="Z959">
            <v>-20000000</v>
          </cell>
          <cell r="AA959">
            <v>-20000000</v>
          </cell>
          <cell r="AB959">
            <v>-20000000</v>
          </cell>
          <cell r="AC959">
            <v>-20000000</v>
          </cell>
          <cell r="AD959">
            <v>-20000000</v>
          </cell>
          <cell r="AE959">
            <v>-20000000</v>
          </cell>
          <cell r="AF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  <cell r="AK959">
            <v>-20000000</v>
          </cell>
          <cell r="AL959">
            <v>-20000000</v>
          </cell>
          <cell r="AM959">
            <v>-20000000</v>
          </cell>
          <cell r="AN959">
            <v>-20000000</v>
          </cell>
          <cell r="AO959">
            <v>-20000000</v>
          </cell>
          <cell r="AR959" t="str">
            <v>1b</v>
          </cell>
        </row>
        <row r="960">
          <cell r="R960">
            <v>-20000000</v>
          </cell>
          <cell r="S960">
            <v>-20000000</v>
          </cell>
          <cell r="T960">
            <v>-20000000</v>
          </cell>
          <cell r="U960">
            <v>-20000000</v>
          </cell>
          <cell r="V960">
            <v>-20000000</v>
          </cell>
          <cell r="W960">
            <v>-20000000</v>
          </cell>
          <cell r="X960">
            <v>-20000000</v>
          </cell>
          <cell r="Y960">
            <v>-20000000</v>
          </cell>
          <cell r="Z960">
            <v>-20000000</v>
          </cell>
          <cell r="AA960">
            <v>-20000000</v>
          </cell>
          <cell r="AB960">
            <v>-20000000</v>
          </cell>
          <cell r="AC960">
            <v>-20000000</v>
          </cell>
          <cell r="AD960">
            <v>-20000000</v>
          </cell>
          <cell r="AE960">
            <v>-20000000</v>
          </cell>
          <cell r="AF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  <cell r="AK960">
            <v>-20000000</v>
          </cell>
          <cell r="AL960">
            <v>-20000000</v>
          </cell>
          <cell r="AM960">
            <v>-20000000</v>
          </cell>
          <cell r="AN960">
            <v>-20000000</v>
          </cell>
          <cell r="AO960">
            <v>-20000000</v>
          </cell>
          <cell r="AR960" t="str">
            <v>1b</v>
          </cell>
        </row>
        <row r="961">
          <cell r="R961">
            <v>-5000000</v>
          </cell>
          <cell r="S961">
            <v>-5000000</v>
          </cell>
          <cell r="T961">
            <v>-5000000</v>
          </cell>
          <cell r="U961">
            <v>-5000000</v>
          </cell>
          <cell r="V961">
            <v>-5000000</v>
          </cell>
          <cell r="W961">
            <v>-5000000</v>
          </cell>
          <cell r="X961">
            <v>-5000000</v>
          </cell>
          <cell r="Y961">
            <v>-5000000</v>
          </cell>
          <cell r="Z961">
            <v>-5000000</v>
          </cell>
          <cell r="AA961">
            <v>-5000000</v>
          </cell>
          <cell r="AB961">
            <v>-5000000</v>
          </cell>
          <cell r="AC961">
            <v>-5000000</v>
          </cell>
          <cell r="AD961">
            <v>-5000000</v>
          </cell>
          <cell r="AE961">
            <v>-5000000</v>
          </cell>
          <cell r="AF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  <cell r="AK961">
            <v>-5000000</v>
          </cell>
          <cell r="AL961">
            <v>-5000000</v>
          </cell>
          <cell r="AM961">
            <v>-5000000</v>
          </cell>
          <cell r="AN961">
            <v>-5000000</v>
          </cell>
          <cell r="AO961">
            <v>-5000000</v>
          </cell>
          <cell r="AR961" t="str">
            <v>1b</v>
          </cell>
        </row>
        <row r="962">
          <cell r="R962">
            <v>-7000000</v>
          </cell>
          <cell r="S962">
            <v>-7000000</v>
          </cell>
          <cell r="T962">
            <v>-7000000</v>
          </cell>
          <cell r="U962">
            <v>-7000000</v>
          </cell>
          <cell r="V962">
            <v>-7000000</v>
          </cell>
          <cell r="W962">
            <v>-7000000</v>
          </cell>
          <cell r="X962">
            <v>-7000000</v>
          </cell>
          <cell r="Y962">
            <v>-7000000</v>
          </cell>
          <cell r="Z962">
            <v>-7000000</v>
          </cell>
          <cell r="AA962">
            <v>-7000000</v>
          </cell>
          <cell r="AB962">
            <v>-7000000</v>
          </cell>
          <cell r="AC962">
            <v>-7000000</v>
          </cell>
          <cell r="AD962">
            <v>-7000000</v>
          </cell>
          <cell r="AE962">
            <v>-7000000</v>
          </cell>
          <cell r="AF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  <cell r="AK962">
            <v>-7000000</v>
          </cell>
          <cell r="AL962">
            <v>-7000000</v>
          </cell>
          <cell r="AM962">
            <v>-7000000</v>
          </cell>
          <cell r="AN962">
            <v>-7000000</v>
          </cell>
          <cell r="AO962">
            <v>-7000000</v>
          </cell>
          <cell r="AR962" t="str">
            <v>1b</v>
          </cell>
        </row>
        <row r="963">
          <cell r="R963">
            <v>-10000000</v>
          </cell>
          <cell r="S963">
            <v>-10000000</v>
          </cell>
          <cell r="T963">
            <v>-10000000</v>
          </cell>
          <cell r="U963">
            <v>-10000000</v>
          </cell>
          <cell r="V963">
            <v>-10000000</v>
          </cell>
          <cell r="W963">
            <v>-10000000</v>
          </cell>
          <cell r="X963">
            <v>-10000000</v>
          </cell>
          <cell r="Y963">
            <v>-10000000</v>
          </cell>
          <cell r="Z963">
            <v>-10000000</v>
          </cell>
          <cell r="AA963">
            <v>-10000000</v>
          </cell>
          <cell r="AB963">
            <v>-10000000</v>
          </cell>
          <cell r="AC963">
            <v>-10000000</v>
          </cell>
          <cell r="AD963">
            <v>-10000000</v>
          </cell>
          <cell r="AE963">
            <v>-10000000</v>
          </cell>
          <cell r="AF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  <cell r="AK963">
            <v>-10000000</v>
          </cell>
          <cell r="AL963">
            <v>-10000000</v>
          </cell>
          <cell r="AM963">
            <v>-10000000</v>
          </cell>
          <cell r="AN963">
            <v>-10000000</v>
          </cell>
          <cell r="AO963">
            <v>-10000000</v>
          </cell>
          <cell r="AR963" t="str">
            <v>1b</v>
          </cell>
        </row>
        <row r="964">
          <cell r="R964">
            <v>-2000000</v>
          </cell>
          <cell r="S964">
            <v>-2000000</v>
          </cell>
          <cell r="T964">
            <v>-2000000</v>
          </cell>
          <cell r="U964">
            <v>-2000000</v>
          </cell>
          <cell r="V964">
            <v>-2000000</v>
          </cell>
          <cell r="W964">
            <v>-2000000</v>
          </cell>
          <cell r="X964">
            <v>-2000000</v>
          </cell>
          <cell r="Y964">
            <v>-2000000</v>
          </cell>
          <cell r="Z964">
            <v>-2000000</v>
          </cell>
          <cell r="AA964">
            <v>-2000000</v>
          </cell>
          <cell r="AB964">
            <v>-2000000</v>
          </cell>
          <cell r="AC964">
            <v>-2000000</v>
          </cell>
          <cell r="AD964">
            <v>-2000000</v>
          </cell>
          <cell r="AE964">
            <v>-2000000</v>
          </cell>
          <cell r="AF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  <cell r="AK964">
            <v>-2000000</v>
          </cell>
          <cell r="AL964">
            <v>-2000000</v>
          </cell>
          <cell r="AM964">
            <v>-2000000</v>
          </cell>
          <cell r="AN964">
            <v>-2000000</v>
          </cell>
          <cell r="AO964">
            <v>-2000000</v>
          </cell>
          <cell r="AR964" t="str">
            <v>1b</v>
          </cell>
        </row>
        <row r="965">
          <cell r="R965">
            <v>-3000000</v>
          </cell>
          <cell r="S965">
            <v>-3000000</v>
          </cell>
          <cell r="T965">
            <v>-3000000</v>
          </cell>
          <cell r="U965">
            <v>-3000000</v>
          </cell>
          <cell r="V965">
            <v>-3000000</v>
          </cell>
          <cell r="W965">
            <v>-3000000</v>
          </cell>
          <cell r="X965">
            <v>-3000000</v>
          </cell>
          <cell r="Y965">
            <v>-3000000</v>
          </cell>
          <cell r="Z965">
            <v>-3000000</v>
          </cell>
          <cell r="AA965">
            <v>-3000000</v>
          </cell>
          <cell r="AB965">
            <v>-3000000</v>
          </cell>
          <cell r="AC965">
            <v>-3000000</v>
          </cell>
          <cell r="AD965">
            <v>-3000000</v>
          </cell>
          <cell r="AE965">
            <v>-3000000</v>
          </cell>
          <cell r="AF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  <cell r="AK965">
            <v>-3000000</v>
          </cell>
          <cell r="AL965">
            <v>-3000000</v>
          </cell>
          <cell r="AM965">
            <v>-3000000</v>
          </cell>
          <cell r="AN965">
            <v>-3000000</v>
          </cell>
          <cell r="AO965">
            <v>-3000000</v>
          </cell>
          <cell r="AR965" t="str">
            <v>1b</v>
          </cell>
        </row>
        <row r="966">
          <cell r="R966">
            <v>-5000000</v>
          </cell>
          <cell r="S966">
            <v>-5000000</v>
          </cell>
          <cell r="T966">
            <v>-5000000</v>
          </cell>
          <cell r="U966">
            <v>-5000000</v>
          </cell>
          <cell r="V966">
            <v>-5000000</v>
          </cell>
          <cell r="W966">
            <v>-5000000</v>
          </cell>
          <cell r="X966">
            <v>-5000000</v>
          </cell>
          <cell r="Y966">
            <v>-5000000</v>
          </cell>
          <cell r="Z966">
            <v>-5000000</v>
          </cell>
          <cell r="AA966">
            <v>-5000000</v>
          </cell>
          <cell r="AB966">
            <v>-5000000</v>
          </cell>
          <cell r="AC966">
            <v>-5000000</v>
          </cell>
          <cell r="AD966">
            <v>-5000000</v>
          </cell>
          <cell r="AE966">
            <v>-5000000</v>
          </cell>
          <cell r="AF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  <cell r="AK966">
            <v>-5000000</v>
          </cell>
          <cell r="AL966">
            <v>-5000000</v>
          </cell>
          <cell r="AM966">
            <v>-5000000</v>
          </cell>
          <cell r="AN966">
            <v>-5000000</v>
          </cell>
          <cell r="AO966">
            <v>-5000000</v>
          </cell>
          <cell r="AR966" t="str">
            <v>1b</v>
          </cell>
        </row>
        <row r="967">
          <cell r="R967">
            <v>-15000000</v>
          </cell>
          <cell r="S967">
            <v>-15000000</v>
          </cell>
          <cell r="T967">
            <v>-15000000</v>
          </cell>
          <cell r="U967">
            <v>-15000000</v>
          </cell>
          <cell r="V967">
            <v>-15000000</v>
          </cell>
          <cell r="W967">
            <v>-15000000</v>
          </cell>
          <cell r="X967">
            <v>-15000000</v>
          </cell>
          <cell r="Y967">
            <v>-15000000</v>
          </cell>
          <cell r="Z967">
            <v>-15000000</v>
          </cell>
          <cell r="AA967">
            <v>-15000000</v>
          </cell>
          <cell r="AB967">
            <v>-15000000</v>
          </cell>
          <cell r="AC967">
            <v>-15000000</v>
          </cell>
          <cell r="AD967">
            <v>-15000000</v>
          </cell>
          <cell r="AE967">
            <v>-15000000</v>
          </cell>
          <cell r="AF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  <cell r="AK967">
            <v>-15000000</v>
          </cell>
          <cell r="AL967">
            <v>-15000000</v>
          </cell>
          <cell r="AM967">
            <v>-15000000</v>
          </cell>
          <cell r="AN967">
            <v>-15000000</v>
          </cell>
          <cell r="AO967">
            <v>-15000000</v>
          </cell>
          <cell r="AR967" t="str">
            <v>1b</v>
          </cell>
        </row>
        <row r="968">
          <cell r="R968">
            <v>-10000000</v>
          </cell>
          <cell r="S968">
            <v>-10000000</v>
          </cell>
          <cell r="T968">
            <v>-10000000</v>
          </cell>
          <cell r="U968">
            <v>-10000000</v>
          </cell>
          <cell r="V968">
            <v>-10000000</v>
          </cell>
          <cell r="W968">
            <v>-10000000</v>
          </cell>
          <cell r="X968">
            <v>-10000000</v>
          </cell>
          <cell r="Y968">
            <v>-10000000</v>
          </cell>
          <cell r="Z968">
            <v>-10000000</v>
          </cell>
          <cell r="AA968">
            <v>-10000000</v>
          </cell>
          <cell r="AB968">
            <v>-10000000</v>
          </cell>
          <cell r="AC968">
            <v>-10000000</v>
          </cell>
          <cell r="AD968">
            <v>-10000000</v>
          </cell>
          <cell r="AE968">
            <v>-10000000</v>
          </cell>
          <cell r="AF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  <cell r="AK968">
            <v>-10000000</v>
          </cell>
          <cell r="AL968">
            <v>-10000000</v>
          </cell>
          <cell r="AM968">
            <v>-10000000</v>
          </cell>
          <cell r="AN968">
            <v>-10000000</v>
          </cell>
          <cell r="AO968">
            <v>-10000000</v>
          </cell>
          <cell r="AR968" t="str">
            <v>1b</v>
          </cell>
        </row>
        <row r="969">
          <cell r="R969">
            <v>-2000000</v>
          </cell>
          <cell r="S969">
            <v>-2000000</v>
          </cell>
          <cell r="T969">
            <v>-2000000</v>
          </cell>
          <cell r="U969">
            <v>-2000000</v>
          </cell>
          <cell r="V969">
            <v>-2000000</v>
          </cell>
          <cell r="W969">
            <v>-2000000</v>
          </cell>
          <cell r="X969">
            <v>-2000000</v>
          </cell>
          <cell r="Y969">
            <v>-2000000</v>
          </cell>
          <cell r="Z969">
            <v>-2000000</v>
          </cell>
          <cell r="AA969">
            <v>-2000000</v>
          </cell>
          <cell r="AB969">
            <v>-2000000</v>
          </cell>
          <cell r="AC969">
            <v>-2000000</v>
          </cell>
          <cell r="AD969">
            <v>-2000000</v>
          </cell>
          <cell r="AE969">
            <v>-2000000</v>
          </cell>
          <cell r="AF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  <cell r="AK969">
            <v>-2000000</v>
          </cell>
          <cell r="AL969">
            <v>-2000000</v>
          </cell>
          <cell r="AM969">
            <v>-2000000</v>
          </cell>
          <cell r="AN969">
            <v>-2000000</v>
          </cell>
          <cell r="AO969">
            <v>-2000000</v>
          </cell>
          <cell r="AR969" t="str">
            <v>1b</v>
          </cell>
        </row>
        <row r="970">
          <cell r="R970">
            <v>-25000000</v>
          </cell>
          <cell r="S970">
            <v>-25000000</v>
          </cell>
          <cell r="T970">
            <v>-25000000</v>
          </cell>
          <cell r="U970">
            <v>-25000000</v>
          </cell>
          <cell r="V970">
            <v>-25000000</v>
          </cell>
          <cell r="W970">
            <v>-25000000</v>
          </cell>
          <cell r="X970">
            <v>-25000000</v>
          </cell>
          <cell r="Y970">
            <v>-25000000</v>
          </cell>
          <cell r="Z970">
            <v>-25000000</v>
          </cell>
          <cell r="AA970">
            <v>-25000000</v>
          </cell>
          <cell r="AB970">
            <v>-25000000</v>
          </cell>
          <cell r="AC970">
            <v>-25000000</v>
          </cell>
          <cell r="AD970">
            <v>-25000000</v>
          </cell>
          <cell r="AE970">
            <v>-25000000</v>
          </cell>
          <cell r="AF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  <cell r="AK970">
            <v>-25000000</v>
          </cell>
          <cell r="AL970">
            <v>-25000000</v>
          </cell>
          <cell r="AM970">
            <v>-25000000</v>
          </cell>
          <cell r="AN970">
            <v>-25000000</v>
          </cell>
          <cell r="AO970">
            <v>-25000000</v>
          </cell>
          <cell r="AR970" t="str">
            <v>1b</v>
          </cell>
        </row>
        <row r="971">
          <cell r="R971">
            <v>-100000000</v>
          </cell>
          <cell r="S971">
            <v>-100000000</v>
          </cell>
          <cell r="T971">
            <v>-100000000</v>
          </cell>
          <cell r="U971">
            <v>-100000000</v>
          </cell>
          <cell r="V971">
            <v>-100000000</v>
          </cell>
          <cell r="W971">
            <v>-100000000</v>
          </cell>
          <cell r="X971">
            <v>-100000000</v>
          </cell>
          <cell r="Y971">
            <v>-100000000</v>
          </cell>
          <cell r="Z971">
            <v>-100000000</v>
          </cell>
          <cell r="AA971">
            <v>-100000000</v>
          </cell>
          <cell r="AB971">
            <v>-100000000</v>
          </cell>
          <cell r="AC971">
            <v>-100000000</v>
          </cell>
          <cell r="AD971">
            <v>-100000000</v>
          </cell>
          <cell r="AE971">
            <v>-100000000</v>
          </cell>
          <cell r="AF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  <cell r="AK971">
            <v>-100000000</v>
          </cell>
          <cell r="AL971">
            <v>-100000000</v>
          </cell>
          <cell r="AM971">
            <v>-100000000</v>
          </cell>
          <cell r="AN971">
            <v>-100000000</v>
          </cell>
          <cell r="AO971">
            <v>-100000000</v>
          </cell>
          <cell r="AR971" t="str">
            <v>1b</v>
          </cell>
        </row>
        <row r="972">
          <cell r="R972">
            <v>0</v>
          </cell>
          <cell r="S972">
            <v>0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C972">
            <v>0</v>
          </cell>
          <cell r="AD972">
            <v>-1458333.3333333333</v>
          </cell>
          <cell r="AE972">
            <v>-1041666.6666666666</v>
          </cell>
          <cell r="AF972">
            <v>-625000</v>
          </cell>
          <cell r="AG972">
            <v>-208333.33333333334</v>
          </cell>
          <cell r="AH972">
            <v>0</v>
          </cell>
          <cell r="AI972">
            <v>0</v>
          </cell>
          <cell r="AJ972">
            <v>0</v>
          </cell>
          <cell r="AK972">
            <v>0</v>
          </cell>
          <cell r="AL972">
            <v>0</v>
          </cell>
          <cell r="AM972">
            <v>0</v>
          </cell>
          <cell r="AN972">
            <v>0</v>
          </cell>
          <cell r="AO972">
            <v>0</v>
          </cell>
          <cell r="AR972" t="str">
            <v>1b</v>
          </cell>
        </row>
        <row r="973"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C973">
            <v>0</v>
          </cell>
          <cell r="AD973">
            <v>-1250000</v>
          </cell>
          <cell r="AE973">
            <v>-416666.66666666669</v>
          </cell>
          <cell r="AF973">
            <v>0</v>
          </cell>
          <cell r="AG973">
            <v>0</v>
          </cell>
          <cell r="AH973">
            <v>0</v>
          </cell>
          <cell r="AI973">
            <v>0</v>
          </cell>
          <cell r="AJ973">
            <v>0</v>
          </cell>
          <cell r="AK973">
            <v>0</v>
          </cell>
          <cell r="AL973">
            <v>0</v>
          </cell>
          <cell r="AM973">
            <v>0</v>
          </cell>
          <cell r="AN973">
            <v>0</v>
          </cell>
          <cell r="AO973">
            <v>0</v>
          </cell>
          <cell r="AR973" t="str">
            <v>1b</v>
          </cell>
        </row>
        <row r="974"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C974">
            <v>0</v>
          </cell>
          <cell r="AD974">
            <v>0</v>
          </cell>
          <cell r="AE974">
            <v>0</v>
          </cell>
          <cell r="AF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  <cell r="AK974">
            <v>0</v>
          </cell>
          <cell r="AL974">
            <v>0</v>
          </cell>
          <cell r="AM974">
            <v>0</v>
          </cell>
          <cell r="AN974">
            <v>0</v>
          </cell>
          <cell r="AO974">
            <v>0</v>
          </cell>
          <cell r="AR974" t="str">
            <v>1b</v>
          </cell>
        </row>
        <row r="975">
          <cell r="R975">
            <v>-46000000</v>
          </cell>
          <cell r="S975">
            <v>-46000000</v>
          </cell>
          <cell r="T975">
            <v>-46000000</v>
          </cell>
          <cell r="U975">
            <v>-46000000</v>
          </cell>
          <cell r="V975">
            <v>-46000000</v>
          </cell>
          <cell r="W975">
            <v>-46000000</v>
          </cell>
          <cell r="X975">
            <v>-46000000</v>
          </cell>
          <cell r="Y975">
            <v>-46000000</v>
          </cell>
          <cell r="Z975">
            <v>-46000000</v>
          </cell>
          <cell r="AA975">
            <v>-46000000</v>
          </cell>
          <cell r="AB975">
            <v>-46000000</v>
          </cell>
          <cell r="AC975">
            <v>-46000000</v>
          </cell>
          <cell r="AD975">
            <v>-46000000</v>
          </cell>
          <cell r="AE975">
            <v>-46000000</v>
          </cell>
          <cell r="AF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  <cell r="AK975">
            <v>-46000000</v>
          </cell>
          <cell r="AL975">
            <v>-46000000</v>
          </cell>
          <cell r="AM975">
            <v>-46000000</v>
          </cell>
          <cell r="AN975">
            <v>-46000000</v>
          </cell>
          <cell r="AO975">
            <v>-46000000</v>
          </cell>
          <cell r="AR975" t="str">
            <v>1b</v>
          </cell>
        </row>
        <row r="976"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  <cell r="AD976">
            <v>0</v>
          </cell>
          <cell r="AE976">
            <v>0</v>
          </cell>
          <cell r="AF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  <cell r="AK976">
            <v>0</v>
          </cell>
          <cell r="AL976">
            <v>0</v>
          </cell>
          <cell r="AM976">
            <v>0</v>
          </cell>
          <cell r="AN976">
            <v>0</v>
          </cell>
          <cell r="AO976">
            <v>0</v>
          </cell>
          <cell r="AR976" t="str">
            <v>1b</v>
          </cell>
        </row>
        <row r="977"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C977">
            <v>0</v>
          </cell>
          <cell r="AD977">
            <v>0</v>
          </cell>
          <cell r="AE977">
            <v>0</v>
          </cell>
          <cell r="AF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  <cell r="AK977">
            <v>0</v>
          </cell>
          <cell r="AL977">
            <v>0</v>
          </cell>
          <cell r="AM977">
            <v>0</v>
          </cell>
          <cell r="AN977">
            <v>0</v>
          </cell>
          <cell r="AO977">
            <v>0</v>
          </cell>
          <cell r="AR977" t="str">
            <v>1b</v>
          </cell>
        </row>
        <row r="978"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  <cell r="AD978">
            <v>0</v>
          </cell>
          <cell r="AE978">
            <v>0</v>
          </cell>
          <cell r="AF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  <cell r="AK978">
            <v>0</v>
          </cell>
          <cell r="AL978">
            <v>0</v>
          </cell>
          <cell r="AM978">
            <v>0</v>
          </cell>
          <cell r="AN978">
            <v>0</v>
          </cell>
          <cell r="AO978">
            <v>0</v>
          </cell>
          <cell r="AR978" t="str">
            <v>1b</v>
          </cell>
        </row>
        <row r="979"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  <cell r="AD979">
            <v>0</v>
          </cell>
          <cell r="AE979">
            <v>0</v>
          </cell>
          <cell r="AF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  <cell r="AK979">
            <v>0</v>
          </cell>
          <cell r="AL979">
            <v>0</v>
          </cell>
          <cell r="AM979">
            <v>0</v>
          </cell>
          <cell r="AN979">
            <v>0</v>
          </cell>
          <cell r="AO979">
            <v>0</v>
          </cell>
          <cell r="AR979" t="str">
            <v>1b</v>
          </cell>
        </row>
        <row r="980"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  <cell r="AD980">
            <v>0</v>
          </cell>
          <cell r="AE980">
            <v>0</v>
          </cell>
          <cell r="AF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  <cell r="AK980">
            <v>0</v>
          </cell>
          <cell r="AL980">
            <v>0</v>
          </cell>
          <cell r="AM980">
            <v>0</v>
          </cell>
          <cell r="AN980">
            <v>0</v>
          </cell>
          <cell r="AO980">
            <v>0</v>
          </cell>
          <cell r="AR980" t="str">
            <v>1b</v>
          </cell>
        </row>
        <row r="981"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0</v>
          </cell>
          <cell r="X981">
            <v>0</v>
          </cell>
          <cell r="Y981">
            <v>0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  <cell r="AD981">
            <v>0</v>
          </cell>
          <cell r="AE981">
            <v>0</v>
          </cell>
          <cell r="AF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  <cell r="AK981">
            <v>0</v>
          </cell>
          <cell r="AL981">
            <v>0</v>
          </cell>
          <cell r="AM981">
            <v>0</v>
          </cell>
          <cell r="AN981">
            <v>0</v>
          </cell>
          <cell r="AO981">
            <v>0</v>
          </cell>
          <cell r="AR981" t="str">
            <v>1b</v>
          </cell>
        </row>
        <row r="982"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  <cell r="AH982">
            <v>0</v>
          </cell>
          <cell r="AI982">
            <v>0</v>
          </cell>
          <cell r="AJ982">
            <v>0</v>
          </cell>
          <cell r="AK982">
            <v>0</v>
          </cell>
          <cell r="AL982">
            <v>0</v>
          </cell>
          <cell r="AM982">
            <v>0</v>
          </cell>
          <cell r="AN982">
            <v>0</v>
          </cell>
          <cell r="AO982">
            <v>0</v>
          </cell>
          <cell r="AR982" t="str">
            <v>1b</v>
          </cell>
        </row>
        <row r="983">
          <cell r="R983">
            <v>-50000000</v>
          </cell>
          <cell r="S983">
            <v>-50000000</v>
          </cell>
          <cell r="T983">
            <v>-50000000</v>
          </cell>
          <cell r="U983">
            <v>-50000000</v>
          </cell>
          <cell r="V983">
            <v>-50000000</v>
          </cell>
          <cell r="W983">
            <v>-50000000</v>
          </cell>
          <cell r="X983">
            <v>-50000000</v>
          </cell>
          <cell r="Y983">
            <v>-50000000</v>
          </cell>
          <cell r="Z983">
            <v>-50000000</v>
          </cell>
          <cell r="AA983">
            <v>-50000000</v>
          </cell>
          <cell r="AB983">
            <v>-50000000</v>
          </cell>
          <cell r="AC983">
            <v>0</v>
          </cell>
          <cell r="AD983">
            <v>-50000000</v>
          </cell>
          <cell r="AE983">
            <v>-50000000</v>
          </cell>
          <cell r="AF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  <cell r="AK983">
            <v>-50000000</v>
          </cell>
          <cell r="AL983">
            <v>-50000000</v>
          </cell>
          <cell r="AM983">
            <v>-50000000</v>
          </cell>
          <cell r="AN983">
            <v>-50000000</v>
          </cell>
          <cell r="AO983">
            <v>-47916666.666666664</v>
          </cell>
          <cell r="AR983" t="str">
            <v>1b</v>
          </cell>
        </row>
        <row r="984"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-8750000</v>
          </cell>
          <cell r="AE984">
            <v>-6250000</v>
          </cell>
          <cell r="AF984">
            <v>-3750000</v>
          </cell>
          <cell r="AG984">
            <v>-1250000</v>
          </cell>
          <cell r="AH984">
            <v>0</v>
          </cell>
          <cell r="AI984">
            <v>0</v>
          </cell>
          <cell r="AJ984">
            <v>0</v>
          </cell>
          <cell r="AK984">
            <v>0</v>
          </cell>
          <cell r="AL984">
            <v>0</v>
          </cell>
          <cell r="AM984">
            <v>0</v>
          </cell>
          <cell r="AN984">
            <v>0</v>
          </cell>
          <cell r="AO984">
            <v>0</v>
          </cell>
          <cell r="AR984" t="str">
            <v>1b</v>
          </cell>
        </row>
        <row r="985"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  <cell r="AD985">
            <v>0</v>
          </cell>
          <cell r="AE985">
            <v>0</v>
          </cell>
          <cell r="AF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  <cell r="AK985">
            <v>0</v>
          </cell>
          <cell r="AL985">
            <v>0</v>
          </cell>
          <cell r="AM985">
            <v>0</v>
          </cell>
          <cell r="AN985">
            <v>0</v>
          </cell>
          <cell r="AO985">
            <v>0</v>
          </cell>
          <cell r="AR985" t="str">
            <v>1b</v>
          </cell>
        </row>
        <row r="986"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  <cell r="AD986">
            <v>-1250000</v>
          </cell>
          <cell r="AE986">
            <v>0</v>
          </cell>
          <cell r="AF986">
            <v>0</v>
          </cell>
          <cell r="AG986">
            <v>0</v>
          </cell>
          <cell r="AH986">
            <v>0</v>
          </cell>
          <cell r="AI986">
            <v>0</v>
          </cell>
          <cell r="AJ986">
            <v>0</v>
          </cell>
          <cell r="AK986">
            <v>0</v>
          </cell>
          <cell r="AL986">
            <v>0</v>
          </cell>
          <cell r="AM986">
            <v>0</v>
          </cell>
          <cell r="AN986">
            <v>0</v>
          </cell>
          <cell r="AO986">
            <v>0</v>
          </cell>
          <cell r="AR986" t="str">
            <v>1b</v>
          </cell>
        </row>
        <row r="987"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  <cell r="AD987">
            <v>-2625000</v>
          </cell>
          <cell r="AE987">
            <v>-2375000</v>
          </cell>
          <cell r="AF987">
            <v>-2125000</v>
          </cell>
          <cell r="AG987">
            <v>-1875000</v>
          </cell>
          <cell r="AH987">
            <v>-1625000</v>
          </cell>
          <cell r="AI987">
            <v>-1375000</v>
          </cell>
          <cell r="AJ987">
            <v>-1125000</v>
          </cell>
          <cell r="AK987">
            <v>-875000</v>
          </cell>
          <cell r="AL987">
            <v>-625000</v>
          </cell>
          <cell r="AM987">
            <v>-375000</v>
          </cell>
          <cell r="AN987">
            <v>-125000</v>
          </cell>
          <cell r="AO987">
            <v>0</v>
          </cell>
          <cell r="AR987" t="str">
            <v>1b</v>
          </cell>
        </row>
        <row r="988"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W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  <cell r="AD988">
            <v>-9625000</v>
          </cell>
          <cell r="AE988">
            <v>-8708333.333333334</v>
          </cell>
          <cell r="AF988">
            <v>-7791666.666666667</v>
          </cell>
          <cell r="AG988">
            <v>-6875000</v>
          </cell>
          <cell r="AH988">
            <v>-5958333.333333333</v>
          </cell>
          <cell r="AI988">
            <v>-5041666.666666667</v>
          </cell>
          <cell r="AJ988">
            <v>-4125000</v>
          </cell>
          <cell r="AK988">
            <v>-3208333.3333333335</v>
          </cell>
          <cell r="AL988">
            <v>-2291666.6666666665</v>
          </cell>
          <cell r="AM988">
            <v>-1375000</v>
          </cell>
          <cell r="AN988">
            <v>-458333.33333333331</v>
          </cell>
          <cell r="AO988">
            <v>0</v>
          </cell>
          <cell r="AR988" t="str">
            <v>1b</v>
          </cell>
        </row>
        <row r="989">
          <cell r="R989">
            <v>-2513509.5</v>
          </cell>
          <cell r="S989">
            <v>-2513509.5</v>
          </cell>
          <cell r="T989">
            <v>-2513509.5</v>
          </cell>
          <cell r="U989">
            <v>-2460919.7400000002</v>
          </cell>
          <cell r="V989">
            <v>-2460919.7400000002</v>
          </cell>
          <cell r="W989">
            <v>-2460919.7400000002</v>
          </cell>
          <cell r="X989">
            <v>-2460919.7400000002</v>
          </cell>
          <cell r="Y989">
            <v>-1211122.3899999999</v>
          </cell>
          <cell r="Z989">
            <v>-1211122.3899999999</v>
          </cell>
          <cell r="AA989">
            <v>384889.2</v>
          </cell>
          <cell r="AB989">
            <v>0</v>
          </cell>
          <cell r="AC989">
            <v>0</v>
          </cell>
          <cell r="AD989">
            <v>-3136255.0375000001</v>
          </cell>
          <cell r="AE989">
            <v>-3345714.1625000001</v>
          </cell>
          <cell r="AF989">
            <v>-3555173.2875000001</v>
          </cell>
          <cell r="AG989">
            <v>-3762441.1724999999</v>
          </cell>
          <cell r="AH989">
            <v>-3967517.8175000004</v>
          </cell>
          <cell r="AI989">
            <v>-4172594.4625000004</v>
          </cell>
          <cell r="AJ989">
            <v>-4045679.7516666669</v>
          </cell>
          <cell r="AK989">
            <v>-3534698.7954166667</v>
          </cell>
          <cell r="AL989">
            <v>-2971642.9495833344</v>
          </cell>
          <cell r="AM989">
            <v>-2500815.0866666674</v>
          </cell>
          <cell r="AN989">
            <v>-2138252.2566666668</v>
          </cell>
          <cell r="AO989">
            <v>-1791726.4766666668</v>
          </cell>
        </row>
        <row r="990">
          <cell r="R990">
            <v>-55000000</v>
          </cell>
          <cell r="S990">
            <v>-55000000</v>
          </cell>
          <cell r="T990">
            <v>-55000000</v>
          </cell>
          <cell r="U990">
            <v>-55000000</v>
          </cell>
          <cell r="V990">
            <v>-55000000</v>
          </cell>
          <cell r="W990">
            <v>-55000000</v>
          </cell>
          <cell r="X990">
            <v>-55000000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C990">
            <v>0</v>
          </cell>
          <cell r="AD990">
            <v>-55000000</v>
          </cell>
          <cell r="AE990">
            <v>-55000000</v>
          </cell>
          <cell r="AF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  <cell r="AK990">
            <v>-52708333.333333336</v>
          </cell>
          <cell r="AL990">
            <v>-48125000</v>
          </cell>
          <cell r="AM990">
            <v>-43541666.666666664</v>
          </cell>
          <cell r="AN990">
            <v>-38958333.333333336</v>
          </cell>
          <cell r="AO990">
            <v>-34375000</v>
          </cell>
          <cell r="AR990" t="str">
            <v>1b</v>
          </cell>
        </row>
        <row r="991">
          <cell r="R991">
            <v>-30000000</v>
          </cell>
          <cell r="S991">
            <v>-30000000</v>
          </cell>
          <cell r="T991">
            <v>-30000000</v>
          </cell>
          <cell r="U991">
            <v>-30000000</v>
          </cell>
          <cell r="V991">
            <v>0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C991">
            <v>0</v>
          </cell>
          <cell r="AD991">
            <v>-30000000</v>
          </cell>
          <cell r="AE991">
            <v>-30000000</v>
          </cell>
          <cell r="AF991">
            <v>-30000000</v>
          </cell>
          <cell r="AG991">
            <v>-30000000</v>
          </cell>
          <cell r="AH991">
            <v>-28750000</v>
          </cell>
          <cell r="AI991">
            <v>-26250000</v>
          </cell>
          <cell r="AJ991">
            <v>-23750000</v>
          </cell>
          <cell r="AK991">
            <v>-21250000</v>
          </cell>
          <cell r="AL991">
            <v>-18750000</v>
          </cell>
          <cell r="AM991">
            <v>-16250000</v>
          </cell>
          <cell r="AN991">
            <v>-13750000</v>
          </cell>
          <cell r="AO991">
            <v>-11250000</v>
          </cell>
          <cell r="AR991" t="str">
            <v>1b</v>
          </cell>
        </row>
        <row r="992">
          <cell r="R992">
            <v>-300000000</v>
          </cell>
          <cell r="S992">
            <v>-300000000</v>
          </cell>
          <cell r="T992">
            <v>-300000000</v>
          </cell>
          <cell r="U992">
            <v>-300000000</v>
          </cell>
          <cell r="V992">
            <v>-300000000</v>
          </cell>
          <cell r="W992">
            <v>-300000000</v>
          </cell>
          <cell r="X992">
            <v>-300000000</v>
          </cell>
          <cell r="Y992">
            <v>-300000000</v>
          </cell>
          <cell r="Z992">
            <v>-300000000</v>
          </cell>
          <cell r="AA992">
            <v>-300000000</v>
          </cell>
          <cell r="AB992">
            <v>-300000000</v>
          </cell>
          <cell r="AC992">
            <v>-300000000</v>
          </cell>
          <cell r="AD992">
            <v>-300000000</v>
          </cell>
          <cell r="AE992">
            <v>-300000000</v>
          </cell>
          <cell r="AF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  <cell r="AK992">
            <v>-300000000</v>
          </cell>
          <cell r="AL992">
            <v>-300000000</v>
          </cell>
          <cell r="AM992">
            <v>-300000000</v>
          </cell>
          <cell r="AN992">
            <v>-300000000</v>
          </cell>
          <cell r="AO992">
            <v>-300000000</v>
          </cell>
          <cell r="AR992" t="str">
            <v>1b</v>
          </cell>
        </row>
        <row r="993">
          <cell r="R993">
            <v>-200000000</v>
          </cell>
          <cell r="S993">
            <v>-200000000</v>
          </cell>
          <cell r="T993">
            <v>-200000000</v>
          </cell>
          <cell r="U993">
            <v>-200000000</v>
          </cell>
          <cell r="V993">
            <v>-200000000</v>
          </cell>
          <cell r="W993">
            <v>-200000000</v>
          </cell>
          <cell r="X993">
            <v>-200000000</v>
          </cell>
          <cell r="Y993">
            <v>-200000000</v>
          </cell>
          <cell r="Z993">
            <v>-200000000</v>
          </cell>
          <cell r="AA993">
            <v>-200000000</v>
          </cell>
          <cell r="AB993">
            <v>-200000000</v>
          </cell>
          <cell r="AC993">
            <v>-200000000</v>
          </cell>
          <cell r="AD993">
            <v>-200000000</v>
          </cell>
          <cell r="AE993">
            <v>-200000000</v>
          </cell>
          <cell r="AF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  <cell r="AK993">
            <v>-200000000</v>
          </cell>
          <cell r="AL993">
            <v>-200000000</v>
          </cell>
          <cell r="AM993">
            <v>-200000000</v>
          </cell>
          <cell r="AN993">
            <v>-200000000</v>
          </cell>
          <cell r="AO993">
            <v>-200000000</v>
          </cell>
          <cell r="AR993" t="str">
            <v>1b</v>
          </cell>
        </row>
        <row r="994">
          <cell r="R994">
            <v>-150000000</v>
          </cell>
          <cell r="S994">
            <v>-150000000</v>
          </cell>
          <cell r="T994">
            <v>-150000000</v>
          </cell>
          <cell r="U994">
            <v>-150000000</v>
          </cell>
          <cell r="V994">
            <v>-150000000</v>
          </cell>
          <cell r="W994">
            <v>-150000000</v>
          </cell>
          <cell r="X994">
            <v>-150000000</v>
          </cell>
          <cell r="Y994">
            <v>-150000000</v>
          </cell>
          <cell r="Z994">
            <v>-150000000</v>
          </cell>
          <cell r="AA994">
            <v>-150000000</v>
          </cell>
          <cell r="AB994">
            <v>-150000000</v>
          </cell>
          <cell r="AC994">
            <v>-150000000</v>
          </cell>
          <cell r="AD994">
            <v>-150000000</v>
          </cell>
          <cell r="AE994">
            <v>-150000000</v>
          </cell>
          <cell r="AF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  <cell r="AK994">
            <v>-150000000</v>
          </cell>
          <cell r="AL994">
            <v>-150000000</v>
          </cell>
          <cell r="AM994">
            <v>-150000000</v>
          </cell>
          <cell r="AN994">
            <v>-150000000</v>
          </cell>
          <cell r="AO994">
            <v>-150000000</v>
          </cell>
          <cell r="AR994" t="str">
            <v>1b</v>
          </cell>
        </row>
        <row r="995">
          <cell r="R995">
            <v>-100000000</v>
          </cell>
          <cell r="S995">
            <v>-100000000</v>
          </cell>
          <cell r="T995">
            <v>-100000000</v>
          </cell>
          <cell r="U995">
            <v>-100000000</v>
          </cell>
          <cell r="V995">
            <v>-100000000</v>
          </cell>
          <cell r="W995">
            <v>-100000000</v>
          </cell>
          <cell r="X995">
            <v>-100000000</v>
          </cell>
          <cell r="Y995">
            <v>-100000000</v>
          </cell>
          <cell r="Z995">
            <v>-100000000</v>
          </cell>
          <cell r="AA995">
            <v>-100000000</v>
          </cell>
          <cell r="AB995">
            <v>-100000000</v>
          </cell>
          <cell r="AC995">
            <v>-100000000</v>
          </cell>
          <cell r="AD995">
            <v>-100000000</v>
          </cell>
          <cell r="AE995">
            <v>-100000000</v>
          </cell>
          <cell r="AF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  <cell r="AK995">
            <v>-100000000</v>
          </cell>
          <cell r="AL995">
            <v>-100000000</v>
          </cell>
          <cell r="AM995">
            <v>-100000000</v>
          </cell>
          <cell r="AN995">
            <v>-100000000</v>
          </cell>
          <cell r="AO995">
            <v>-100000000</v>
          </cell>
          <cell r="AR995" t="str">
            <v>1b</v>
          </cell>
        </row>
        <row r="996">
          <cell r="R996">
            <v>-225000000</v>
          </cell>
          <cell r="S996">
            <v>-225000000</v>
          </cell>
          <cell r="T996">
            <v>-225000000</v>
          </cell>
          <cell r="U996">
            <v>-225000000</v>
          </cell>
          <cell r="V996">
            <v>-225000000</v>
          </cell>
          <cell r="W996">
            <v>-225000000</v>
          </cell>
          <cell r="X996">
            <v>-225000000</v>
          </cell>
          <cell r="Y996">
            <v>-225000000</v>
          </cell>
          <cell r="Z996">
            <v>-225000000</v>
          </cell>
          <cell r="AA996">
            <v>-225000000</v>
          </cell>
          <cell r="AB996">
            <v>-225000000</v>
          </cell>
          <cell r="AC996">
            <v>-225000000</v>
          </cell>
          <cell r="AD996">
            <v>-225000000</v>
          </cell>
          <cell r="AE996">
            <v>-225000000</v>
          </cell>
          <cell r="AF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  <cell r="AK996">
            <v>-225000000</v>
          </cell>
          <cell r="AL996">
            <v>-225000000</v>
          </cell>
          <cell r="AM996">
            <v>-225000000</v>
          </cell>
          <cell r="AN996">
            <v>-225000000</v>
          </cell>
          <cell r="AO996">
            <v>-225000000</v>
          </cell>
          <cell r="AR996" t="str">
            <v>1b</v>
          </cell>
        </row>
        <row r="997">
          <cell r="R997">
            <v>-25000000</v>
          </cell>
          <cell r="S997">
            <v>-25000000</v>
          </cell>
          <cell r="T997">
            <v>-25000000</v>
          </cell>
          <cell r="U997">
            <v>-25000000</v>
          </cell>
          <cell r="V997">
            <v>-25000000</v>
          </cell>
          <cell r="W997">
            <v>-25000000</v>
          </cell>
          <cell r="X997">
            <v>-25000000</v>
          </cell>
          <cell r="Y997">
            <v>-25000000</v>
          </cell>
          <cell r="Z997">
            <v>-25000000</v>
          </cell>
          <cell r="AA997">
            <v>-25000000</v>
          </cell>
          <cell r="AB997">
            <v>-25000000</v>
          </cell>
          <cell r="AC997">
            <v>-25000000</v>
          </cell>
          <cell r="AD997">
            <v>-25000000</v>
          </cell>
          <cell r="AE997">
            <v>-25000000</v>
          </cell>
          <cell r="AF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  <cell r="AK997">
            <v>-25000000</v>
          </cell>
          <cell r="AL997">
            <v>-25000000</v>
          </cell>
          <cell r="AM997">
            <v>-25000000</v>
          </cell>
          <cell r="AN997">
            <v>-25000000</v>
          </cell>
          <cell r="AO997">
            <v>-25000000</v>
          </cell>
          <cell r="AR997" t="str">
            <v>1b</v>
          </cell>
        </row>
        <row r="998">
          <cell r="R998">
            <v>-260000000</v>
          </cell>
          <cell r="S998">
            <v>-260000000</v>
          </cell>
          <cell r="T998">
            <v>-260000000</v>
          </cell>
          <cell r="U998">
            <v>-260000000</v>
          </cell>
          <cell r="V998">
            <v>-260000000</v>
          </cell>
          <cell r="W998">
            <v>-260000000</v>
          </cell>
          <cell r="X998">
            <v>-260000000</v>
          </cell>
          <cell r="Y998">
            <v>-260000000</v>
          </cell>
          <cell r="Z998">
            <v>-260000000</v>
          </cell>
          <cell r="AA998">
            <v>-260000000</v>
          </cell>
          <cell r="AB998">
            <v>-260000000</v>
          </cell>
          <cell r="AC998">
            <v>-260000000</v>
          </cell>
          <cell r="AD998">
            <v>-260000000</v>
          </cell>
          <cell r="AE998">
            <v>-260000000</v>
          </cell>
          <cell r="AF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  <cell r="AK998">
            <v>-260000000</v>
          </cell>
          <cell r="AL998">
            <v>-260000000</v>
          </cell>
          <cell r="AM998">
            <v>-260000000</v>
          </cell>
          <cell r="AN998">
            <v>-260000000</v>
          </cell>
          <cell r="AO998">
            <v>-260000000</v>
          </cell>
          <cell r="AR998" t="str">
            <v>1b</v>
          </cell>
        </row>
        <row r="999"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-35000000</v>
          </cell>
          <cell r="AE999">
            <v>-31666666.666666668</v>
          </cell>
          <cell r="AF999">
            <v>-28333333.333333332</v>
          </cell>
          <cell r="AG999">
            <v>-25000000</v>
          </cell>
          <cell r="AH999">
            <v>-21666666.666666668</v>
          </cell>
          <cell r="AI999">
            <v>-18333333.333333332</v>
          </cell>
          <cell r="AJ999">
            <v>-15000000</v>
          </cell>
          <cell r="AK999">
            <v>-11666666.666666666</v>
          </cell>
          <cell r="AL999">
            <v>-8333333.333333333</v>
          </cell>
          <cell r="AM999">
            <v>-5000000</v>
          </cell>
          <cell r="AN999">
            <v>-1666666.6666666667</v>
          </cell>
          <cell r="AO999">
            <v>0</v>
          </cell>
          <cell r="AR999" t="str">
            <v>1b</v>
          </cell>
        </row>
        <row r="1000">
          <cell r="R1000">
            <v>-138460000</v>
          </cell>
          <cell r="S1000">
            <v>-138460000</v>
          </cell>
          <cell r="T1000">
            <v>-138460000</v>
          </cell>
          <cell r="U1000">
            <v>-138460000</v>
          </cell>
          <cell r="V1000">
            <v>-138460000</v>
          </cell>
          <cell r="W1000">
            <v>-138460000</v>
          </cell>
          <cell r="X1000">
            <v>-138460000</v>
          </cell>
          <cell r="Y1000">
            <v>-138460000</v>
          </cell>
          <cell r="Z1000">
            <v>-138460000</v>
          </cell>
          <cell r="AA1000">
            <v>-138460000</v>
          </cell>
          <cell r="AB1000">
            <v>-138460000</v>
          </cell>
          <cell r="AC1000">
            <v>-138460000</v>
          </cell>
          <cell r="AD1000">
            <v>-121152500</v>
          </cell>
          <cell r="AE1000">
            <v>-132690833.33333333</v>
          </cell>
          <cell r="AF1000">
            <v>-138460000</v>
          </cell>
          <cell r="AG1000">
            <v>-138460000</v>
          </cell>
          <cell r="AH1000">
            <v>-138460000</v>
          </cell>
          <cell r="AI1000">
            <v>-138460000</v>
          </cell>
          <cell r="AJ1000">
            <v>-138460000</v>
          </cell>
          <cell r="AK1000">
            <v>-138460000</v>
          </cell>
          <cell r="AL1000">
            <v>-138460000</v>
          </cell>
          <cell r="AM1000">
            <v>-138460000</v>
          </cell>
          <cell r="AN1000">
            <v>-138460000</v>
          </cell>
          <cell r="AO1000">
            <v>-138460000</v>
          </cell>
          <cell r="AR1000" t="str">
            <v>1b</v>
          </cell>
        </row>
        <row r="1001">
          <cell r="R1001">
            <v>-23400000</v>
          </cell>
          <cell r="S1001">
            <v>-23400000</v>
          </cell>
          <cell r="T1001">
            <v>-23400000</v>
          </cell>
          <cell r="U1001">
            <v>-23400000</v>
          </cell>
          <cell r="V1001">
            <v>-23400000</v>
          </cell>
          <cell r="W1001">
            <v>-23400000</v>
          </cell>
          <cell r="X1001">
            <v>-23400000</v>
          </cell>
          <cell r="Y1001">
            <v>-23400000</v>
          </cell>
          <cell r="Z1001">
            <v>-23400000</v>
          </cell>
          <cell r="AA1001">
            <v>-23400000</v>
          </cell>
          <cell r="AB1001">
            <v>-23400000</v>
          </cell>
          <cell r="AC1001">
            <v>-23400000</v>
          </cell>
          <cell r="AD1001">
            <v>-20475000</v>
          </cell>
          <cell r="AE1001">
            <v>-22425000</v>
          </cell>
          <cell r="AF1001">
            <v>-23400000</v>
          </cell>
          <cell r="AG1001">
            <v>-23400000</v>
          </cell>
          <cell r="AH1001">
            <v>-23400000</v>
          </cell>
          <cell r="AI1001">
            <v>-23400000</v>
          </cell>
          <cell r="AJ1001">
            <v>-23400000</v>
          </cell>
          <cell r="AK1001">
            <v>-23400000</v>
          </cell>
          <cell r="AL1001">
            <v>-23400000</v>
          </cell>
          <cell r="AM1001">
            <v>-23400000</v>
          </cell>
          <cell r="AN1001">
            <v>-23400000</v>
          </cell>
          <cell r="AO1001">
            <v>-23400000</v>
          </cell>
          <cell r="AR1001" t="str">
            <v>1b</v>
          </cell>
        </row>
        <row r="1002">
          <cell r="R1002">
            <v>-150000000</v>
          </cell>
          <cell r="S1002">
            <v>-150000000</v>
          </cell>
          <cell r="T1002">
            <v>-150000000</v>
          </cell>
          <cell r="U1002">
            <v>-150000000</v>
          </cell>
          <cell r="V1002">
            <v>-150000000</v>
          </cell>
          <cell r="W1002">
            <v>-150000000</v>
          </cell>
          <cell r="X1002">
            <v>-150000000</v>
          </cell>
          <cell r="Y1002">
            <v>-150000000</v>
          </cell>
          <cell r="Z1002">
            <v>-150000000</v>
          </cell>
          <cell r="AA1002">
            <v>-150000000</v>
          </cell>
          <cell r="AB1002">
            <v>-150000000</v>
          </cell>
          <cell r="AC1002">
            <v>-150000000</v>
          </cell>
          <cell r="AD1002">
            <v>-93750000</v>
          </cell>
          <cell r="AE1002">
            <v>-106250000</v>
          </cell>
          <cell r="AF1002">
            <v>-118750000</v>
          </cell>
          <cell r="AG1002">
            <v>-131250000</v>
          </cell>
          <cell r="AH1002">
            <v>-143750000</v>
          </cell>
          <cell r="AI1002">
            <v>-150000000</v>
          </cell>
          <cell r="AJ1002">
            <v>-150000000</v>
          </cell>
          <cell r="AK1002">
            <v>-150000000</v>
          </cell>
          <cell r="AL1002">
            <v>-150000000</v>
          </cell>
          <cell r="AM1002">
            <v>-150000000</v>
          </cell>
          <cell r="AN1002">
            <v>-150000000</v>
          </cell>
          <cell r="AO1002">
            <v>-150000000</v>
          </cell>
          <cell r="AR1002" t="str">
            <v>1b</v>
          </cell>
        </row>
        <row r="1003">
          <cell r="R1003">
            <v>0</v>
          </cell>
          <cell r="S1003">
            <v>0</v>
          </cell>
          <cell r="T1003">
            <v>0</v>
          </cell>
          <cell r="U1003">
            <v>0</v>
          </cell>
          <cell r="V1003">
            <v>0</v>
          </cell>
          <cell r="W1003">
            <v>0</v>
          </cell>
          <cell r="X1003">
            <v>0</v>
          </cell>
          <cell r="Y1003">
            <v>0</v>
          </cell>
          <cell r="Z1003">
            <v>0</v>
          </cell>
          <cell r="AA1003">
            <v>0</v>
          </cell>
          <cell r="AB1003">
            <v>0</v>
          </cell>
          <cell r="AC1003">
            <v>0</v>
          </cell>
          <cell r="AD1003">
            <v>0</v>
          </cell>
          <cell r="AE1003">
            <v>0</v>
          </cell>
          <cell r="AF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  <cell r="AK1003">
            <v>0</v>
          </cell>
          <cell r="AL1003">
            <v>0</v>
          </cell>
          <cell r="AM1003">
            <v>0</v>
          </cell>
          <cell r="AN1003">
            <v>0</v>
          </cell>
          <cell r="AO1003">
            <v>0</v>
          </cell>
          <cell r="AR1003" t="str">
            <v>3b</v>
          </cell>
        </row>
        <row r="1004">
          <cell r="R1004">
            <v>-80250000</v>
          </cell>
          <cell r="S1004">
            <v>-80250000</v>
          </cell>
          <cell r="T1004">
            <v>-80250000</v>
          </cell>
          <cell r="U1004">
            <v>-80250000</v>
          </cell>
          <cell r="V1004">
            <v>-80250000</v>
          </cell>
          <cell r="W1004">
            <v>-80250000</v>
          </cell>
          <cell r="X1004">
            <v>-80250000</v>
          </cell>
          <cell r="Y1004">
            <v>-80250000</v>
          </cell>
          <cell r="Z1004">
            <v>-80250000</v>
          </cell>
          <cell r="AA1004">
            <v>-80250000</v>
          </cell>
          <cell r="AB1004">
            <v>-80250000</v>
          </cell>
          <cell r="AC1004">
            <v>-80250000</v>
          </cell>
          <cell r="AD1004">
            <v>-10031250</v>
          </cell>
          <cell r="AE1004">
            <v>-16718750</v>
          </cell>
          <cell r="AF1004">
            <v>-23406250</v>
          </cell>
          <cell r="AG1004">
            <v>-30093750</v>
          </cell>
          <cell r="AH1004">
            <v>-36781250</v>
          </cell>
          <cell r="AI1004">
            <v>-43468750</v>
          </cell>
          <cell r="AJ1004">
            <v>-50156250</v>
          </cell>
          <cell r="AK1004">
            <v>-56843750</v>
          </cell>
          <cell r="AL1004">
            <v>-63531250</v>
          </cell>
          <cell r="AM1004">
            <v>-70218750</v>
          </cell>
          <cell r="AN1004">
            <v>-76906250</v>
          </cell>
          <cell r="AO1004">
            <v>-80250000</v>
          </cell>
          <cell r="AR1004" t="str">
            <v>1b</v>
          </cell>
        </row>
        <row r="1005">
          <cell r="R1005">
            <v>-200000000</v>
          </cell>
          <cell r="S1005">
            <v>-200000000</v>
          </cell>
          <cell r="T1005">
            <v>-200000000</v>
          </cell>
          <cell r="U1005">
            <v>-200000000</v>
          </cell>
          <cell r="V1005">
            <v>-200000000</v>
          </cell>
          <cell r="W1005">
            <v>-200000000</v>
          </cell>
          <cell r="X1005">
            <v>-200000000</v>
          </cell>
          <cell r="Y1005">
            <v>-200000000</v>
          </cell>
          <cell r="Z1005">
            <v>-200000000</v>
          </cell>
          <cell r="AA1005">
            <v>-200000000</v>
          </cell>
          <cell r="AB1005">
            <v>-200000000</v>
          </cell>
          <cell r="AC1005">
            <v>-200000000</v>
          </cell>
          <cell r="AD1005">
            <v>-25000000</v>
          </cell>
          <cell r="AE1005">
            <v>-41666666.666666664</v>
          </cell>
          <cell r="AF1005">
            <v>-58333333.333333336</v>
          </cell>
          <cell r="AG1005">
            <v>-75000000</v>
          </cell>
          <cell r="AH1005">
            <v>-91666666.666666672</v>
          </cell>
          <cell r="AI1005">
            <v>-108333333.33333333</v>
          </cell>
          <cell r="AJ1005">
            <v>-125000000</v>
          </cell>
          <cell r="AK1005">
            <v>-141666666.66666666</v>
          </cell>
          <cell r="AL1005">
            <v>-158333333.33333334</v>
          </cell>
          <cell r="AM1005">
            <v>-175000000</v>
          </cell>
          <cell r="AN1005">
            <v>-191666666.66666666</v>
          </cell>
          <cell r="AO1005">
            <v>-200000000</v>
          </cell>
          <cell r="AR1005" t="str">
            <v>1b</v>
          </cell>
        </row>
        <row r="1006"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C1006">
            <v>0</v>
          </cell>
          <cell r="AD1006">
            <v>0</v>
          </cell>
          <cell r="AE1006">
            <v>0</v>
          </cell>
          <cell r="AF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  <cell r="AK1006">
            <v>0</v>
          </cell>
          <cell r="AL1006">
            <v>0</v>
          </cell>
          <cell r="AM1006">
            <v>0</v>
          </cell>
          <cell r="AN1006">
            <v>0</v>
          </cell>
          <cell r="AO1006">
            <v>0</v>
          </cell>
          <cell r="AR1006" t="str">
            <v>1b</v>
          </cell>
        </row>
        <row r="1007">
          <cell r="R1007">
            <v>-431100</v>
          </cell>
          <cell r="S1007">
            <v>-431100</v>
          </cell>
          <cell r="T1007">
            <v>-431100</v>
          </cell>
          <cell r="U1007">
            <v>-431100</v>
          </cell>
          <cell r="V1007">
            <v>-431100</v>
          </cell>
          <cell r="W1007">
            <v>-431100</v>
          </cell>
          <cell r="X1007">
            <v>-431100</v>
          </cell>
          <cell r="Y1007">
            <v>-431100</v>
          </cell>
          <cell r="Z1007">
            <v>-431100</v>
          </cell>
          <cell r="AA1007">
            <v>-431100</v>
          </cell>
          <cell r="AB1007">
            <v>-431100</v>
          </cell>
          <cell r="AC1007">
            <v>-431100</v>
          </cell>
          <cell r="AD1007">
            <v>-53887.5</v>
          </cell>
          <cell r="AE1007">
            <v>-89812.5</v>
          </cell>
          <cell r="AF1007">
            <v>-125737.5</v>
          </cell>
          <cell r="AG1007">
            <v>-161662.5</v>
          </cell>
          <cell r="AH1007">
            <v>-197587.5</v>
          </cell>
          <cell r="AI1007">
            <v>-233512.5</v>
          </cell>
          <cell r="AJ1007">
            <v>-269437.5</v>
          </cell>
          <cell r="AK1007">
            <v>-305362.5</v>
          </cell>
          <cell r="AL1007">
            <v>-341287.5</v>
          </cell>
          <cell r="AM1007">
            <v>-377212.5</v>
          </cell>
          <cell r="AN1007">
            <v>-413137.5</v>
          </cell>
          <cell r="AO1007">
            <v>-431100</v>
          </cell>
          <cell r="AR1007" t="str">
            <v>1b</v>
          </cell>
        </row>
        <row r="1008">
          <cell r="R1008">
            <v>-1458300</v>
          </cell>
          <cell r="S1008">
            <v>-1458300</v>
          </cell>
          <cell r="T1008">
            <v>-1458300</v>
          </cell>
          <cell r="U1008">
            <v>-1458300</v>
          </cell>
          <cell r="V1008">
            <v>-1458300</v>
          </cell>
          <cell r="W1008">
            <v>-1458300</v>
          </cell>
          <cell r="X1008">
            <v>-1458300</v>
          </cell>
          <cell r="Y1008">
            <v>-1458300</v>
          </cell>
          <cell r="Z1008">
            <v>-1458300</v>
          </cell>
          <cell r="AA1008">
            <v>-1458300</v>
          </cell>
          <cell r="AB1008">
            <v>-1458300</v>
          </cell>
          <cell r="AC1008">
            <v>-1458300</v>
          </cell>
          <cell r="AD1008">
            <v>-182287.5</v>
          </cell>
          <cell r="AE1008">
            <v>-303812.5</v>
          </cell>
          <cell r="AF1008">
            <v>-425337.5</v>
          </cell>
          <cell r="AG1008">
            <v>-546862.5</v>
          </cell>
          <cell r="AH1008">
            <v>-668387.5</v>
          </cell>
          <cell r="AI1008">
            <v>-789912.5</v>
          </cell>
          <cell r="AJ1008">
            <v>-911437.5</v>
          </cell>
          <cell r="AK1008">
            <v>-1032962.5</v>
          </cell>
          <cell r="AL1008">
            <v>-1154487.5</v>
          </cell>
          <cell r="AM1008">
            <v>-1276012.5</v>
          </cell>
          <cell r="AN1008">
            <v>-1397537.5</v>
          </cell>
          <cell r="AO1008">
            <v>-1458300</v>
          </cell>
          <cell r="AR1008" t="str">
            <v>1b</v>
          </cell>
        </row>
        <row r="1009"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  <cell r="AB1009">
            <v>0</v>
          </cell>
          <cell r="AC1009">
            <v>0</v>
          </cell>
          <cell r="AD1009">
            <v>0</v>
          </cell>
          <cell r="AE1009">
            <v>0</v>
          </cell>
          <cell r="AF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  <cell r="AK1009">
            <v>0</v>
          </cell>
          <cell r="AL1009">
            <v>0</v>
          </cell>
          <cell r="AM1009">
            <v>0</v>
          </cell>
          <cell r="AN1009">
            <v>0</v>
          </cell>
          <cell r="AO1009">
            <v>0</v>
          </cell>
          <cell r="AR1009" t="str">
            <v>1b</v>
          </cell>
        </row>
        <row r="1010"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>
            <v>0</v>
          </cell>
          <cell r="W1010">
            <v>0</v>
          </cell>
          <cell r="X1010">
            <v>0</v>
          </cell>
          <cell r="Y1010">
            <v>0</v>
          </cell>
          <cell r="Z1010">
            <v>0</v>
          </cell>
          <cell r="AA1010">
            <v>0</v>
          </cell>
          <cell r="AB1010">
            <v>0</v>
          </cell>
          <cell r="AC1010">
            <v>0</v>
          </cell>
          <cell r="AD1010">
            <v>0</v>
          </cell>
          <cell r="AE1010">
            <v>0</v>
          </cell>
          <cell r="AF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  <cell r="AK1010">
            <v>0</v>
          </cell>
          <cell r="AL1010">
            <v>0</v>
          </cell>
          <cell r="AM1010">
            <v>0</v>
          </cell>
          <cell r="AN1010">
            <v>0</v>
          </cell>
          <cell r="AO1010">
            <v>0</v>
          </cell>
          <cell r="AR1010" t="str">
            <v>1b</v>
          </cell>
        </row>
        <row r="1011"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  <cell r="AD1011">
            <v>0</v>
          </cell>
          <cell r="AE1011">
            <v>0</v>
          </cell>
          <cell r="AF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  <cell r="AK1011">
            <v>0</v>
          </cell>
          <cell r="AL1011">
            <v>0</v>
          </cell>
          <cell r="AM1011">
            <v>0</v>
          </cell>
          <cell r="AN1011">
            <v>0</v>
          </cell>
          <cell r="AO1011">
            <v>0</v>
          </cell>
          <cell r="AR1011" t="str">
            <v>1b</v>
          </cell>
        </row>
        <row r="1012"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  <cell r="AF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  <cell r="AK1012">
            <v>0</v>
          </cell>
          <cell r="AL1012">
            <v>0</v>
          </cell>
          <cell r="AM1012">
            <v>0</v>
          </cell>
          <cell r="AN1012">
            <v>0</v>
          </cell>
          <cell r="AO1012">
            <v>0</v>
          </cell>
          <cell r="AR1012" t="str">
            <v>1b</v>
          </cell>
        </row>
        <row r="1013">
          <cell r="R1013">
            <v>0</v>
          </cell>
          <cell r="S1013">
            <v>0</v>
          </cell>
          <cell r="T1013">
            <v>0</v>
          </cell>
          <cell r="U1013">
            <v>0</v>
          </cell>
          <cell r="V1013">
            <v>0</v>
          </cell>
          <cell r="W1013">
            <v>0</v>
          </cell>
          <cell r="X1013">
            <v>0</v>
          </cell>
          <cell r="Y1013">
            <v>0</v>
          </cell>
          <cell r="Z1013">
            <v>0</v>
          </cell>
          <cell r="AA1013">
            <v>0</v>
          </cell>
          <cell r="AB1013">
            <v>0</v>
          </cell>
          <cell r="AC1013">
            <v>0</v>
          </cell>
          <cell r="AD1013">
            <v>0</v>
          </cell>
          <cell r="AE1013">
            <v>0</v>
          </cell>
          <cell r="AF1013">
            <v>0</v>
          </cell>
          <cell r="AG1013">
            <v>0</v>
          </cell>
          <cell r="AH1013">
            <v>0</v>
          </cell>
          <cell r="AI1013">
            <v>0</v>
          </cell>
          <cell r="AJ1013">
            <v>0</v>
          </cell>
          <cell r="AK1013">
            <v>0</v>
          </cell>
          <cell r="AL1013">
            <v>0</v>
          </cell>
          <cell r="AM1013">
            <v>0</v>
          </cell>
          <cell r="AN1013">
            <v>0</v>
          </cell>
          <cell r="AO1013">
            <v>0</v>
          </cell>
          <cell r="AR1013" t="str">
            <v>1b</v>
          </cell>
        </row>
        <row r="1014">
          <cell r="R1014">
            <v>12076.65</v>
          </cell>
          <cell r="S1014">
            <v>10868.98</v>
          </cell>
          <cell r="T1014">
            <v>9661.31</v>
          </cell>
          <cell r="U1014">
            <v>8453.64</v>
          </cell>
          <cell r="V1014">
            <v>7245.97</v>
          </cell>
          <cell r="W1014">
            <v>6038.3</v>
          </cell>
          <cell r="X1014">
            <v>4830.63</v>
          </cell>
          <cell r="Y1014">
            <v>3622.96</v>
          </cell>
          <cell r="Z1014">
            <v>2415.29</v>
          </cell>
          <cell r="AA1014">
            <v>1207.6199999999999</v>
          </cell>
          <cell r="AB1014">
            <v>-0.05</v>
          </cell>
          <cell r="AC1014">
            <v>0</v>
          </cell>
          <cell r="AD1014">
            <v>19322.669999999998</v>
          </cell>
          <cell r="AE1014">
            <v>18115</v>
          </cell>
          <cell r="AF1014">
            <v>16907.329999999998</v>
          </cell>
          <cell r="AG1014">
            <v>15699.660000000002</v>
          </cell>
          <cell r="AH1014">
            <v>14491.99</v>
          </cell>
          <cell r="AI1014">
            <v>13284.32</v>
          </cell>
          <cell r="AJ1014">
            <v>12076.65</v>
          </cell>
          <cell r="AK1014">
            <v>10868.98</v>
          </cell>
          <cell r="AL1014">
            <v>9661.3100000000013</v>
          </cell>
          <cell r="AM1014">
            <v>8453.6400000000012</v>
          </cell>
          <cell r="AN1014">
            <v>7245.97</v>
          </cell>
          <cell r="AO1014">
            <v>6088.621666666666</v>
          </cell>
          <cell r="AR1014" t="str">
            <v>1b</v>
          </cell>
        </row>
        <row r="1015">
          <cell r="R1015">
            <v>-1475000</v>
          </cell>
          <cell r="S1015">
            <v>-1475000</v>
          </cell>
          <cell r="T1015">
            <v>-2375000</v>
          </cell>
          <cell r="U1015">
            <v>-2375000</v>
          </cell>
          <cell r="V1015">
            <v>-375000</v>
          </cell>
          <cell r="W1015">
            <v>-575000</v>
          </cell>
          <cell r="X1015">
            <v>-575000</v>
          </cell>
          <cell r="Y1015">
            <v>-575000</v>
          </cell>
          <cell r="Z1015">
            <v>-925000</v>
          </cell>
          <cell r="AA1015">
            <v>-925000</v>
          </cell>
          <cell r="AB1015">
            <v>-925000</v>
          </cell>
          <cell r="AC1015">
            <v>-1300000</v>
          </cell>
          <cell r="AD1015">
            <v>-926041.66666666663</v>
          </cell>
          <cell r="AE1015">
            <v>-1001041.6666666666</v>
          </cell>
          <cell r="AF1015">
            <v>-1103125</v>
          </cell>
          <cell r="AG1015">
            <v>-1230208.3333333333</v>
          </cell>
          <cell r="AH1015">
            <v>-1273958.3333333333</v>
          </cell>
          <cell r="AI1015">
            <v>-1242708.3333333333</v>
          </cell>
          <cell r="AJ1015">
            <v>-1219791.6666666667</v>
          </cell>
          <cell r="AK1015">
            <v>-1196875</v>
          </cell>
          <cell r="AL1015">
            <v>-1177083.3333333333</v>
          </cell>
          <cell r="AM1015">
            <v>-1169270.8333333333</v>
          </cell>
          <cell r="AN1015">
            <v>-1170312.5</v>
          </cell>
          <cell r="AO1015">
            <v>-1163541.6666666667</v>
          </cell>
          <cell r="AR1015" t="str">
            <v>50b</v>
          </cell>
        </row>
        <row r="1016"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  <cell r="AK1016">
            <v>0</v>
          </cell>
          <cell r="AL1016">
            <v>0</v>
          </cell>
          <cell r="AM1016">
            <v>0</v>
          </cell>
          <cell r="AN1016">
            <v>0</v>
          </cell>
          <cell r="AO1016">
            <v>0</v>
          </cell>
          <cell r="AR1016" t="str">
            <v>50b</v>
          </cell>
        </row>
        <row r="1017">
          <cell r="R1017">
            <v>-32315807.579999998</v>
          </cell>
          <cell r="S1017">
            <v>-32315807.579999998</v>
          </cell>
          <cell r="T1017">
            <v>-32621793.93</v>
          </cell>
          <cell r="U1017">
            <v>-32621793.93</v>
          </cell>
          <cell r="V1017">
            <v>-32621793.93</v>
          </cell>
          <cell r="W1017">
            <v>-31615260.379999999</v>
          </cell>
          <cell r="X1017">
            <v>-31615260.379999999</v>
          </cell>
          <cell r="Y1017">
            <v>-31615260.379999999</v>
          </cell>
          <cell r="Z1017">
            <v>-31186363.84</v>
          </cell>
          <cell r="AA1017">
            <v>-31186363.84</v>
          </cell>
          <cell r="AB1017">
            <v>-31186363.84</v>
          </cell>
          <cell r="AC1017">
            <v>-30567858.050000001</v>
          </cell>
          <cell r="AD1017">
            <v>-32668440.382499997</v>
          </cell>
          <cell r="AE1017">
            <v>-32556723.46083333</v>
          </cell>
          <cell r="AF1017">
            <v>-32477603.403749999</v>
          </cell>
          <cell r="AG1017">
            <v>-32431080.211249996</v>
          </cell>
          <cell r="AH1017">
            <v>-32384557.018749997</v>
          </cell>
          <cell r="AI1017">
            <v>-32318824.820833337</v>
          </cell>
          <cell r="AJ1017">
            <v>-32233883.617500003</v>
          </cell>
          <cell r="AK1017">
            <v>-32148942.41416667</v>
          </cell>
          <cell r="AL1017">
            <v>-32077860.915833335</v>
          </cell>
          <cell r="AM1017">
            <v>-32020639.122500002</v>
          </cell>
          <cell r="AN1017">
            <v>-31963417.329166666</v>
          </cell>
          <cell r="AO1017">
            <v>-31861975.202083331</v>
          </cell>
          <cell r="AR1017" t="str">
            <v>42b</v>
          </cell>
        </row>
        <row r="1018">
          <cell r="R1018">
            <v>-75000</v>
          </cell>
          <cell r="S1018">
            <v>-75000</v>
          </cell>
          <cell r="T1018">
            <v>-75000</v>
          </cell>
          <cell r="U1018">
            <v>-75000</v>
          </cell>
          <cell r="V1018">
            <v>-75000</v>
          </cell>
          <cell r="W1018">
            <v>-75000</v>
          </cell>
          <cell r="X1018">
            <v>-75000</v>
          </cell>
          <cell r="Y1018">
            <v>-75000</v>
          </cell>
          <cell r="Z1018">
            <v>-75000</v>
          </cell>
          <cell r="AA1018">
            <v>-75000</v>
          </cell>
          <cell r="AB1018">
            <v>-75000</v>
          </cell>
          <cell r="AC1018">
            <v>-75000</v>
          </cell>
          <cell r="AD1018">
            <v>-79996.649999999994</v>
          </cell>
          <cell r="AE1018">
            <v>-76665.55</v>
          </cell>
          <cell r="AF1018">
            <v>-75000</v>
          </cell>
          <cell r="AG1018">
            <v>-75000</v>
          </cell>
          <cell r="AH1018">
            <v>-75000</v>
          </cell>
          <cell r="AI1018">
            <v>-75000</v>
          </cell>
          <cell r="AJ1018">
            <v>-75000</v>
          </cell>
          <cell r="AK1018">
            <v>-75000</v>
          </cell>
          <cell r="AL1018">
            <v>-75000</v>
          </cell>
          <cell r="AM1018">
            <v>-75000</v>
          </cell>
          <cell r="AN1018">
            <v>-75000</v>
          </cell>
          <cell r="AO1018">
            <v>-75000</v>
          </cell>
          <cell r="AR1018" t="str">
            <v>62</v>
          </cell>
        </row>
        <row r="1019">
          <cell r="R1019">
            <v>-1499216.5</v>
          </cell>
          <cell r="S1019">
            <v>-1499216.5</v>
          </cell>
          <cell r="T1019">
            <v>-1495678.39</v>
          </cell>
          <cell r="U1019">
            <v>-1495678.39</v>
          </cell>
          <cell r="V1019">
            <v>-1495678.39</v>
          </cell>
          <cell r="W1019">
            <v>-1485186.09</v>
          </cell>
          <cell r="X1019">
            <v>-1485186.09</v>
          </cell>
          <cell r="Y1019">
            <v>-1485186.09</v>
          </cell>
          <cell r="Z1019">
            <v>-1453594.55</v>
          </cell>
          <cell r="AA1019">
            <v>-1453594.55</v>
          </cell>
          <cell r="AB1019">
            <v>-1453594.55</v>
          </cell>
          <cell r="AC1019">
            <v>-1447086.75</v>
          </cell>
          <cell r="AD1019">
            <v>-1496895.0112499997</v>
          </cell>
          <cell r="AE1019">
            <v>-1491573.7054166666</v>
          </cell>
          <cell r="AF1019">
            <v>-1488185.2691666668</v>
          </cell>
          <cell r="AG1019">
            <v>-1486729.7024999999</v>
          </cell>
          <cell r="AH1019">
            <v>-1485274.1358333335</v>
          </cell>
          <cell r="AI1019">
            <v>-1485110.5537500002</v>
          </cell>
          <cell r="AJ1019">
            <v>-1486238.95625</v>
          </cell>
          <cell r="AK1019">
            <v>-1487367.3587500004</v>
          </cell>
          <cell r="AL1019">
            <v>-1487179.4470833335</v>
          </cell>
          <cell r="AM1019">
            <v>-1485675.2212500002</v>
          </cell>
          <cell r="AN1019">
            <v>-1484170.9954166666</v>
          </cell>
          <cell r="AO1019">
            <v>-1481246.8095833336</v>
          </cell>
          <cell r="AR1019" t="str">
            <v>62</v>
          </cell>
        </row>
        <row r="1020">
          <cell r="R1020">
            <v>-129471.05</v>
          </cell>
          <cell r="S1020">
            <v>-129471.05</v>
          </cell>
          <cell r="T1020">
            <v>-129471.05</v>
          </cell>
          <cell r="U1020">
            <v>-129471.05</v>
          </cell>
          <cell r="V1020">
            <v>-129471.05</v>
          </cell>
          <cell r="W1020">
            <v>-129471.05</v>
          </cell>
          <cell r="X1020">
            <v>-129471.05</v>
          </cell>
          <cell r="Y1020">
            <v>-129471.05</v>
          </cell>
          <cell r="Z1020">
            <v>-129471.05</v>
          </cell>
          <cell r="AA1020">
            <v>-129471.05</v>
          </cell>
          <cell r="AB1020">
            <v>-129471.05</v>
          </cell>
          <cell r="AC1020">
            <v>-129471.05</v>
          </cell>
          <cell r="AD1020">
            <v>-132251.3125</v>
          </cell>
          <cell r="AE1020">
            <v>-131531.00416666668</v>
          </cell>
          <cell r="AF1020">
            <v>-131064.6125</v>
          </cell>
          <cell r="AG1020">
            <v>-130852.13750000001</v>
          </cell>
          <cell r="AH1020">
            <v>-130639.66250000002</v>
          </cell>
          <cell r="AI1020">
            <v>-130427.18750000001</v>
          </cell>
          <cell r="AJ1020">
            <v>-130214.71250000002</v>
          </cell>
          <cell r="AK1020">
            <v>-130002.2375</v>
          </cell>
          <cell r="AL1020">
            <v>-129789.76250000001</v>
          </cell>
          <cell r="AM1020">
            <v>-129577.28750000002</v>
          </cell>
          <cell r="AN1020">
            <v>-129471.05000000003</v>
          </cell>
          <cell r="AO1020">
            <v>-129471.05000000003</v>
          </cell>
          <cell r="AR1020" t="str">
            <v>62</v>
          </cell>
        </row>
        <row r="1021">
          <cell r="R1021">
            <v>-8761.4500000000007</v>
          </cell>
          <cell r="S1021">
            <v>-7940.64</v>
          </cell>
          <cell r="T1021">
            <v>-6486.76</v>
          </cell>
          <cell r="U1021">
            <v>-6486.76</v>
          </cell>
          <cell r="V1021">
            <v>-6486.76</v>
          </cell>
          <cell r="W1021">
            <v>-6486.76</v>
          </cell>
          <cell r="X1021">
            <v>-6486.76</v>
          </cell>
          <cell r="Y1021">
            <v>-6486.76</v>
          </cell>
          <cell r="Z1021">
            <v>-5998.51</v>
          </cell>
          <cell r="AA1021">
            <v>-5681.26</v>
          </cell>
          <cell r="AB1021">
            <v>-3450.06</v>
          </cell>
          <cell r="AC1021">
            <v>-3273.81</v>
          </cell>
          <cell r="AD1021">
            <v>-9312.618333333332</v>
          </cell>
          <cell r="AE1021">
            <v>-9068.4091666666664</v>
          </cell>
          <cell r="AF1021">
            <v>-8813.5504166666669</v>
          </cell>
          <cell r="AG1021">
            <v>-8560.3245833333331</v>
          </cell>
          <cell r="AH1021">
            <v>-8334.5987499999992</v>
          </cell>
          <cell r="AI1021">
            <v>-8108.8729166666644</v>
          </cell>
          <cell r="AJ1021">
            <v>-7883.1470833333324</v>
          </cell>
          <cell r="AK1021">
            <v>-7662.9941666666664</v>
          </cell>
          <cell r="AL1021">
            <v>-7440.581666666666</v>
          </cell>
          <cell r="AM1021">
            <v>-7197.1179166666661</v>
          </cell>
          <cell r="AN1021">
            <v>-6847.4687500000009</v>
          </cell>
          <cell r="AO1021">
            <v>-6397.5091666666676</v>
          </cell>
          <cell r="AR1021" t="str">
            <v>62</v>
          </cell>
        </row>
        <row r="1022">
          <cell r="R1022">
            <v>-15000</v>
          </cell>
          <cell r="S1022">
            <v>-15000</v>
          </cell>
          <cell r="T1022">
            <v>-15000</v>
          </cell>
          <cell r="U1022">
            <v>-15000</v>
          </cell>
          <cell r="V1022">
            <v>-15000</v>
          </cell>
          <cell r="W1022">
            <v>-15000</v>
          </cell>
          <cell r="X1022">
            <v>-15000</v>
          </cell>
          <cell r="Y1022">
            <v>-15000</v>
          </cell>
          <cell r="Z1022">
            <v>-15000</v>
          </cell>
          <cell r="AA1022">
            <v>-15000</v>
          </cell>
          <cell r="AB1022">
            <v>-15000</v>
          </cell>
          <cell r="AC1022">
            <v>-15000</v>
          </cell>
          <cell r="AD1022">
            <v>-15000</v>
          </cell>
          <cell r="AE1022">
            <v>-15000</v>
          </cell>
          <cell r="AF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  <cell r="AK1022">
            <v>-15000</v>
          </cell>
          <cell r="AL1022">
            <v>-15000</v>
          </cell>
          <cell r="AM1022">
            <v>-15000</v>
          </cell>
          <cell r="AN1022">
            <v>-15000</v>
          </cell>
          <cell r="AO1022">
            <v>-15000</v>
          </cell>
          <cell r="AR1022" t="str">
            <v>62</v>
          </cell>
        </row>
        <row r="1023">
          <cell r="R1023">
            <v>-58056.38</v>
          </cell>
          <cell r="S1023">
            <v>-58056.38</v>
          </cell>
          <cell r="T1023">
            <v>-57901.38</v>
          </cell>
          <cell r="U1023">
            <v>-57901.38</v>
          </cell>
          <cell r="V1023">
            <v>-56948.480000000003</v>
          </cell>
          <cell r="W1023">
            <v>-56948.480000000003</v>
          </cell>
          <cell r="X1023">
            <v>-56948.480000000003</v>
          </cell>
          <cell r="Y1023">
            <v>-55767.11</v>
          </cell>
          <cell r="Z1023">
            <v>-55767.11</v>
          </cell>
          <cell r="AA1023">
            <v>-55767.11</v>
          </cell>
          <cell r="AB1023">
            <v>-54906.61</v>
          </cell>
          <cell r="AC1023">
            <v>-53065.29</v>
          </cell>
          <cell r="AD1023">
            <v>-60445.541666666664</v>
          </cell>
          <cell r="AE1023">
            <v>-60174.234999999993</v>
          </cell>
          <cell r="AF1023">
            <v>-59900.251250000001</v>
          </cell>
          <cell r="AG1023">
            <v>-59628.63208333333</v>
          </cell>
          <cell r="AH1023">
            <v>-59322.350416666675</v>
          </cell>
          <cell r="AI1023">
            <v>-58976.364583333336</v>
          </cell>
          <cell r="AJ1023">
            <v>-58630.378749999996</v>
          </cell>
          <cell r="AK1023">
            <v>-58279.879583333328</v>
          </cell>
          <cell r="AL1023">
            <v>-57924.867083333338</v>
          </cell>
          <cell r="AM1023">
            <v>-57569.854583333326</v>
          </cell>
          <cell r="AN1023">
            <v>-57178.987916666665</v>
          </cell>
          <cell r="AO1023">
            <v>-56734.23833333332</v>
          </cell>
          <cell r="AR1023" t="str">
            <v>62</v>
          </cell>
        </row>
        <row r="1024"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  <cell r="AH1024">
            <v>0</v>
          </cell>
          <cell r="AI1024">
            <v>0</v>
          </cell>
          <cell r="AJ1024">
            <v>0</v>
          </cell>
          <cell r="AK1024">
            <v>0</v>
          </cell>
          <cell r="AL1024">
            <v>0</v>
          </cell>
          <cell r="AM1024">
            <v>0</v>
          </cell>
          <cell r="AN1024">
            <v>0</v>
          </cell>
          <cell r="AO1024">
            <v>0</v>
          </cell>
          <cell r="AR1024" t="str">
            <v>62</v>
          </cell>
        </row>
        <row r="1025">
          <cell r="R1025">
            <v>-341045.91</v>
          </cell>
          <cell r="S1025">
            <v>-341045.91</v>
          </cell>
          <cell r="T1025">
            <v>-341045.91</v>
          </cell>
          <cell r="U1025">
            <v>-341045.91</v>
          </cell>
          <cell r="V1025">
            <v>-341045.91</v>
          </cell>
          <cell r="W1025">
            <v>-341045.91</v>
          </cell>
          <cell r="X1025">
            <v>-339067.82</v>
          </cell>
          <cell r="Y1025">
            <v>-338647.57</v>
          </cell>
          <cell r="Z1025">
            <v>-337999.82</v>
          </cell>
          <cell r="AA1025">
            <v>-337697.52</v>
          </cell>
          <cell r="AB1025">
            <v>-337502.77</v>
          </cell>
          <cell r="AC1025">
            <v>-337653.92</v>
          </cell>
          <cell r="AD1025">
            <v>-342403.92958333337</v>
          </cell>
          <cell r="AE1025">
            <v>-342178.69875000004</v>
          </cell>
          <cell r="AF1025">
            <v>-341959.77</v>
          </cell>
          <cell r="AG1025">
            <v>-341747.14333333337</v>
          </cell>
          <cell r="AH1025">
            <v>-341534.51666666666</v>
          </cell>
          <cell r="AI1025">
            <v>-341321.89</v>
          </cell>
          <cell r="AJ1025">
            <v>-341083.48958333331</v>
          </cell>
          <cell r="AK1025">
            <v>-340827.64874999999</v>
          </cell>
          <cell r="AL1025">
            <v>-340573.1933333333</v>
          </cell>
          <cell r="AM1025">
            <v>-340299.1941666666</v>
          </cell>
          <cell r="AN1025">
            <v>-340004.48458333325</v>
          </cell>
          <cell r="AO1025">
            <v>-339711.73958333331</v>
          </cell>
          <cell r="AR1025" t="str">
            <v>62</v>
          </cell>
        </row>
        <row r="1026">
          <cell r="R1026">
            <v>-141634.19</v>
          </cell>
          <cell r="S1026">
            <v>-141634.19</v>
          </cell>
          <cell r="T1026">
            <v>-141634.19</v>
          </cell>
          <cell r="U1026">
            <v>-141634.19</v>
          </cell>
          <cell r="V1026">
            <v>-141634.19</v>
          </cell>
          <cell r="W1026">
            <v>-141634.19</v>
          </cell>
          <cell r="X1026">
            <v>-141634.19</v>
          </cell>
          <cell r="Y1026">
            <v>-141634.19</v>
          </cell>
          <cell r="Z1026">
            <v>-141634.19</v>
          </cell>
          <cell r="AA1026">
            <v>-141634.19</v>
          </cell>
          <cell r="AB1026">
            <v>-141634.19</v>
          </cell>
          <cell r="AC1026">
            <v>-141634.19</v>
          </cell>
          <cell r="AD1026">
            <v>-141634.18999999997</v>
          </cell>
          <cell r="AE1026">
            <v>-141634.18999999997</v>
          </cell>
          <cell r="AF1026">
            <v>-141634.18999999997</v>
          </cell>
          <cell r="AG1026">
            <v>-141634.18999999997</v>
          </cell>
          <cell r="AH1026">
            <v>-141634.18999999997</v>
          </cell>
          <cell r="AI1026">
            <v>-141634.18999999997</v>
          </cell>
          <cell r="AJ1026">
            <v>-141634.18999999997</v>
          </cell>
          <cell r="AK1026">
            <v>-141634.18999999997</v>
          </cell>
          <cell r="AL1026">
            <v>-141634.18999999997</v>
          </cell>
          <cell r="AM1026">
            <v>-141634.18999999997</v>
          </cell>
          <cell r="AN1026">
            <v>-141634.18999999997</v>
          </cell>
          <cell r="AO1026">
            <v>-141634.18999999997</v>
          </cell>
          <cell r="AR1026" t="str">
            <v>62</v>
          </cell>
        </row>
        <row r="1027">
          <cell r="R1027">
            <v>-140000</v>
          </cell>
          <cell r="S1027">
            <v>-140000</v>
          </cell>
          <cell r="T1027">
            <v>-140000</v>
          </cell>
          <cell r="U1027">
            <v>-140000</v>
          </cell>
          <cell r="V1027">
            <v>-140000</v>
          </cell>
          <cell r="W1027">
            <v>-140000</v>
          </cell>
          <cell r="X1027">
            <v>-140000</v>
          </cell>
          <cell r="Y1027">
            <v>-140000</v>
          </cell>
          <cell r="Z1027">
            <v>-140000</v>
          </cell>
          <cell r="AA1027">
            <v>-140000</v>
          </cell>
          <cell r="AB1027">
            <v>-140000</v>
          </cell>
          <cell r="AC1027">
            <v>-140000</v>
          </cell>
          <cell r="AD1027">
            <v>-140000</v>
          </cell>
          <cell r="AE1027">
            <v>-140000</v>
          </cell>
          <cell r="AF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  <cell r="AK1027">
            <v>-140000</v>
          </cell>
          <cell r="AL1027">
            <v>-140000</v>
          </cell>
          <cell r="AM1027">
            <v>-140000</v>
          </cell>
          <cell r="AN1027">
            <v>-140000</v>
          </cell>
          <cell r="AO1027">
            <v>-140000</v>
          </cell>
          <cell r="AR1027" t="str">
            <v>62</v>
          </cell>
        </row>
        <row r="1028">
          <cell r="R1028">
            <v>-20000</v>
          </cell>
          <cell r="S1028">
            <v>-20000</v>
          </cell>
          <cell r="T1028">
            <v>-10000</v>
          </cell>
          <cell r="U1028">
            <v>-10000</v>
          </cell>
          <cell r="V1028">
            <v>-10000</v>
          </cell>
          <cell r="W1028">
            <v>-10000</v>
          </cell>
          <cell r="X1028">
            <v>-10000</v>
          </cell>
          <cell r="Y1028">
            <v>-10000</v>
          </cell>
          <cell r="Z1028">
            <v>-10000</v>
          </cell>
          <cell r="AA1028">
            <v>-10000</v>
          </cell>
          <cell r="AB1028">
            <v>-10000</v>
          </cell>
          <cell r="AC1028">
            <v>-10000</v>
          </cell>
          <cell r="AD1028">
            <v>-20000</v>
          </cell>
          <cell r="AE1028">
            <v>-20000</v>
          </cell>
          <cell r="AF1028">
            <v>-19583.333333333332</v>
          </cell>
          <cell r="AG1028">
            <v>-18750</v>
          </cell>
          <cell r="AH1028">
            <v>-17916.666666666668</v>
          </cell>
          <cell r="AI1028">
            <v>-17083.333333333332</v>
          </cell>
          <cell r="AJ1028">
            <v>-16250</v>
          </cell>
          <cell r="AK1028">
            <v>-15416.666666666666</v>
          </cell>
          <cell r="AL1028">
            <v>-14583.333333333334</v>
          </cell>
          <cell r="AM1028">
            <v>-13750</v>
          </cell>
          <cell r="AN1028">
            <v>-12916.666666666666</v>
          </cell>
          <cell r="AO1028">
            <v>-12083.333333333334</v>
          </cell>
          <cell r="AR1028" t="str">
            <v>62</v>
          </cell>
        </row>
        <row r="1029"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-216063.14</v>
          </cell>
          <cell r="X1029">
            <v>-216063.14</v>
          </cell>
          <cell r="Y1029">
            <v>-216063.14</v>
          </cell>
          <cell r="Z1029">
            <v>-50000</v>
          </cell>
          <cell r="AA1029">
            <v>-50000</v>
          </cell>
          <cell r="AB1029">
            <v>-50000</v>
          </cell>
          <cell r="AC1029">
            <v>-27713.599999999999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  <cell r="AH1029">
            <v>0</v>
          </cell>
          <cell r="AI1029">
            <v>-9002.6308333333345</v>
          </cell>
          <cell r="AJ1029">
            <v>-27007.892500000002</v>
          </cell>
          <cell r="AK1029">
            <v>-45013.154166666674</v>
          </cell>
          <cell r="AL1029">
            <v>-56099.118333333339</v>
          </cell>
          <cell r="AM1029">
            <v>-60265.785000000003</v>
          </cell>
          <cell r="AN1029">
            <v>-64432.451666666668</v>
          </cell>
          <cell r="AO1029">
            <v>-67670.518333333341</v>
          </cell>
          <cell r="AR1029" t="str">
            <v>62</v>
          </cell>
        </row>
        <row r="1030">
          <cell r="R1030">
            <v>-1451218.87</v>
          </cell>
          <cell r="S1030">
            <v>-1481763.38</v>
          </cell>
          <cell r="T1030">
            <v>-1481763.38</v>
          </cell>
          <cell r="U1030">
            <v>-1481763.38</v>
          </cell>
          <cell r="V1030">
            <v>-1481763.38</v>
          </cell>
          <cell r="W1030">
            <v>-1481763.38</v>
          </cell>
          <cell r="X1030">
            <v>-1481763.38</v>
          </cell>
          <cell r="Y1030">
            <v>-1481763.38</v>
          </cell>
          <cell r="Z1030">
            <v>-1481763.38</v>
          </cell>
          <cell r="AA1030">
            <v>-1481763.38</v>
          </cell>
          <cell r="AB1030">
            <v>-1481763.38</v>
          </cell>
          <cell r="AC1030">
            <v>-1481763.38</v>
          </cell>
          <cell r="AD1030">
            <v>-1459021.0433333337</v>
          </cell>
          <cell r="AE1030">
            <v>-1463624.83125</v>
          </cell>
          <cell r="AF1030">
            <v>-1467835.7570833333</v>
          </cell>
          <cell r="AG1030">
            <v>-1470381.1329166666</v>
          </cell>
          <cell r="AH1030">
            <v>-1472926.50875</v>
          </cell>
          <cell r="AI1030">
            <v>-1475471.8845833333</v>
          </cell>
          <cell r="AJ1030">
            <v>-1478017.2604166663</v>
          </cell>
          <cell r="AK1030">
            <v>-1480562.6362499995</v>
          </cell>
          <cell r="AL1030">
            <v>-1483108.012083333</v>
          </cell>
          <cell r="AM1030">
            <v>-1482453.6820833329</v>
          </cell>
          <cell r="AN1030">
            <v>-1478599.6462499995</v>
          </cell>
          <cell r="AO1030">
            <v>-1477945.3162499995</v>
          </cell>
          <cell r="AR1030" t="str">
            <v>62</v>
          </cell>
        </row>
        <row r="1031">
          <cell r="R1031">
            <v>-530050</v>
          </cell>
          <cell r="S1031">
            <v>-530050</v>
          </cell>
          <cell r="T1031">
            <v>-530050</v>
          </cell>
          <cell r="U1031">
            <v>-530050</v>
          </cell>
          <cell r="V1031">
            <v>-530050</v>
          </cell>
          <cell r="W1031">
            <v>-530050</v>
          </cell>
          <cell r="X1031">
            <v>-530050</v>
          </cell>
          <cell r="Y1031">
            <v>-530050</v>
          </cell>
          <cell r="Z1031">
            <v>-530050</v>
          </cell>
          <cell r="AA1031">
            <v>-530050</v>
          </cell>
          <cell r="AB1031">
            <v>-530050</v>
          </cell>
          <cell r="AC1031">
            <v>-530050</v>
          </cell>
          <cell r="AD1031">
            <v>-463793.75</v>
          </cell>
          <cell r="AE1031">
            <v>-507964.58333333331</v>
          </cell>
          <cell r="AF1031">
            <v>-530050</v>
          </cell>
          <cell r="AG1031">
            <v>-530050</v>
          </cell>
          <cell r="AH1031">
            <v>-530050</v>
          </cell>
          <cell r="AI1031">
            <v>-530050</v>
          </cell>
          <cell r="AJ1031">
            <v>-530050</v>
          </cell>
          <cell r="AK1031">
            <v>-530050</v>
          </cell>
          <cell r="AL1031">
            <v>-530050</v>
          </cell>
          <cell r="AM1031">
            <v>-530050</v>
          </cell>
          <cell r="AN1031">
            <v>-530050</v>
          </cell>
          <cell r="AO1031">
            <v>-530050</v>
          </cell>
          <cell r="AR1031" t="str">
            <v>62</v>
          </cell>
        </row>
        <row r="1032">
          <cell r="R1032">
            <v>-307636</v>
          </cell>
          <cell r="S1032">
            <v>-307636</v>
          </cell>
          <cell r="T1032">
            <v>-310025.75</v>
          </cell>
          <cell r="U1032">
            <v>-310025.75</v>
          </cell>
          <cell r="V1032">
            <v>-310025.75</v>
          </cell>
          <cell r="W1032">
            <v>-313256.52</v>
          </cell>
          <cell r="X1032">
            <v>-313256.52</v>
          </cell>
          <cell r="Y1032">
            <v>-313256.52</v>
          </cell>
          <cell r="Z1032">
            <v>-316066.78000000003</v>
          </cell>
          <cell r="AA1032">
            <v>-316066.78000000003</v>
          </cell>
          <cell r="AB1032">
            <v>-316066.78000000003</v>
          </cell>
          <cell r="AC1032">
            <v>-318877.03999999998</v>
          </cell>
          <cell r="AD1032">
            <v>-265995.16666666669</v>
          </cell>
          <cell r="AE1032">
            <v>-291631.5</v>
          </cell>
          <cell r="AF1032">
            <v>-304847.95833333331</v>
          </cell>
          <cell r="AG1032">
            <v>-305644.54166666669</v>
          </cell>
          <cell r="AH1032">
            <v>-306441.125</v>
          </cell>
          <cell r="AI1032">
            <v>-307272.7508333333</v>
          </cell>
          <cell r="AJ1032">
            <v>-308139.41916666669</v>
          </cell>
          <cell r="AK1032">
            <v>-309006.08749999997</v>
          </cell>
          <cell r="AL1032">
            <v>-309890.27708333335</v>
          </cell>
          <cell r="AM1032">
            <v>-310692.41499999998</v>
          </cell>
          <cell r="AN1032">
            <v>-311394.98000000004</v>
          </cell>
          <cell r="AO1032">
            <v>-312214.63916666672</v>
          </cell>
          <cell r="AR1032" t="str">
            <v>62</v>
          </cell>
        </row>
        <row r="1033">
          <cell r="R1033">
            <v>-1030343</v>
          </cell>
          <cell r="S1033">
            <v>-1030343</v>
          </cell>
          <cell r="T1033">
            <v>-1038347</v>
          </cell>
          <cell r="U1033">
            <v>-1038347</v>
          </cell>
          <cell r="V1033">
            <v>-1038347</v>
          </cell>
          <cell r="W1033">
            <v>-1049167.5</v>
          </cell>
          <cell r="X1033">
            <v>-1049167.5</v>
          </cell>
          <cell r="Y1033">
            <v>-1049167.5</v>
          </cell>
          <cell r="Z1033">
            <v>-1064400</v>
          </cell>
          <cell r="AA1033">
            <v>-1064400</v>
          </cell>
          <cell r="AB1033">
            <v>-1064400</v>
          </cell>
          <cell r="AC1033">
            <v>-1079632.5</v>
          </cell>
          <cell r="AD1033">
            <v>-890878.125</v>
          </cell>
          <cell r="AE1033">
            <v>-976740.04166666663</v>
          </cell>
          <cell r="AF1033">
            <v>-1021005</v>
          </cell>
          <cell r="AG1033">
            <v>-1023673</v>
          </cell>
          <cell r="AH1033">
            <v>-1026341</v>
          </cell>
          <cell r="AI1033">
            <v>-1029126.3541666666</v>
          </cell>
          <cell r="AJ1033">
            <v>-1032029.0625</v>
          </cell>
          <cell r="AK1033">
            <v>-1034931.7708333334</v>
          </cell>
          <cell r="AL1033">
            <v>-1038135.6666666666</v>
          </cell>
          <cell r="AM1033">
            <v>-1041307.25</v>
          </cell>
          <cell r="AN1033">
            <v>-1044145.3333333334</v>
          </cell>
          <cell r="AO1033">
            <v>-1047618.1041666666</v>
          </cell>
          <cell r="AR1033" t="str">
            <v>62</v>
          </cell>
        </row>
        <row r="1034">
          <cell r="R1034">
            <v>-637130</v>
          </cell>
          <cell r="S1034">
            <v>-637130</v>
          </cell>
          <cell r="T1034">
            <v>-642079.5</v>
          </cell>
          <cell r="U1034">
            <v>-642079.5</v>
          </cell>
          <cell r="V1034">
            <v>-642079.5</v>
          </cell>
          <cell r="W1034">
            <v>-648776.5</v>
          </cell>
          <cell r="X1034">
            <v>-648776.5</v>
          </cell>
          <cell r="Y1034">
            <v>-648776.5</v>
          </cell>
          <cell r="Z1034">
            <v>-648776.5</v>
          </cell>
          <cell r="AA1034">
            <v>-648776.5</v>
          </cell>
          <cell r="AB1034">
            <v>-648776.5</v>
          </cell>
          <cell r="AC1034">
            <v>-648776.5</v>
          </cell>
          <cell r="AD1034">
            <v>-550889.41666666663</v>
          </cell>
          <cell r="AE1034">
            <v>-603983.58333333337</v>
          </cell>
          <cell r="AF1034">
            <v>-631355.58333333337</v>
          </cell>
          <cell r="AG1034">
            <v>-633005.41666666663</v>
          </cell>
          <cell r="AH1034">
            <v>-634655.25</v>
          </cell>
          <cell r="AI1034">
            <v>-636377.89583333337</v>
          </cell>
          <cell r="AJ1034">
            <v>-638173.35416666663</v>
          </cell>
          <cell r="AK1034">
            <v>-639968.8125</v>
          </cell>
          <cell r="AL1034">
            <v>-641558.04166666663</v>
          </cell>
          <cell r="AM1034">
            <v>-642734.8125</v>
          </cell>
          <cell r="AN1034">
            <v>-643705.35416666663</v>
          </cell>
          <cell r="AO1034">
            <v>-644675.89583333337</v>
          </cell>
          <cell r="AR1034" t="str">
            <v>62</v>
          </cell>
        </row>
        <row r="1035">
          <cell r="R1035">
            <v>-915481.96</v>
          </cell>
          <cell r="S1035">
            <v>-915481.96</v>
          </cell>
          <cell r="T1035">
            <v>-922535.96</v>
          </cell>
          <cell r="U1035">
            <v>-922535.96</v>
          </cell>
          <cell r="V1035">
            <v>-922535.96</v>
          </cell>
          <cell r="W1035">
            <v>-928304.78</v>
          </cell>
          <cell r="X1035">
            <v>-928304.78</v>
          </cell>
          <cell r="Y1035">
            <v>-928304.78</v>
          </cell>
          <cell r="Z1035">
            <v>-932789.42</v>
          </cell>
          <cell r="AA1035">
            <v>-932789.42</v>
          </cell>
          <cell r="AB1035">
            <v>-932789.42</v>
          </cell>
          <cell r="AC1035">
            <v>-938558.24</v>
          </cell>
          <cell r="AD1035">
            <v>-923190.18583333341</v>
          </cell>
          <cell r="AE1035">
            <v>-999480.34916666674</v>
          </cell>
          <cell r="AF1035">
            <v>-1027915.8041666668</v>
          </cell>
          <cell r="AG1035">
            <v>-1008496.5508333333</v>
          </cell>
          <cell r="AH1035">
            <v>-989077.29749999999</v>
          </cell>
          <cell r="AI1035">
            <v>-969604.49500000011</v>
          </cell>
          <cell r="AJ1035">
            <v>-950078.14333333343</v>
          </cell>
          <cell r="AK1035">
            <v>-930551.79166666663</v>
          </cell>
          <cell r="AL1035">
            <v>-921551.49041666661</v>
          </cell>
          <cell r="AM1035">
            <v>-923077.23958333337</v>
          </cell>
          <cell r="AN1035">
            <v>-924309.07208333351</v>
          </cell>
          <cell r="AO1035">
            <v>-925739.54166666663</v>
          </cell>
        </row>
        <row r="1036">
          <cell r="R1036">
            <v>0</v>
          </cell>
          <cell r="S1036">
            <v>0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0</v>
          </cell>
          <cell r="AF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  <cell r="AK1036">
            <v>0</v>
          </cell>
          <cell r="AL1036">
            <v>0</v>
          </cell>
          <cell r="AM1036">
            <v>0</v>
          </cell>
          <cell r="AN1036">
            <v>0</v>
          </cell>
          <cell r="AO1036">
            <v>0</v>
          </cell>
          <cell r="AR1036" t="str">
            <v>2b</v>
          </cell>
        </row>
        <row r="1037"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  <cell r="AF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  <cell r="AK1037">
            <v>0</v>
          </cell>
          <cell r="AL1037">
            <v>0</v>
          </cell>
          <cell r="AM1037">
            <v>0</v>
          </cell>
          <cell r="AN1037">
            <v>0</v>
          </cell>
          <cell r="AO1037">
            <v>0</v>
          </cell>
          <cell r="AR1037" t="str">
            <v>2b</v>
          </cell>
        </row>
        <row r="1038"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  <cell r="AF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  <cell r="AK1038">
            <v>0</v>
          </cell>
          <cell r="AL1038">
            <v>0</v>
          </cell>
          <cell r="AM1038">
            <v>0</v>
          </cell>
          <cell r="AN1038">
            <v>0</v>
          </cell>
          <cell r="AO1038">
            <v>0</v>
          </cell>
          <cell r="AR1038" t="str">
            <v>2b</v>
          </cell>
        </row>
        <row r="1039"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K1039">
            <v>0</v>
          </cell>
          <cell r="AL1039">
            <v>0</v>
          </cell>
          <cell r="AM1039">
            <v>0</v>
          </cell>
          <cell r="AN1039">
            <v>0</v>
          </cell>
          <cell r="AO1039">
            <v>0</v>
          </cell>
          <cell r="AR1039" t="str">
            <v>2b</v>
          </cell>
        </row>
        <row r="1040"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  <cell r="AF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  <cell r="AK1040">
            <v>0</v>
          </cell>
          <cell r="AL1040">
            <v>0</v>
          </cell>
          <cell r="AM1040">
            <v>0</v>
          </cell>
          <cell r="AN1040">
            <v>0</v>
          </cell>
          <cell r="AO1040">
            <v>0</v>
          </cell>
          <cell r="AR1040" t="str">
            <v>2b</v>
          </cell>
        </row>
        <row r="1041">
          <cell r="R1041">
            <v>-9890000</v>
          </cell>
          <cell r="S1041">
            <v>-10290000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-11341916.666666666</v>
          </cell>
          <cell r="AE1041">
            <v>-10019416.666666666</v>
          </cell>
          <cell r="AF1041">
            <v>-8844833.333333334</v>
          </cell>
          <cell r="AG1041">
            <v>-7134916.666666667</v>
          </cell>
          <cell r="AH1041">
            <v>-5496250</v>
          </cell>
          <cell r="AI1041">
            <v>-4325416.666666667</v>
          </cell>
          <cell r="AJ1041">
            <v>-3246250</v>
          </cell>
          <cell r="AK1041">
            <v>-2217083.3333333335</v>
          </cell>
          <cell r="AL1041">
            <v>-1702500</v>
          </cell>
          <cell r="AM1041">
            <v>-1692083.3333333333</v>
          </cell>
          <cell r="AN1041">
            <v>-1681666.6666666667</v>
          </cell>
          <cell r="AO1041">
            <v>-1681666.6666666667</v>
          </cell>
          <cell r="AR1041" t="str">
            <v>2b</v>
          </cell>
        </row>
        <row r="1042">
          <cell r="R1042">
            <v>-25806000</v>
          </cell>
          <cell r="S1042">
            <v>-28650000</v>
          </cell>
          <cell r="T1042">
            <v>0</v>
          </cell>
          <cell r="U1042">
            <v>0</v>
          </cell>
          <cell r="V1042">
            <v>-25000000</v>
          </cell>
          <cell r="W1042">
            <v>-5000000</v>
          </cell>
          <cell r="X1042">
            <v>0</v>
          </cell>
          <cell r="Y1042">
            <v>-5000000</v>
          </cell>
          <cell r="Z1042">
            <v>0</v>
          </cell>
          <cell r="AA1042">
            <v>-7754000</v>
          </cell>
          <cell r="AB1042">
            <v>0</v>
          </cell>
          <cell r="AC1042">
            <v>0</v>
          </cell>
          <cell r="AD1042">
            <v>-17927500</v>
          </cell>
          <cell r="AE1042">
            <v>-17075541.666666668</v>
          </cell>
          <cell r="AF1042">
            <v>-15779708.333333334</v>
          </cell>
          <cell r="AG1042">
            <v>-13778916.666666666</v>
          </cell>
          <cell r="AH1042">
            <v>-12508583.333333334</v>
          </cell>
          <cell r="AI1042">
            <v>-11886041.666666666</v>
          </cell>
          <cell r="AJ1042">
            <v>-10408000</v>
          </cell>
          <cell r="AK1042">
            <v>-8965708.333333334</v>
          </cell>
          <cell r="AL1042">
            <v>-8010083.333333333</v>
          </cell>
          <cell r="AM1042">
            <v>-7861083.333333333</v>
          </cell>
          <cell r="AN1042">
            <v>-8100833.333333333</v>
          </cell>
          <cell r="AO1042">
            <v>-8100833.333333333</v>
          </cell>
          <cell r="AR1042" t="str">
            <v>2b</v>
          </cell>
        </row>
        <row r="1043"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K1043">
            <v>0</v>
          </cell>
          <cell r="AL1043">
            <v>0</v>
          </cell>
          <cell r="AM1043">
            <v>0</v>
          </cell>
          <cell r="AN1043">
            <v>0</v>
          </cell>
          <cell r="AO1043">
            <v>0</v>
          </cell>
          <cell r="AR1043" t="str">
            <v>2b</v>
          </cell>
        </row>
        <row r="1044"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0</v>
          </cell>
          <cell r="AF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  <cell r="AK1044">
            <v>0</v>
          </cell>
          <cell r="AL1044">
            <v>0</v>
          </cell>
          <cell r="AM1044">
            <v>0</v>
          </cell>
          <cell r="AN1044">
            <v>0</v>
          </cell>
          <cell r="AO1044">
            <v>0</v>
          </cell>
          <cell r="AR1044" t="str">
            <v>2b</v>
          </cell>
        </row>
        <row r="1045"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0</v>
          </cell>
          <cell r="AF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  <cell r="AK1045">
            <v>0</v>
          </cell>
          <cell r="AL1045">
            <v>0</v>
          </cell>
          <cell r="AM1045">
            <v>0</v>
          </cell>
          <cell r="AN1045">
            <v>0</v>
          </cell>
          <cell r="AO1045">
            <v>0</v>
          </cell>
          <cell r="AR1045" t="str">
            <v>2b</v>
          </cell>
        </row>
        <row r="1046">
          <cell r="R1046">
            <v>0</v>
          </cell>
          <cell r="S1046">
            <v>-40000000</v>
          </cell>
          <cell r="T1046">
            <v>0</v>
          </cell>
          <cell r="U1046">
            <v>0</v>
          </cell>
          <cell r="V1046">
            <v>-20000000</v>
          </cell>
          <cell r="W1046">
            <v>-23100000</v>
          </cell>
          <cell r="X1046">
            <v>0</v>
          </cell>
          <cell r="Y1046">
            <v>-17600000</v>
          </cell>
          <cell r="Z1046">
            <v>0</v>
          </cell>
          <cell r="AA1046">
            <v>-53700000</v>
          </cell>
          <cell r="AB1046">
            <v>-12100000</v>
          </cell>
          <cell r="AC1046">
            <v>0</v>
          </cell>
          <cell r="AD1046">
            <v>0</v>
          </cell>
          <cell r="AE1046">
            <v>-1666666.6666666667</v>
          </cell>
          <cell r="AF1046">
            <v>-3333333.3333333335</v>
          </cell>
          <cell r="AG1046">
            <v>-3333333.3333333335</v>
          </cell>
          <cell r="AH1046">
            <v>-4166666.6666666665</v>
          </cell>
          <cell r="AI1046">
            <v>-5962500</v>
          </cell>
          <cell r="AJ1046">
            <v>-6925000</v>
          </cell>
          <cell r="AK1046">
            <v>-7658333.333333333</v>
          </cell>
          <cell r="AL1046">
            <v>-8391666.666666666</v>
          </cell>
          <cell r="AM1046">
            <v>-10629166.666666666</v>
          </cell>
          <cell r="AN1046">
            <v>-13370833.333333334</v>
          </cell>
          <cell r="AO1046">
            <v>-13875000</v>
          </cell>
          <cell r="AR1046" t="str">
            <v>2b</v>
          </cell>
        </row>
        <row r="1047"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0</v>
          </cell>
          <cell r="AF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  <cell r="AK1047">
            <v>0</v>
          </cell>
          <cell r="AL1047">
            <v>0</v>
          </cell>
          <cell r="AM1047">
            <v>0</v>
          </cell>
          <cell r="AN1047">
            <v>0</v>
          </cell>
          <cell r="AO1047">
            <v>0</v>
          </cell>
          <cell r="AR1047" t="str">
            <v>2b</v>
          </cell>
        </row>
        <row r="1048">
          <cell r="R1048">
            <v>0</v>
          </cell>
          <cell r="S1048">
            <v>0</v>
          </cell>
          <cell r="T1048">
            <v>0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Y1048">
            <v>0</v>
          </cell>
          <cell r="Z1048">
            <v>0</v>
          </cell>
          <cell r="AA1048">
            <v>0</v>
          </cell>
          <cell r="AB1048">
            <v>0</v>
          </cell>
          <cell r="AC1048">
            <v>0</v>
          </cell>
          <cell r="AD1048">
            <v>0</v>
          </cell>
          <cell r="AE1048">
            <v>0</v>
          </cell>
          <cell r="AF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  <cell r="AK1048">
            <v>0</v>
          </cell>
          <cell r="AL1048">
            <v>0</v>
          </cell>
          <cell r="AM1048">
            <v>0</v>
          </cell>
          <cell r="AN1048">
            <v>0</v>
          </cell>
          <cell r="AO1048">
            <v>0</v>
          </cell>
          <cell r="AR1048" t="str">
            <v>2b</v>
          </cell>
        </row>
        <row r="1049">
          <cell r="R1049">
            <v>0</v>
          </cell>
          <cell r="S1049">
            <v>0</v>
          </cell>
          <cell r="T1049">
            <v>0</v>
          </cell>
          <cell r="U1049">
            <v>0</v>
          </cell>
          <cell r="V1049">
            <v>0</v>
          </cell>
          <cell r="W1049">
            <v>0</v>
          </cell>
          <cell r="X1049">
            <v>0</v>
          </cell>
          <cell r="Y1049">
            <v>0</v>
          </cell>
          <cell r="Z1049">
            <v>0</v>
          </cell>
          <cell r="AA1049">
            <v>0</v>
          </cell>
          <cell r="AB1049">
            <v>0</v>
          </cell>
          <cell r="AC1049">
            <v>0</v>
          </cell>
          <cell r="AD1049">
            <v>0</v>
          </cell>
          <cell r="AE1049">
            <v>0</v>
          </cell>
          <cell r="AF1049">
            <v>0</v>
          </cell>
          <cell r="AG1049">
            <v>0</v>
          </cell>
          <cell r="AH1049">
            <v>0</v>
          </cell>
          <cell r="AI1049">
            <v>0</v>
          </cell>
          <cell r="AJ1049">
            <v>0</v>
          </cell>
          <cell r="AK1049">
            <v>0</v>
          </cell>
          <cell r="AL1049">
            <v>0</v>
          </cell>
          <cell r="AM1049">
            <v>0</v>
          </cell>
          <cell r="AN1049">
            <v>0</v>
          </cell>
          <cell r="AO1049">
            <v>0</v>
          </cell>
          <cell r="AR1049" t="str">
            <v>2b</v>
          </cell>
        </row>
        <row r="1050">
          <cell r="R1050">
            <v>0</v>
          </cell>
          <cell r="S1050">
            <v>0</v>
          </cell>
          <cell r="T1050">
            <v>0</v>
          </cell>
          <cell r="U1050">
            <v>0</v>
          </cell>
          <cell r="V1050">
            <v>0</v>
          </cell>
          <cell r="W1050">
            <v>0</v>
          </cell>
          <cell r="X1050">
            <v>0</v>
          </cell>
          <cell r="Y1050">
            <v>0</v>
          </cell>
          <cell r="Z1050">
            <v>0</v>
          </cell>
          <cell r="AA1050">
            <v>0</v>
          </cell>
          <cell r="AB1050">
            <v>0</v>
          </cell>
          <cell r="AC1050">
            <v>0</v>
          </cell>
          <cell r="AD1050">
            <v>0</v>
          </cell>
          <cell r="AE1050">
            <v>0</v>
          </cell>
          <cell r="AF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  <cell r="AK1050">
            <v>0</v>
          </cell>
          <cell r="AL1050">
            <v>0</v>
          </cell>
          <cell r="AM1050">
            <v>0</v>
          </cell>
          <cell r="AN1050">
            <v>0</v>
          </cell>
          <cell r="AO1050">
            <v>0</v>
          </cell>
          <cell r="AR1050" t="str">
            <v>2b</v>
          </cell>
        </row>
        <row r="1051">
          <cell r="R1051">
            <v>0</v>
          </cell>
          <cell r="S1051">
            <v>0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  <cell r="Z1051">
            <v>0</v>
          </cell>
          <cell r="AA1051">
            <v>0</v>
          </cell>
          <cell r="AB1051">
            <v>0</v>
          </cell>
          <cell r="AC1051">
            <v>0</v>
          </cell>
          <cell r="AD1051">
            <v>0</v>
          </cell>
          <cell r="AE1051">
            <v>0</v>
          </cell>
          <cell r="AF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  <cell r="AK1051">
            <v>0</v>
          </cell>
          <cell r="AL1051">
            <v>0</v>
          </cell>
          <cell r="AM1051">
            <v>0</v>
          </cell>
          <cell r="AN1051">
            <v>0</v>
          </cell>
          <cell r="AO1051">
            <v>0</v>
          </cell>
          <cell r="AR1051" t="str">
            <v>2b</v>
          </cell>
        </row>
        <row r="1052"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C1052">
            <v>0</v>
          </cell>
          <cell r="AD1052">
            <v>0</v>
          </cell>
          <cell r="AE1052">
            <v>0</v>
          </cell>
          <cell r="AF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  <cell r="AK1052">
            <v>0</v>
          </cell>
          <cell r="AL1052">
            <v>0</v>
          </cell>
          <cell r="AM1052">
            <v>0</v>
          </cell>
          <cell r="AN1052">
            <v>0</v>
          </cell>
          <cell r="AO1052">
            <v>0</v>
          </cell>
          <cell r="AR1052" t="str">
            <v>2b</v>
          </cell>
        </row>
        <row r="1053"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0</v>
          </cell>
          <cell r="Y1053">
            <v>0</v>
          </cell>
          <cell r="Z1053">
            <v>0</v>
          </cell>
          <cell r="AA1053">
            <v>0</v>
          </cell>
          <cell r="AB1053">
            <v>0</v>
          </cell>
          <cell r="AC1053">
            <v>0</v>
          </cell>
          <cell r="AD1053">
            <v>0</v>
          </cell>
          <cell r="AE1053">
            <v>0</v>
          </cell>
          <cell r="AF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  <cell r="AK1053">
            <v>0</v>
          </cell>
          <cell r="AL1053">
            <v>0</v>
          </cell>
          <cell r="AM1053">
            <v>0</v>
          </cell>
          <cell r="AN1053">
            <v>0</v>
          </cell>
          <cell r="AO1053">
            <v>0</v>
          </cell>
          <cell r="AR1053" t="str">
            <v>2b</v>
          </cell>
        </row>
        <row r="1054">
          <cell r="R1054">
            <v>0</v>
          </cell>
          <cell r="S1054">
            <v>0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B1054">
            <v>0</v>
          </cell>
          <cell r="AC1054">
            <v>0</v>
          </cell>
          <cell r="AD1054">
            <v>0</v>
          </cell>
          <cell r="AE1054">
            <v>0</v>
          </cell>
          <cell r="AF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  <cell r="AK1054">
            <v>0</v>
          </cell>
          <cell r="AL1054">
            <v>0</v>
          </cell>
          <cell r="AM1054">
            <v>0</v>
          </cell>
          <cell r="AN1054">
            <v>0</v>
          </cell>
          <cell r="AO1054">
            <v>0</v>
          </cell>
          <cell r="AR1054" t="str">
            <v>2b</v>
          </cell>
        </row>
        <row r="1055">
          <cell r="R1055">
            <v>-3159040.81</v>
          </cell>
          <cell r="S1055">
            <v>-3479990.86</v>
          </cell>
          <cell r="T1055">
            <v>-3747425.13</v>
          </cell>
          <cell r="U1055">
            <v>-2666105.0699999998</v>
          </cell>
          <cell r="V1055">
            <v>-2653173.46</v>
          </cell>
          <cell r="W1055">
            <v>-3335157.95</v>
          </cell>
          <cell r="X1055">
            <v>-3584248.01</v>
          </cell>
          <cell r="Y1055">
            <v>-4864062.66</v>
          </cell>
          <cell r="Z1055">
            <v>-4046811.36</v>
          </cell>
          <cell r="AA1055">
            <v>-3143113.5</v>
          </cell>
          <cell r="AB1055">
            <v>-3410251.7</v>
          </cell>
          <cell r="AC1055">
            <v>-3824153.86</v>
          </cell>
          <cell r="AD1055">
            <v>-2879534.0233333339</v>
          </cell>
          <cell r="AE1055">
            <v>-2943534.34</v>
          </cell>
          <cell r="AF1055">
            <v>-3007168.6091666664</v>
          </cell>
          <cell r="AG1055">
            <v>-3053659.98875</v>
          </cell>
          <cell r="AH1055">
            <v>-3087703.1108333333</v>
          </cell>
          <cell r="AI1055">
            <v>-3138135.9241666663</v>
          </cell>
          <cell r="AJ1055">
            <v>-3197924.2095833328</v>
          </cell>
          <cell r="AK1055">
            <v>-3298137.4275000002</v>
          </cell>
          <cell r="AL1055">
            <v>-3397294.0829166672</v>
          </cell>
          <cell r="AM1055">
            <v>-3432292.2395833326</v>
          </cell>
          <cell r="AN1055">
            <v>-3445849.4024999999</v>
          </cell>
          <cell r="AO1055">
            <v>-3471512.4970833338</v>
          </cell>
          <cell r="AR1055" t="str">
            <v>50b</v>
          </cell>
        </row>
        <row r="1056">
          <cell r="R1056">
            <v>-7862407.7699999996</v>
          </cell>
          <cell r="S1056">
            <v>-4137880.7</v>
          </cell>
          <cell r="T1056">
            <v>-5038963.1399999997</v>
          </cell>
          <cell r="U1056">
            <v>-5821998.9000000004</v>
          </cell>
          <cell r="V1056">
            <v>-15688503.84</v>
          </cell>
          <cell r="W1056">
            <v>-15145541.130000001</v>
          </cell>
          <cell r="X1056">
            <v>-7152401.8399999999</v>
          </cell>
          <cell r="Y1056">
            <v>-6735119.75</v>
          </cell>
          <cell r="Z1056">
            <v>-1315227.45</v>
          </cell>
          <cell r="AA1056">
            <v>-5398174.2599999998</v>
          </cell>
          <cell r="AB1056">
            <v>-8487966.0500000007</v>
          </cell>
          <cell r="AC1056">
            <v>-9038439.7200000007</v>
          </cell>
          <cell r="AD1056">
            <v>-5303868.5554166669</v>
          </cell>
          <cell r="AE1056">
            <v>-5449491.4933333332</v>
          </cell>
          <cell r="AF1056">
            <v>-5430588.2416666672</v>
          </cell>
          <cell r="AG1056">
            <v>-5488336.9820833346</v>
          </cell>
          <cell r="AH1056">
            <v>-6009348.2283333344</v>
          </cell>
          <cell r="AI1056">
            <v>-6902881.0350000011</v>
          </cell>
          <cell r="AJ1056">
            <v>-7273234.793333333</v>
          </cell>
          <cell r="AK1056">
            <v>-7288957.8779166667</v>
          </cell>
          <cell r="AL1056">
            <v>-7133387.5049999999</v>
          </cell>
          <cell r="AM1056">
            <v>-6963472.5137500009</v>
          </cell>
          <cell r="AN1056">
            <v>-7201149.0612500003</v>
          </cell>
          <cell r="AO1056">
            <v>-7512468.7683333335</v>
          </cell>
          <cell r="AR1056" t="str">
            <v>50b</v>
          </cell>
        </row>
        <row r="1057">
          <cell r="R1057">
            <v>-549231.62</v>
          </cell>
          <cell r="S1057">
            <v>-1007242.16</v>
          </cell>
          <cell r="T1057">
            <v>-804692.95</v>
          </cell>
          <cell r="U1057">
            <v>-877227.04</v>
          </cell>
          <cell r="V1057">
            <v>-852315.41</v>
          </cell>
          <cell r="W1057">
            <v>-704771.38</v>
          </cell>
          <cell r="X1057">
            <v>-861405.96</v>
          </cell>
          <cell r="Y1057">
            <v>-799610.28</v>
          </cell>
          <cell r="Z1057">
            <v>-843691.79</v>
          </cell>
          <cell r="AA1057">
            <v>-845690.3</v>
          </cell>
          <cell r="AB1057">
            <v>-831159.62</v>
          </cell>
          <cell r="AC1057">
            <v>-363225.01</v>
          </cell>
          <cell r="AD1057">
            <v>-861366.10541666672</v>
          </cell>
          <cell r="AE1057">
            <v>-857423.30000000016</v>
          </cell>
          <cell r="AF1057">
            <v>-860968.17541666667</v>
          </cell>
          <cell r="AG1057">
            <v>-859895.01624999999</v>
          </cell>
          <cell r="AH1057">
            <v>-866375.35333333351</v>
          </cell>
          <cell r="AI1057">
            <v>-867538.25166666659</v>
          </cell>
          <cell r="AJ1057">
            <v>-850602.93083333352</v>
          </cell>
          <cell r="AK1057">
            <v>-842305.92249999999</v>
          </cell>
          <cell r="AL1057">
            <v>-852030.91500000004</v>
          </cell>
          <cell r="AM1057">
            <v>-845162.44666666677</v>
          </cell>
          <cell r="AN1057">
            <v>-806042.57916666672</v>
          </cell>
          <cell r="AO1057">
            <v>-778355.38499999989</v>
          </cell>
          <cell r="AR1057" t="str">
            <v>50a</v>
          </cell>
        </row>
        <row r="1058">
          <cell r="R1058">
            <v>-3530724</v>
          </cell>
          <cell r="S1058">
            <v>-3436233</v>
          </cell>
          <cell r="T1058">
            <v>-3419879</v>
          </cell>
          <cell r="U1058">
            <v>-3468655</v>
          </cell>
          <cell r="V1058">
            <v>-3012415</v>
          </cell>
          <cell r="W1058">
            <v>-3529195</v>
          </cell>
          <cell r="X1058">
            <v>-3521495</v>
          </cell>
          <cell r="Y1058">
            <v>-3546162</v>
          </cell>
          <cell r="Z1058">
            <v>-3502512</v>
          </cell>
          <cell r="AA1058">
            <v>-3541073</v>
          </cell>
          <cell r="AB1058">
            <v>-3540379</v>
          </cell>
          <cell r="AC1058">
            <v>-3782412</v>
          </cell>
          <cell r="AD1058">
            <v>-3426580.875</v>
          </cell>
          <cell r="AE1058">
            <v>-3432660.875</v>
          </cell>
          <cell r="AF1058">
            <v>-3429010.4166666665</v>
          </cell>
          <cell r="AG1058">
            <v>-3422687.1666666665</v>
          </cell>
          <cell r="AH1058">
            <v>-3408604.4166666665</v>
          </cell>
          <cell r="AI1058">
            <v>-3399057.6666666665</v>
          </cell>
          <cell r="AJ1058">
            <v>-3411692.25</v>
          </cell>
          <cell r="AK1058">
            <v>-3413807.8333333335</v>
          </cell>
          <cell r="AL1058">
            <v>-3418143</v>
          </cell>
          <cell r="AM1058">
            <v>-3433771.9583333335</v>
          </cell>
          <cell r="AN1058">
            <v>-3445513.9583333335</v>
          </cell>
          <cell r="AO1058">
            <v>-3467845.0416666665</v>
          </cell>
          <cell r="AR1058" t="str">
            <v>50b</v>
          </cell>
        </row>
        <row r="1059">
          <cell r="R1059">
            <v>-4861948.4000000004</v>
          </cell>
          <cell r="S1059">
            <v>-5503514.3899999997</v>
          </cell>
          <cell r="T1059">
            <v>-5847232.4000000004</v>
          </cell>
          <cell r="U1059">
            <v>-7432497.5099999998</v>
          </cell>
          <cell r="V1059">
            <v>-5453128.1699999999</v>
          </cell>
          <cell r="W1059">
            <v>-6113703.5899999999</v>
          </cell>
          <cell r="X1059">
            <v>-6658465.9299999997</v>
          </cell>
          <cell r="Y1059">
            <v>-5757644.2000000002</v>
          </cell>
          <cell r="Z1059">
            <v>-6376982.5</v>
          </cell>
          <cell r="AA1059">
            <v>-7380168.0099999998</v>
          </cell>
          <cell r="AB1059">
            <v>-6013509.0899999999</v>
          </cell>
          <cell r="AC1059">
            <v>-6234120.7999999998</v>
          </cell>
          <cell r="AD1059">
            <v>-9601945.8012500014</v>
          </cell>
          <cell r="AE1059">
            <v>-9225108.5200000014</v>
          </cell>
          <cell r="AF1059">
            <v>-8856197.1245833356</v>
          </cell>
          <cell r="AG1059">
            <v>-8534718.2125000004</v>
          </cell>
          <cell r="AH1059">
            <v>-8193561.4929166688</v>
          </cell>
          <cell r="AI1059">
            <v>-7791620.6904166667</v>
          </cell>
          <cell r="AJ1059">
            <v>-7419494.8266666671</v>
          </cell>
          <cell r="AK1059">
            <v>-7040737.0300000003</v>
          </cell>
          <cell r="AL1059">
            <v>-6647728.0066666668</v>
          </cell>
          <cell r="AM1059">
            <v>-6282681.205000001</v>
          </cell>
          <cell r="AN1059">
            <v>-6093924.1604166664</v>
          </cell>
          <cell r="AO1059">
            <v>-6104650.2787499996</v>
          </cell>
          <cell r="AR1059" t="str">
            <v>50b</v>
          </cell>
        </row>
        <row r="1060">
          <cell r="R1060">
            <v>-27711257.57</v>
          </cell>
          <cell r="S1060">
            <v>-27698354.420000002</v>
          </cell>
          <cell r="T1060">
            <v>-26420338.140000001</v>
          </cell>
          <cell r="U1060">
            <v>-17444278.98</v>
          </cell>
          <cell r="V1060">
            <v>-11775162.41</v>
          </cell>
          <cell r="W1060">
            <v>-12447673.52</v>
          </cell>
          <cell r="X1060">
            <v>-16418574.02</v>
          </cell>
          <cell r="Y1060">
            <v>-13876406.68</v>
          </cell>
          <cell r="Z1060">
            <v>-16388298.68</v>
          </cell>
          <cell r="AA1060">
            <v>-18441294.41</v>
          </cell>
          <cell r="AB1060">
            <v>-22452301.280000001</v>
          </cell>
          <cell r="AC1060">
            <v>-28589962.93</v>
          </cell>
          <cell r="AD1060">
            <v>-15607256.573750002</v>
          </cell>
          <cell r="AE1060">
            <v>-16515173.89875</v>
          </cell>
          <cell r="AF1060">
            <v>-17355491.180416666</v>
          </cell>
          <cell r="AG1060">
            <v>-17675011.995416667</v>
          </cell>
          <cell r="AH1060">
            <v>-17457495.10083333</v>
          </cell>
          <cell r="AI1060">
            <v>-17266464.069999997</v>
          </cell>
          <cell r="AJ1060">
            <v>-17530420.90625</v>
          </cell>
          <cell r="AK1060">
            <v>-17942989.766666666</v>
          </cell>
          <cell r="AL1060">
            <v>-18241102.773333333</v>
          </cell>
          <cell r="AM1060">
            <v>-18754919.859583337</v>
          </cell>
          <cell r="AN1060">
            <v>-19374160.795833338</v>
          </cell>
          <cell r="AO1060">
            <v>-19802056.689583335</v>
          </cell>
          <cell r="AR1060" t="str">
            <v>50b</v>
          </cell>
        </row>
        <row r="1061">
          <cell r="R1061">
            <v>-31089.86</v>
          </cell>
          <cell r="S1061">
            <v>-1841785.87</v>
          </cell>
          <cell r="T1061">
            <v>-1668023.96</v>
          </cell>
          <cell r="U1061">
            <v>256495.28</v>
          </cell>
          <cell r="V1061">
            <v>-18388.25</v>
          </cell>
          <cell r="W1061">
            <v>-13489.72</v>
          </cell>
          <cell r="X1061">
            <v>279226.64</v>
          </cell>
          <cell r="Y1061">
            <v>1984271.05</v>
          </cell>
          <cell r="Z1061">
            <v>-1736932.53</v>
          </cell>
          <cell r="AA1061">
            <v>271344.27</v>
          </cell>
          <cell r="AB1061">
            <v>31211.38</v>
          </cell>
          <cell r="AC1061">
            <v>-14355.75</v>
          </cell>
          <cell r="AD1061">
            <v>-608165.25583333336</v>
          </cell>
          <cell r="AE1061">
            <v>-683833.37750000006</v>
          </cell>
          <cell r="AF1061">
            <v>-754495.41458333342</v>
          </cell>
          <cell r="AG1061">
            <v>-670897.7845833333</v>
          </cell>
          <cell r="AH1061">
            <v>-588789.07958333322</v>
          </cell>
          <cell r="AI1061">
            <v>-583057.05791666661</v>
          </cell>
          <cell r="AJ1061">
            <v>-564910.7304166666</v>
          </cell>
          <cell r="AK1061">
            <v>-391047.31166666659</v>
          </cell>
          <cell r="AL1061">
            <v>-234392.89125000002</v>
          </cell>
          <cell r="AM1061">
            <v>-224573.5275</v>
          </cell>
          <cell r="AN1061">
            <v>-211092.9245833334</v>
          </cell>
          <cell r="AO1061">
            <v>-208903.62583333338</v>
          </cell>
          <cell r="AR1061" t="str">
            <v>50a</v>
          </cell>
        </row>
        <row r="1062">
          <cell r="R1062">
            <v>-26087978.879999999</v>
          </cell>
          <cell r="S1062">
            <v>-21611129.890000001</v>
          </cell>
          <cell r="T1062">
            <v>-21767062.359999999</v>
          </cell>
          <cell r="U1062">
            <v>-17397380.879999999</v>
          </cell>
          <cell r="V1062">
            <v>-11663936.41</v>
          </cell>
          <cell r="W1062">
            <v>-16228115.32</v>
          </cell>
          <cell r="X1062">
            <v>-22532512.989999998</v>
          </cell>
          <cell r="Y1062">
            <v>-23439027.940000001</v>
          </cell>
          <cell r="Z1062">
            <v>-25385157.449999999</v>
          </cell>
          <cell r="AA1062">
            <v>-24149024.370000001</v>
          </cell>
          <cell r="AB1062">
            <v>-24266951.73</v>
          </cell>
          <cell r="AC1062">
            <v>-24932243.449999999</v>
          </cell>
          <cell r="AD1062">
            <v>-23487269.564999998</v>
          </cell>
          <cell r="AE1062">
            <v>-23161780.980416667</v>
          </cell>
          <cell r="AF1062">
            <v>-22537147.411666665</v>
          </cell>
          <cell r="AG1062">
            <v>-22127131.548333332</v>
          </cell>
          <cell r="AH1062">
            <v>-22174112.429166667</v>
          </cell>
          <cell r="AI1062">
            <v>-22328207.273750003</v>
          </cell>
          <cell r="AJ1062">
            <v>-22373779.569999997</v>
          </cell>
          <cell r="AK1062">
            <v>-22362846.515000001</v>
          </cell>
          <cell r="AL1062">
            <v>-22316376.086666666</v>
          </cell>
          <cell r="AM1062">
            <v>-22129802.533333331</v>
          </cell>
          <cell r="AN1062">
            <v>-21828595.451666668</v>
          </cell>
          <cell r="AO1062">
            <v>-21643524.125833329</v>
          </cell>
          <cell r="AR1062" t="str">
            <v>50b</v>
          </cell>
        </row>
        <row r="1063">
          <cell r="R1063">
            <v>-162592.31</v>
          </cell>
          <cell r="S1063">
            <v>-162166.17000000001</v>
          </cell>
          <cell r="T1063">
            <v>-157879.29</v>
          </cell>
          <cell r="U1063">
            <v>-147808.34</v>
          </cell>
          <cell r="V1063">
            <v>-632360.88</v>
          </cell>
          <cell r="W1063">
            <v>-585843.56000000006</v>
          </cell>
          <cell r="X1063">
            <v>-490275.06</v>
          </cell>
          <cell r="Y1063">
            <v>-748542.4</v>
          </cell>
          <cell r="Z1063">
            <v>-812292.08</v>
          </cell>
          <cell r="AA1063">
            <v>-524983.04000000004</v>
          </cell>
          <cell r="AB1063">
            <v>-577383.93999999994</v>
          </cell>
          <cell r="AC1063">
            <v>-620198.94999999995</v>
          </cell>
          <cell r="AD1063">
            <v>-155207.82416666669</v>
          </cell>
          <cell r="AE1063">
            <v>-155975.45583333331</v>
          </cell>
          <cell r="AF1063">
            <v>-156392.60250000001</v>
          </cell>
          <cell r="AG1063">
            <v>-156442.23958333334</v>
          </cell>
          <cell r="AH1063">
            <v>-176560.67041666666</v>
          </cell>
          <cell r="AI1063">
            <v>-214820.43208333338</v>
          </cell>
          <cell r="AJ1063">
            <v>-246478.04250000001</v>
          </cell>
          <cell r="AK1063">
            <v>-283947.24875000003</v>
          </cell>
          <cell r="AL1063">
            <v>-334605.22833333333</v>
          </cell>
          <cell r="AM1063">
            <v>-377115.44791666669</v>
          </cell>
          <cell r="AN1063">
            <v>-411232.09583333338</v>
          </cell>
          <cell r="AO1063">
            <v>-449042.90750000003</v>
          </cell>
          <cell r="AR1063" t="str">
            <v>50b</v>
          </cell>
        </row>
        <row r="1064">
          <cell r="AC1064">
            <v>-500000</v>
          </cell>
          <cell r="AO1064">
            <v>-20833.333333333332</v>
          </cell>
          <cell r="AR1064" t="str">
            <v>50a</v>
          </cell>
        </row>
        <row r="1065">
          <cell r="R1065">
            <v>-174755.16</v>
          </cell>
          <cell r="S1065">
            <v>-174402.25</v>
          </cell>
          <cell r="T1065">
            <v>-172461.69</v>
          </cell>
          <cell r="U1065">
            <v>-133164.22</v>
          </cell>
          <cell r="V1065">
            <v>-133164.22</v>
          </cell>
          <cell r="W1065">
            <v>-133164.22</v>
          </cell>
          <cell r="X1065">
            <v>-133164.22</v>
          </cell>
          <cell r="Y1065">
            <v>-133164.22</v>
          </cell>
          <cell r="Z1065">
            <v>-133164.22</v>
          </cell>
          <cell r="AA1065">
            <v>-102076.53</v>
          </cell>
          <cell r="AB1065">
            <v>-176901.95</v>
          </cell>
          <cell r="AC1065">
            <v>-99959.89</v>
          </cell>
          <cell r="AD1065">
            <v>-195981.02708333332</v>
          </cell>
          <cell r="AE1065">
            <v>-192446.19833333333</v>
          </cell>
          <cell r="AF1065">
            <v>-188869.9329166667</v>
          </cell>
          <cell r="AG1065">
            <v>-186846.38916666666</v>
          </cell>
          <cell r="AH1065">
            <v>-179976.64916666667</v>
          </cell>
          <cell r="AI1065">
            <v>-173106.90916666665</v>
          </cell>
          <cell r="AJ1065">
            <v>-169445.97083333333</v>
          </cell>
          <cell r="AK1065">
            <v>-165829.85416666666</v>
          </cell>
          <cell r="AL1065">
            <v>-162258.55916666667</v>
          </cell>
          <cell r="AM1065">
            <v>-157391.94375000001</v>
          </cell>
          <cell r="AN1065">
            <v>-151138.93208333335</v>
          </cell>
          <cell r="AO1065">
            <v>-144797.72708333333</v>
          </cell>
          <cell r="AR1065" t="str">
            <v>50b</v>
          </cell>
        </row>
        <row r="1066">
          <cell r="R1066">
            <v>-65462.38</v>
          </cell>
          <cell r="S1066">
            <v>-51386.28</v>
          </cell>
          <cell r="T1066">
            <v>-50762.13</v>
          </cell>
          <cell r="U1066">
            <v>-37249.29</v>
          </cell>
          <cell r="V1066">
            <v>-33737.599999999999</v>
          </cell>
          <cell r="W1066">
            <v>-32250.65</v>
          </cell>
          <cell r="X1066">
            <v>-37277.67</v>
          </cell>
          <cell r="Y1066">
            <v>-41163.93</v>
          </cell>
          <cell r="Z1066">
            <v>-46154.15</v>
          </cell>
          <cell r="AA1066">
            <v>-47272.9</v>
          </cell>
          <cell r="AB1066">
            <v>-53639.71</v>
          </cell>
          <cell r="AC1066">
            <v>-72406.600000000006</v>
          </cell>
          <cell r="AD1066">
            <v>-64493.045833333337</v>
          </cell>
          <cell r="AE1066">
            <v>-64168.416250000002</v>
          </cell>
          <cell r="AF1066">
            <v>-61434.01875000001</v>
          </cell>
          <cell r="AG1066">
            <v>-55963.724999999999</v>
          </cell>
          <cell r="AH1066">
            <v>-52554.011666666665</v>
          </cell>
          <cell r="AI1066">
            <v>-51676.076666666668</v>
          </cell>
          <cell r="AJ1066">
            <v>-50906.798750000009</v>
          </cell>
          <cell r="AK1066">
            <v>-50378.02874999999</v>
          </cell>
          <cell r="AL1066">
            <v>-50056.570833333331</v>
          </cell>
          <cell r="AM1066">
            <v>-49493.361249999994</v>
          </cell>
          <cell r="AN1066">
            <v>-48715.324166666665</v>
          </cell>
          <cell r="AO1066">
            <v>-47880.896666666667</v>
          </cell>
          <cell r="AR1066" t="str">
            <v>50a</v>
          </cell>
        </row>
        <row r="1067">
          <cell r="R1067">
            <v>-21925.06</v>
          </cell>
          <cell r="S1067">
            <v>-6738.58</v>
          </cell>
          <cell r="T1067">
            <v>-2514.06</v>
          </cell>
          <cell r="U1067">
            <v>-351286.06</v>
          </cell>
          <cell r="V1067">
            <v>-11016.65</v>
          </cell>
          <cell r="W1067">
            <v>-10635.02</v>
          </cell>
          <cell r="X1067">
            <v>-13618.96</v>
          </cell>
          <cell r="Y1067">
            <v>-136239.1</v>
          </cell>
          <cell r="Z1067">
            <v>-85210.96</v>
          </cell>
          <cell r="AA1067">
            <v>-17832.919999999998</v>
          </cell>
          <cell r="AB1067">
            <v>-3418.27</v>
          </cell>
          <cell r="AC1067">
            <v>-19442.48</v>
          </cell>
          <cell r="AD1067">
            <v>-33866.82166666667</v>
          </cell>
          <cell r="AE1067">
            <v>-33370.28875</v>
          </cell>
          <cell r="AF1067">
            <v>-31941.02791666667</v>
          </cell>
          <cell r="AG1067">
            <v>-42477.972916666673</v>
          </cell>
          <cell r="AH1067">
            <v>-48298.189583333333</v>
          </cell>
          <cell r="AI1067">
            <v>-41391.842083333337</v>
          </cell>
          <cell r="AJ1067">
            <v>-39497.14375000001</v>
          </cell>
          <cell r="AK1067">
            <v>-44399.080000000009</v>
          </cell>
          <cell r="AL1067">
            <v>-53125.42500000001</v>
          </cell>
          <cell r="AM1067">
            <v>-56405.407500000001</v>
          </cell>
          <cell r="AN1067">
            <v>-55993.021250000013</v>
          </cell>
          <cell r="AO1067">
            <v>-56009.342500000006</v>
          </cell>
          <cell r="AR1067" t="str">
            <v>50b</v>
          </cell>
        </row>
        <row r="1068">
          <cell r="R1068">
            <v>-396.92</v>
          </cell>
          <cell r="S1068">
            <v>-374.92</v>
          </cell>
          <cell r="T1068">
            <v>-374.92</v>
          </cell>
          <cell r="U1068">
            <v>-369.92</v>
          </cell>
          <cell r="V1068">
            <v>-369.92</v>
          </cell>
          <cell r="W1068">
            <v>-364.92</v>
          </cell>
          <cell r="X1068">
            <v>-729.84</v>
          </cell>
          <cell r="Y1068">
            <v>-354.92</v>
          </cell>
          <cell r="Z1068">
            <v>-354.92</v>
          </cell>
          <cell r="AA1068">
            <v>-354.92</v>
          </cell>
          <cell r="AB1068">
            <v>-344.92</v>
          </cell>
          <cell r="AC1068">
            <v>-344.92</v>
          </cell>
          <cell r="AD1068">
            <v>-179.83833333333334</v>
          </cell>
          <cell r="AE1068">
            <v>-211.99833333333333</v>
          </cell>
          <cell r="AF1068">
            <v>-243.24166666666667</v>
          </cell>
          <cell r="AG1068">
            <v>-274.06833333333333</v>
          </cell>
          <cell r="AH1068">
            <v>-304.47833333333335</v>
          </cell>
          <cell r="AI1068">
            <v>-334.68</v>
          </cell>
          <cell r="AJ1068">
            <v>-380.08666666666664</v>
          </cell>
          <cell r="AK1068">
            <v>-408.74666666666667</v>
          </cell>
          <cell r="AL1068">
            <v>-405.66333333333336</v>
          </cell>
          <cell r="AM1068">
            <v>-402.99666666666667</v>
          </cell>
          <cell r="AN1068">
            <v>-399.91333333333336</v>
          </cell>
          <cell r="AO1068">
            <v>-396.41333333333336</v>
          </cell>
          <cell r="AR1068" t="str">
            <v>50a</v>
          </cell>
        </row>
        <row r="1069">
          <cell r="R1069">
            <v>0</v>
          </cell>
          <cell r="S1069">
            <v>0</v>
          </cell>
          <cell r="T1069">
            <v>0</v>
          </cell>
          <cell r="U1069">
            <v>0</v>
          </cell>
          <cell r="V1069">
            <v>-157823.70000000001</v>
          </cell>
          <cell r="W1069">
            <v>-512709.5</v>
          </cell>
          <cell r="X1069">
            <v>-677870.51</v>
          </cell>
          <cell r="Y1069">
            <v>-872109.04</v>
          </cell>
          <cell r="Z1069">
            <v>-979213.42</v>
          </cell>
          <cell r="AA1069">
            <v>-736545.43</v>
          </cell>
          <cell r="AB1069">
            <v>-805243.74</v>
          </cell>
          <cell r="AC1069">
            <v>-877812.44</v>
          </cell>
          <cell r="AD1069">
            <v>0</v>
          </cell>
          <cell r="AE1069">
            <v>0</v>
          </cell>
          <cell r="AF1069">
            <v>0</v>
          </cell>
          <cell r="AG1069">
            <v>0</v>
          </cell>
          <cell r="AH1069">
            <v>-6575.9875000000002</v>
          </cell>
          <cell r="AI1069">
            <v>-34514.870833333334</v>
          </cell>
          <cell r="AJ1069">
            <v>-84122.371249999997</v>
          </cell>
          <cell r="AK1069">
            <v>-148704.85250000001</v>
          </cell>
          <cell r="AL1069">
            <v>-225843.28833333333</v>
          </cell>
          <cell r="AM1069">
            <v>-297333.24041666667</v>
          </cell>
          <cell r="AN1069">
            <v>-361574.45583333331</v>
          </cell>
          <cell r="AO1069">
            <v>-431701.79666666663</v>
          </cell>
          <cell r="AR1069" t="str">
            <v>50b</v>
          </cell>
        </row>
        <row r="1070">
          <cell r="R1070">
            <v>275639.38</v>
          </cell>
          <cell r="S1070">
            <v>-39082.65</v>
          </cell>
          <cell r="T1070">
            <v>-188145.37</v>
          </cell>
          <cell r="U1070">
            <v>-20693.03</v>
          </cell>
          <cell r="V1070">
            <v>-21968.09</v>
          </cell>
          <cell r="W1070">
            <v>-24456.560000000001</v>
          </cell>
          <cell r="X1070">
            <v>-26123.37</v>
          </cell>
          <cell r="Y1070">
            <v>45715.22</v>
          </cell>
          <cell r="Z1070">
            <v>67349.09</v>
          </cell>
          <cell r="AA1070">
            <v>-8696.31</v>
          </cell>
          <cell r="AB1070">
            <v>-23033.65</v>
          </cell>
          <cell r="AC1070">
            <v>-4821.75</v>
          </cell>
          <cell r="AD1070">
            <v>-8666.6241666666665</v>
          </cell>
          <cell r="AE1070">
            <v>2586.3537500000043</v>
          </cell>
          <cell r="AF1070">
            <v>-4984.9216666666625</v>
          </cell>
          <cell r="AG1070">
            <v>-5171.8433333333332</v>
          </cell>
          <cell r="AH1070">
            <v>1135.9170833333355</v>
          </cell>
          <cell r="AI1070">
            <v>638.17708333333485</v>
          </cell>
          <cell r="AJ1070">
            <v>-111.36249999999654</v>
          </cell>
          <cell r="AK1070">
            <v>2646.9341666666683</v>
          </cell>
          <cell r="AL1070">
            <v>16216.009166666669</v>
          </cell>
          <cell r="AM1070">
            <v>26993.871666666655</v>
          </cell>
          <cell r="AN1070">
            <v>20794.315416666668</v>
          </cell>
          <cell r="AO1070">
            <v>8440.6187500000015</v>
          </cell>
          <cell r="AR1070" t="str">
            <v>50a</v>
          </cell>
        </row>
        <row r="1071">
          <cell r="R1071">
            <v>2116269.87</v>
          </cell>
          <cell r="S1071">
            <v>1784885.4</v>
          </cell>
          <cell r="T1071">
            <v>0</v>
          </cell>
          <cell r="U1071">
            <v>1133854.8400000001</v>
          </cell>
          <cell r="V1071">
            <v>1194394.8999999999</v>
          </cell>
          <cell r="W1071">
            <v>0</v>
          </cell>
          <cell r="X1071">
            <v>0</v>
          </cell>
          <cell r="Y1071">
            <v>-424.6</v>
          </cell>
          <cell r="Z1071">
            <v>-771.49</v>
          </cell>
          <cell r="AA1071">
            <v>-1245.49</v>
          </cell>
          <cell r="AB1071">
            <v>-1251.49</v>
          </cell>
          <cell r="AC1071">
            <v>-1257.49</v>
          </cell>
          <cell r="AD1071">
            <v>802312.22708333342</v>
          </cell>
          <cell r="AE1071">
            <v>822507.74833333318</v>
          </cell>
          <cell r="AF1071">
            <v>843855.09291666665</v>
          </cell>
          <cell r="AG1071">
            <v>854418.1595833333</v>
          </cell>
          <cell r="AH1071">
            <v>824842.98999999987</v>
          </cell>
          <cell r="AI1071">
            <v>795703.59916666662</v>
          </cell>
          <cell r="AJ1071">
            <v>757964.72666666668</v>
          </cell>
          <cell r="AK1071">
            <v>697400.9029166667</v>
          </cell>
          <cell r="AL1071">
            <v>674543.80625000002</v>
          </cell>
          <cell r="AM1071">
            <v>643907.43958333333</v>
          </cell>
          <cell r="AN1071">
            <v>566056.27333333332</v>
          </cell>
          <cell r="AO1071">
            <v>518756.93291666661</v>
          </cell>
          <cell r="AR1071" t="str">
            <v>50a</v>
          </cell>
        </row>
        <row r="1072"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0</v>
          </cell>
          <cell r="AM1072">
            <v>0</v>
          </cell>
          <cell r="AN1072">
            <v>0</v>
          </cell>
          <cell r="AO1072">
            <v>0</v>
          </cell>
          <cell r="AR1072" t="str">
            <v>50a</v>
          </cell>
        </row>
        <row r="1073">
          <cell r="R1073">
            <v>-1435730.49</v>
          </cell>
          <cell r="S1073">
            <v>-1672459.8</v>
          </cell>
          <cell r="T1073">
            <v>-1291457.82</v>
          </cell>
          <cell r="U1073">
            <v>-887083.95</v>
          </cell>
          <cell r="V1073">
            <v>-509361.99</v>
          </cell>
          <cell r="W1073">
            <v>-359846.38</v>
          </cell>
          <cell r="X1073">
            <v>-605368.32999999996</v>
          </cell>
          <cell r="Y1073">
            <v>-608965.46</v>
          </cell>
          <cell r="Z1073">
            <v>-571083.36</v>
          </cell>
          <cell r="AA1073">
            <v>-700079.06</v>
          </cell>
          <cell r="AB1073">
            <v>-876876.2</v>
          </cell>
          <cell r="AC1073">
            <v>-920264.53</v>
          </cell>
          <cell r="AD1073">
            <v>-939045.60708333331</v>
          </cell>
          <cell r="AE1073">
            <v>-987333.19874999998</v>
          </cell>
          <cell r="AF1073">
            <v>-1009788.74125</v>
          </cell>
          <cell r="AG1073">
            <v>-1013340.8783333335</v>
          </cell>
          <cell r="AH1073">
            <v>-991577.34833333327</v>
          </cell>
          <cell r="AI1073">
            <v>-937987.92666666664</v>
          </cell>
          <cell r="AJ1073">
            <v>-874679.06458333333</v>
          </cell>
          <cell r="AK1073">
            <v>-832849.36541666684</v>
          </cell>
          <cell r="AL1073">
            <v>-817109.2041666666</v>
          </cell>
          <cell r="AM1073">
            <v>-817691.79708333325</v>
          </cell>
          <cell r="AN1073">
            <v>-838132.25000000012</v>
          </cell>
          <cell r="AO1073">
            <v>-862518.76416666666</v>
          </cell>
        </row>
        <row r="1074">
          <cell r="R1074">
            <v>-4279343.3499999996</v>
          </cell>
          <cell r="S1074">
            <v>-3998190.29</v>
          </cell>
          <cell r="T1074">
            <v>-4225375.99</v>
          </cell>
          <cell r="U1074">
            <v>-4276780.83</v>
          </cell>
          <cell r="V1074">
            <v>-4037441.12</v>
          </cell>
          <cell r="W1074">
            <v>-3850969.8</v>
          </cell>
          <cell r="X1074">
            <v>-3919279.17</v>
          </cell>
          <cell r="Y1074">
            <v>-3943782.12</v>
          </cell>
          <cell r="Z1074">
            <v>-3852657.08</v>
          </cell>
          <cell r="AA1074">
            <v>-3982256.84</v>
          </cell>
          <cell r="AB1074">
            <v>-5435082.6900000004</v>
          </cell>
          <cell r="AC1074">
            <v>-5740702.8899999997</v>
          </cell>
          <cell r="AD1074">
            <v>-3617693.9658333338</v>
          </cell>
          <cell r="AE1074">
            <v>-3652279.4187500007</v>
          </cell>
          <cell r="AF1074">
            <v>-3699921.5466666669</v>
          </cell>
          <cell r="AG1074">
            <v>-3755635.0245833327</v>
          </cell>
          <cell r="AH1074">
            <v>-3809279.9170833328</v>
          </cell>
          <cell r="AI1074">
            <v>-3853420.3241666663</v>
          </cell>
          <cell r="AJ1074">
            <v>-3896672.055416666</v>
          </cell>
          <cell r="AK1074">
            <v>-3938647.8537499993</v>
          </cell>
          <cell r="AL1074">
            <v>-3980691.2091666665</v>
          </cell>
          <cell r="AM1074">
            <v>-4009898.3249999997</v>
          </cell>
          <cell r="AN1074">
            <v>-4091787.2483333331</v>
          </cell>
          <cell r="AO1074">
            <v>-4230176.28</v>
          </cell>
        </row>
        <row r="1075">
          <cell r="R1075">
            <v>-70526359.299999997</v>
          </cell>
          <cell r="S1075">
            <v>-62731319.039999999</v>
          </cell>
          <cell r="T1075">
            <v>-63038924.369999997</v>
          </cell>
          <cell r="U1075">
            <v>-51159207.18</v>
          </cell>
          <cell r="V1075">
            <v>-49299982.57</v>
          </cell>
          <cell r="W1075">
            <v>-41703855.119999997</v>
          </cell>
          <cell r="X1075">
            <v>-39599290.469999999</v>
          </cell>
          <cell r="Y1075">
            <v>-43154557.549999997</v>
          </cell>
          <cell r="Z1075">
            <v>-41322780.880000003</v>
          </cell>
          <cell r="AA1075">
            <v>-41674454.840000004</v>
          </cell>
          <cell r="AB1075">
            <v>-75452213.969999999</v>
          </cell>
          <cell r="AC1075">
            <v>-76865424.670000002</v>
          </cell>
          <cell r="AD1075">
            <v>-49154713.626249999</v>
          </cell>
          <cell r="AE1075">
            <v>-50859605.459583335</v>
          </cell>
          <cell r="AF1075">
            <v>-50778542.652083337</v>
          </cell>
          <cell r="AG1075">
            <v>-50393027.136249997</v>
          </cell>
          <cell r="AH1075">
            <v>-50940486.361666672</v>
          </cell>
          <cell r="AI1075">
            <v>-51299907.356666677</v>
          </cell>
          <cell r="AJ1075">
            <v>-51388538.806666672</v>
          </cell>
          <cell r="AK1075">
            <v>-51653160.256666668</v>
          </cell>
          <cell r="AL1075">
            <v>-52138975.280833334</v>
          </cell>
          <cell r="AM1075">
            <v>-52402764.175416656</v>
          </cell>
          <cell r="AN1075">
            <v>-53225413.591250002</v>
          </cell>
          <cell r="AO1075">
            <v>-54337606.362500012</v>
          </cell>
        </row>
        <row r="1076">
          <cell r="R1076">
            <v>-1745.95</v>
          </cell>
          <cell r="S1076">
            <v>-2096.66</v>
          </cell>
          <cell r="T1076">
            <v>-1652.41</v>
          </cell>
          <cell r="U1076">
            <v>-1354.82</v>
          </cell>
          <cell r="V1076">
            <v>-1354.82</v>
          </cell>
          <cell r="W1076">
            <v>-1343.17</v>
          </cell>
          <cell r="X1076">
            <v>-1342.64</v>
          </cell>
          <cell r="Y1076">
            <v>-1342.64</v>
          </cell>
          <cell r="Z1076">
            <v>-1554.22</v>
          </cell>
          <cell r="AA1076">
            <v>-1353.82</v>
          </cell>
          <cell r="AB1076">
            <v>-1628.91</v>
          </cell>
          <cell r="AC1076">
            <v>0</v>
          </cell>
          <cell r="AD1076">
            <v>-1654.0245833333336</v>
          </cell>
          <cell r="AE1076">
            <v>-1697.2766666666666</v>
          </cell>
          <cell r="AF1076">
            <v>-1720.2529166666666</v>
          </cell>
          <cell r="AG1076">
            <v>-1696.1487500000001</v>
          </cell>
          <cell r="AH1076">
            <v>-1656.41875</v>
          </cell>
          <cell r="AI1076">
            <v>-1612.7691666666667</v>
          </cell>
          <cell r="AJ1076">
            <v>-1572.1970833333332</v>
          </cell>
          <cell r="AK1076">
            <v>-1539.4112499999999</v>
          </cell>
          <cell r="AL1076">
            <v>-1519.6799999999996</v>
          </cell>
          <cell r="AM1076">
            <v>-1514.2299999999998</v>
          </cell>
          <cell r="AN1076">
            <v>-1512.2766666666664</v>
          </cell>
          <cell r="AO1076">
            <v>-1453.9141666666665</v>
          </cell>
          <cell r="AR1076" t="str">
            <v>50b</v>
          </cell>
        </row>
        <row r="1077">
          <cell r="R1077">
            <v>-3497.41</v>
          </cell>
          <cell r="S1077">
            <v>-6826.81</v>
          </cell>
          <cell r="T1077">
            <v>-3278.79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-3181.23</v>
          </cell>
          <cell r="AA1077">
            <v>0</v>
          </cell>
          <cell r="AB1077">
            <v>-3160.24</v>
          </cell>
          <cell r="AC1077">
            <v>0</v>
          </cell>
          <cell r="AD1077">
            <v>-1039.8491666666666</v>
          </cell>
          <cell r="AE1077">
            <v>-1456.1074999999998</v>
          </cell>
          <cell r="AF1077">
            <v>-1731.8625000000002</v>
          </cell>
          <cell r="AG1077">
            <v>-1723.1670833333335</v>
          </cell>
          <cell r="AH1077">
            <v>-1709.8779166666666</v>
          </cell>
          <cell r="AI1077">
            <v>-1697.2170833333332</v>
          </cell>
          <cell r="AJ1077">
            <v>-1684.5562500000003</v>
          </cell>
          <cell r="AK1077">
            <v>-1541.5975000000001</v>
          </cell>
          <cell r="AL1077">
            <v>-1401.8279166666669</v>
          </cell>
          <cell r="AM1077">
            <v>-1398.6866666666667</v>
          </cell>
          <cell r="AN1077">
            <v>-1530.3633333333335</v>
          </cell>
          <cell r="AO1077">
            <v>-1662.0400000000002</v>
          </cell>
        </row>
        <row r="1078"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  <cell r="AK1078">
            <v>0</v>
          </cell>
          <cell r="AL1078">
            <v>0</v>
          </cell>
          <cell r="AM1078">
            <v>0</v>
          </cell>
          <cell r="AN1078">
            <v>0</v>
          </cell>
          <cell r="AO1078">
            <v>0</v>
          </cell>
          <cell r="AR1078" t="str">
            <v>50a</v>
          </cell>
        </row>
        <row r="1079">
          <cell r="R1079">
            <v>-153440</v>
          </cell>
          <cell r="S1079">
            <v>-222340</v>
          </cell>
          <cell r="T1079">
            <v>-281750</v>
          </cell>
          <cell r="U1079">
            <v>-341310</v>
          </cell>
          <cell r="V1079">
            <v>-398940</v>
          </cell>
          <cell r="W1079">
            <v>-138950</v>
          </cell>
          <cell r="X1079">
            <v>-203680</v>
          </cell>
          <cell r="Y1079">
            <v>-270820</v>
          </cell>
          <cell r="Z1079">
            <v>-334730</v>
          </cell>
          <cell r="AA1079">
            <v>-396840</v>
          </cell>
          <cell r="AB1079">
            <v>-458470</v>
          </cell>
          <cell r="AC1079">
            <v>-56845</v>
          </cell>
          <cell r="AD1079">
            <v>-208617.70833333334</v>
          </cell>
          <cell r="AE1079">
            <v>-210764.79166666666</v>
          </cell>
          <cell r="AF1079">
            <v>-213903.125</v>
          </cell>
          <cell r="AG1079">
            <v>-218580.20833333334</v>
          </cell>
          <cell r="AH1079">
            <v>-225148.95833333334</v>
          </cell>
          <cell r="AI1079">
            <v>-231890.20833333334</v>
          </cell>
          <cell r="AJ1079">
            <v>-238718.95833333334</v>
          </cell>
          <cell r="AK1079">
            <v>-246039.375</v>
          </cell>
          <cell r="AL1079">
            <v>-253819.375</v>
          </cell>
          <cell r="AM1079">
            <v>-262284.375</v>
          </cell>
          <cell r="AN1079">
            <v>-270581.45833333331</v>
          </cell>
          <cell r="AO1079">
            <v>-272998.125</v>
          </cell>
          <cell r="AR1079" t="str">
            <v>50a</v>
          </cell>
        </row>
        <row r="1080"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  <cell r="W1080">
            <v>0</v>
          </cell>
          <cell r="X1080">
            <v>0</v>
          </cell>
          <cell r="Y1080">
            <v>0</v>
          </cell>
          <cell r="Z1080">
            <v>0</v>
          </cell>
          <cell r="AA1080">
            <v>0</v>
          </cell>
          <cell r="AB1080">
            <v>0</v>
          </cell>
          <cell r="AC1080">
            <v>0</v>
          </cell>
          <cell r="AD1080">
            <v>0</v>
          </cell>
          <cell r="AE1080">
            <v>0</v>
          </cell>
          <cell r="AF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  <cell r="AK1080">
            <v>0</v>
          </cell>
          <cell r="AL1080">
            <v>0</v>
          </cell>
          <cell r="AM1080">
            <v>0</v>
          </cell>
          <cell r="AN1080">
            <v>0</v>
          </cell>
          <cell r="AO1080">
            <v>0</v>
          </cell>
          <cell r="AR1080" t="str">
            <v>50a</v>
          </cell>
        </row>
        <row r="1081"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0</v>
          </cell>
          <cell r="AB1081">
            <v>0</v>
          </cell>
          <cell r="AC1081">
            <v>0</v>
          </cell>
          <cell r="AD1081">
            <v>4.166666666666667</v>
          </cell>
          <cell r="AE1081">
            <v>4.166666666666667</v>
          </cell>
          <cell r="AF1081">
            <v>4.166666666666667</v>
          </cell>
          <cell r="AG1081">
            <v>4.166666666666667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  <cell r="AK1081">
            <v>4.166666666666667</v>
          </cell>
          <cell r="AL1081">
            <v>2.0833333333333335</v>
          </cell>
          <cell r="AM1081">
            <v>0</v>
          </cell>
          <cell r="AN1081">
            <v>0</v>
          </cell>
          <cell r="AO1081">
            <v>0</v>
          </cell>
          <cell r="AR1081" t="str">
            <v>50a</v>
          </cell>
        </row>
        <row r="1082">
          <cell r="R1082">
            <v>0</v>
          </cell>
          <cell r="S1082">
            <v>0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C1082">
            <v>0</v>
          </cell>
          <cell r="AD1082">
            <v>-1128.4758333333334</v>
          </cell>
          <cell r="AE1082">
            <v>-1128.4966666666667</v>
          </cell>
          <cell r="AF1082">
            <v>-1119.8258333333333</v>
          </cell>
          <cell r="AG1082">
            <v>-588.40666666666664</v>
          </cell>
          <cell r="AH1082">
            <v>-65.67916666666666</v>
          </cell>
          <cell r="AI1082">
            <v>-50.264583333333327</v>
          </cell>
          <cell r="AJ1082">
            <v>-17.425000000000001</v>
          </cell>
          <cell r="AK1082">
            <v>0</v>
          </cell>
          <cell r="AL1082">
            <v>0</v>
          </cell>
          <cell r="AM1082">
            <v>0</v>
          </cell>
          <cell r="AN1082">
            <v>0</v>
          </cell>
          <cell r="AO1082">
            <v>0</v>
          </cell>
          <cell r="AR1082" t="str">
            <v>50a</v>
          </cell>
        </row>
        <row r="1083">
          <cell r="R1083">
            <v>0</v>
          </cell>
          <cell r="S1083">
            <v>0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C1083">
            <v>0</v>
          </cell>
          <cell r="AD1083">
            <v>0</v>
          </cell>
          <cell r="AE1083">
            <v>0</v>
          </cell>
          <cell r="AF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  <cell r="AK1083">
            <v>0</v>
          </cell>
          <cell r="AL1083">
            <v>0</v>
          </cell>
          <cell r="AM1083">
            <v>0</v>
          </cell>
          <cell r="AN1083">
            <v>0</v>
          </cell>
          <cell r="AO1083">
            <v>0</v>
          </cell>
          <cell r="AR1083" t="str">
            <v>50b</v>
          </cell>
        </row>
        <row r="1084">
          <cell r="R1084">
            <v>0</v>
          </cell>
          <cell r="S1084">
            <v>0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C1084">
            <v>0</v>
          </cell>
          <cell r="AD1084">
            <v>0</v>
          </cell>
          <cell r="AE1084">
            <v>0</v>
          </cell>
          <cell r="AF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  <cell r="AK1084">
            <v>0</v>
          </cell>
          <cell r="AL1084">
            <v>0</v>
          </cell>
          <cell r="AM1084">
            <v>0</v>
          </cell>
          <cell r="AN1084">
            <v>0</v>
          </cell>
          <cell r="AO1084">
            <v>0</v>
          </cell>
          <cell r="AR1084" t="str">
            <v>50b</v>
          </cell>
        </row>
        <row r="1085">
          <cell r="R1085">
            <v>-6606796.4199999999</v>
          </cell>
          <cell r="S1085">
            <v>-6996850.1799999997</v>
          </cell>
          <cell r="T1085">
            <v>-7553966.1600000001</v>
          </cell>
          <cell r="U1085">
            <v>-8148653.9100000001</v>
          </cell>
          <cell r="V1085">
            <v>-8809890.6300000008</v>
          </cell>
          <cell r="W1085">
            <v>-8600146.2300000004</v>
          </cell>
          <cell r="X1085">
            <v>-7650127.8099999996</v>
          </cell>
          <cell r="Y1085">
            <v>-7615753.0800000001</v>
          </cell>
          <cell r="Z1085">
            <v>-7315348.3899999997</v>
          </cell>
          <cell r="AA1085">
            <v>-8138623.3799999999</v>
          </cell>
          <cell r="AB1085">
            <v>-8938071.7899999991</v>
          </cell>
          <cell r="AC1085">
            <v>-8201084.3300000001</v>
          </cell>
          <cell r="AD1085">
            <v>-7695843.4325000001</v>
          </cell>
          <cell r="AE1085">
            <v>-7695961.9549999991</v>
          </cell>
          <cell r="AF1085">
            <v>-7707991.1308333324</v>
          </cell>
          <cell r="AG1085">
            <v>-7736705.0758333318</v>
          </cell>
          <cell r="AH1085">
            <v>-7764565.5354166664</v>
          </cell>
          <cell r="AI1085">
            <v>-7794585.501666666</v>
          </cell>
          <cell r="AJ1085">
            <v>-7805286.7229166664</v>
          </cell>
          <cell r="AK1085">
            <v>-7804872.7262500003</v>
          </cell>
          <cell r="AL1085">
            <v>-7814610.4837500006</v>
          </cell>
          <cell r="AM1085">
            <v>-7823931.8108333321</v>
          </cell>
          <cell r="AN1085">
            <v>-7834899.9129166668</v>
          </cell>
          <cell r="AO1085">
            <v>-7862242.387083333</v>
          </cell>
          <cell r="AR1085" t="str">
            <v>50a</v>
          </cell>
        </row>
        <row r="1086">
          <cell r="R1086">
            <v>0</v>
          </cell>
          <cell r="S1086">
            <v>0</v>
          </cell>
          <cell r="T1086">
            <v>0</v>
          </cell>
          <cell r="U1086">
            <v>0</v>
          </cell>
          <cell r="V1086">
            <v>0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0</v>
          </cell>
          <cell r="AB1086">
            <v>0</v>
          </cell>
          <cell r="AC1086">
            <v>0</v>
          </cell>
          <cell r="AD1086">
            <v>0</v>
          </cell>
          <cell r="AE1086">
            <v>0</v>
          </cell>
          <cell r="AF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  <cell r="AK1086">
            <v>0</v>
          </cell>
          <cell r="AL1086">
            <v>0</v>
          </cell>
          <cell r="AM1086">
            <v>0</v>
          </cell>
          <cell r="AN1086">
            <v>0</v>
          </cell>
          <cell r="AO1086">
            <v>0</v>
          </cell>
          <cell r="AR1086" t="str">
            <v>50b</v>
          </cell>
        </row>
        <row r="1087"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0</v>
          </cell>
          <cell r="AB1087">
            <v>0</v>
          </cell>
          <cell r="AC1087">
            <v>0</v>
          </cell>
          <cell r="AD1087">
            <v>0</v>
          </cell>
          <cell r="AE1087">
            <v>0</v>
          </cell>
          <cell r="AF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  <cell r="AK1087">
            <v>0</v>
          </cell>
          <cell r="AL1087">
            <v>0</v>
          </cell>
          <cell r="AM1087">
            <v>0</v>
          </cell>
          <cell r="AN1087">
            <v>0</v>
          </cell>
          <cell r="AO1087">
            <v>0</v>
          </cell>
          <cell r="AR1087" t="str">
            <v>50a</v>
          </cell>
        </row>
        <row r="1088">
          <cell r="R1088">
            <v>0</v>
          </cell>
          <cell r="S1088">
            <v>0</v>
          </cell>
          <cell r="T1088">
            <v>0</v>
          </cell>
          <cell r="U1088">
            <v>0</v>
          </cell>
          <cell r="V1088">
            <v>0</v>
          </cell>
          <cell r="W1088">
            <v>0</v>
          </cell>
          <cell r="X1088">
            <v>0</v>
          </cell>
          <cell r="Y1088">
            <v>0</v>
          </cell>
          <cell r="Z1088">
            <v>0</v>
          </cell>
          <cell r="AA1088">
            <v>0</v>
          </cell>
          <cell r="AB1088">
            <v>0</v>
          </cell>
          <cell r="AC1088">
            <v>0</v>
          </cell>
          <cell r="AD1088">
            <v>0</v>
          </cell>
          <cell r="AE1088">
            <v>0</v>
          </cell>
          <cell r="AF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  <cell r="AK1088">
            <v>0</v>
          </cell>
          <cell r="AL1088">
            <v>0</v>
          </cell>
          <cell r="AM1088">
            <v>0</v>
          </cell>
          <cell r="AN1088">
            <v>0</v>
          </cell>
          <cell r="AO1088">
            <v>0</v>
          </cell>
          <cell r="AR1088" t="str">
            <v>50a</v>
          </cell>
        </row>
        <row r="1089">
          <cell r="R1089">
            <v>0</v>
          </cell>
          <cell r="S1089">
            <v>0</v>
          </cell>
          <cell r="T1089">
            <v>0</v>
          </cell>
          <cell r="U1089">
            <v>0</v>
          </cell>
          <cell r="V1089">
            <v>0</v>
          </cell>
          <cell r="W1089">
            <v>0</v>
          </cell>
          <cell r="X1089">
            <v>0</v>
          </cell>
          <cell r="Y1089">
            <v>0</v>
          </cell>
          <cell r="Z1089">
            <v>0</v>
          </cell>
          <cell r="AA1089">
            <v>0</v>
          </cell>
          <cell r="AB1089">
            <v>0</v>
          </cell>
          <cell r="AC1089">
            <v>0</v>
          </cell>
          <cell r="AD1089">
            <v>0</v>
          </cell>
          <cell r="AE1089">
            <v>0</v>
          </cell>
          <cell r="AF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  <cell r="AK1089">
            <v>0</v>
          </cell>
          <cell r="AL1089">
            <v>0</v>
          </cell>
          <cell r="AM1089">
            <v>0</v>
          </cell>
          <cell r="AN1089">
            <v>0</v>
          </cell>
          <cell r="AO1089">
            <v>0</v>
          </cell>
          <cell r="AR1089" t="str">
            <v>50b</v>
          </cell>
        </row>
        <row r="1090">
          <cell r="R1090">
            <v>0</v>
          </cell>
          <cell r="S1090">
            <v>0</v>
          </cell>
          <cell r="T1090">
            <v>0</v>
          </cell>
          <cell r="U1090">
            <v>0</v>
          </cell>
          <cell r="V1090">
            <v>0</v>
          </cell>
          <cell r="W1090">
            <v>0</v>
          </cell>
          <cell r="X1090">
            <v>0</v>
          </cell>
          <cell r="Y1090">
            <v>0</v>
          </cell>
          <cell r="Z1090">
            <v>0</v>
          </cell>
          <cell r="AA1090">
            <v>0</v>
          </cell>
          <cell r="AB1090">
            <v>0</v>
          </cell>
          <cell r="AC1090">
            <v>0</v>
          </cell>
          <cell r="AD1090">
            <v>0</v>
          </cell>
          <cell r="AE1090">
            <v>0</v>
          </cell>
          <cell r="AF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  <cell r="AK1090">
            <v>0</v>
          </cell>
          <cell r="AL1090">
            <v>0</v>
          </cell>
          <cell r="AM1090">
            <v>0</v>
          </cell>
          <cell r="AN1090">
            <v>0</v>
          </cell>
          <cell r="AO1090">
            <v>0</v>
          </cell>
          <cell r="AR1090" t="str">
            <v>50b</v>
          </cell>
        </row>
        <row r="1091">
          <cell r="R1091">
            <v>0</v>
          </cell>
          <cell r="S1091">
            <v>0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Y1091">
            <v>0</v>
          </cell>
          <cell r="Z1091">
            <v>0</v>
          </cell>
          <cell r="AA1091">
            <v>0</v>
          </cell>
          <cell r="AB1091">
            <v>0</v>
          </cell>
          <cell r="AC1091">
            <v>0</v>
          </cell>
          <cell r="AD1091">
            <v>0</v>
          </cell>
          <cell r="AE1091">
            <v>0</v>
          </cell>
          <cell r="AF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  <cell r="AK1091">
            <v>0</v>
          </cell>
          <cell r="AL1091">
            <v>0</v>
          </cell>
          <cell r="AM1091">
            <v>0</v>
          </cell>
          <cell r="AN1091">
            <v>0</v>
          </cell>
          <cell r="AO1091">
            <v>0</v>
          </cell>
          <cell r="AR1091" t="str">
            <v>50b</v>
          </cell>
        </row>
        <row r="1092">
          <cell r="R1092">
            <v>0</v>
          </cell>
          <cell r="S1092">
            <v>0</v>
          </cell>
          <cell r="T1092">
            <v>0</v>
          </cell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>
            <v>0</v>
          </cell>
          <cell r="AB1092">
            <v>0</v>
          </cell>
          <cell r="AC1092">
            <v>0</v>
          </cell>
          <cell r="AD1092">
            <v>0</v>
          </cell>
          <cell r="AE1092">
            <v>0</v>
          </cell>
          <cell r="AF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  <cell r="AK1092">
            <v>0</v>
          </cell>
          <cell r="AL1092">
            <v>0</v>
          </cell>
          <cell r="AM1092">
            <v>0</v>
          </cell>
          <cell r="AN1092">
            <v>0</v>
          </cell>
          <cell r="AO1092">
            <v>0</v>
          </cell>
          <cell r="AR1092" t="str">
            <v>50b</v>
          </cell>
        </row>
        <row r="1093"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K1093">
            <v>0</v>
          </cell>
          <cell r="AL1093">
            <v>0</v>
          </cell>
          <cell r="AM1093">
            <v>0</v>
          </cell>
          <cell r="AN1093">
            <v>0</v>
          </cell>
          <cell r="AO1093">
            <v>0</v>
          </cell>
          <cell r="AR1093" t="str">
            <v>50a</v>
          </cell>
        </row>
        <row r="1094">
          <cell r="R1094">
            <v>-3322979.02</v>
          </cell>
          <cell r="S1094">
            <v>-486910.32</v>
          </cell>
          <cell r="T1094">
            <v>-1011019.63</v>
          </cell>
          <cell r="U1094">
            <v>-1379282.52</v>
          </cell>
          <cell r="V1094">
            <v>-1747675.36</v>
          </cell>
          <cell r="W1094">
            <v>-2090962.26</v>
          </cell>
          <cell r="X1094">
            <v>-2420066.89</v>
          </cell>
          <cell r="Y1094">
            <v>-2774936.6</v>
          </cell>
          <cell r="Z1094">
            <v>-2252644</v>
          </cell>
          <cell r="AA1094">
            <v>-2628887.0699999998</v>
          </cell>
          <cell r="AB1094">
            <v>-3008726.26</v>
          </cell>
          <cell r="AC1094">
            <v>-7366334</v>
          </cell>
          <cell r="AD1094">
            <v>-2631742.3041666667</v>
          </cell>
          <cell r="AE1094">
            <v>-2323482.0183333331</v>
          </cell>
          <cell r="AF1094">
            <v>-2297999.3599999999</v>
          </cell>
          <cell r="AG1094">
            <v>-2271588.2845833334</v>
          </cell>
          <cell r="AH1094">
            <v>-2235815.0862500002</v>
          </cell>
          <cell r="AI1094">
            <v>-2191296.8333333335</v>
          </cell>
          <cell r="AJ1094">
            <v>-2138218.2041666671</v>
          </cell>
          <cell r="AK1094">
            <v>-2125157.06</v>
          </cell>
          <cell r="AL1094">
            <v>-2153236.2516666669</v>
          </cell>
          <cell r="AM1094">
            <v>-2172030.6750000003</v>
          </cell>
          <cell r="AN1094">
            <v>-2181615.9212500001</v>
          </cell>
          <cell r="AO1094">
            <v>-2362758.4108333332</v>
          </cell>
          <cell r="AR1094" t="str">
            <v>50a</v>
          </cell>
        </row>
        <row r="1095"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K1095">
            <v>0</v>
          </cell>
          <cell r="AL1095">
            <v>0</v>
          </cell>
          <cell r="AM1095">
            <v>0</v>
          </cell>
          <cell r="AN1095">
            <v>0</v>
          </cell>
          <cell r="AO1095">
            <v>0</v>
          </cell>
          <cell r="AR1095" t="str">
            <v>50a</v>
          </cell>
        </row>
        <row r="1096">
          <cell r="R1096">
            <v>-26708267.52</v>
          </cell>
          <cell r="S1096">
            <v>-20107836.239999998</v>
          </cell>
          <cell r="T1096">
            <v>-19892990.690000001</v>
          </cell>
          <cell r="U1096">
            <v>-18075642.48</v>
          </cell>
          <cell r="V1096">
            <v>-21067681.780000001</v>
          </cell>
          <cell r="W1096">
            <v>-21292583.370000001</v>
          </cell>
          <cell r="X1096">
            <v>-21788965.32</v>
          </cell>
          <cell r="Y1096">
            <v>-20784054.43</v>
          </cell>
          <cell r="Z1096">
            <v>-23309225.239999998</v>
          </cell>
          <cell r="AA1096">
            <v>-23106512.699999999</v>
          </cell>
          <cell r="AB1096">
            <v>-23465192.510000002</v>
          </cell>
          <cell r="AC1096">
            <v>-32748640.969999999</v>
          </cell>
          <cell r="AD1096">
            <v>-21980084.947083335</v>
          </cell>
          <cell r="AE1096">
            <v>-21851749.890833337</v>
          </cell>
          <cell r="AF1096">
            <v>-21763260.498750005</v>
          </cell>
          <cell r="AG1096">
            <v>-21604055.141250003</v>
          </cell>
          <cell r="AH1096">
            <v>-21562649.460000001</v>
          </cell>
          <cell r="AI1096">
            <v>-21781543.493750002</v>
          </cell>
          <cell r="AJ1096">
            <v>-22110645.173333336</v>
          </cell>
          <cell r="AK1096">
            <v>-22423857.478750002</v>
          </cell>
          <cell r="AL1096">
            <v>-22743742.017916668</v>
          </cell>
          <cell r="AM1096">
            <v>-23078668.724999998</v>
          </cell>
          <cell r="AN1096">
            <v>-23092937.28916667</v>
          </cell>
          <cell r="AO1096">
            <v>-22832561.671666667</v>
          </cell>
          <cell r="AR1096" t="str">
            <v>50a</v>
          </cell>
        </row>
        <row r="1097"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  <cell r="AC1097">
            <v>0</v>
          </cell>
          <cell r="AD1097">
            <v>0</v>
          </cell>
          <cell r="AE1097">
            <v>0</v>
          </cell>
          <cell r="AF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  <cell r="AK1097">
            <v>0</v>
          </cell>
          <cell r="AL1097">
            <v>0</v>
          </cell>
          <cell r="AM1097">
            <v>0</v>
          </cell>
          <cell r="AN1097">
            <v>0</v>
          </cell>
          <cell r="AO1097">
            <v>0</v>
          </cell>
          <cell r="AR1097" t="str">
            <v>50a</v>
          </cell>
        </row>
        <row r="1098">
          <cell r="X1098">
            <v>-6858.95</v>
          </cell>
          <cell r="Y1098">
            <v>-9.67</v>
          </cell>
          <cell r="Z1098">
            <v>1691.25</v>
          </cell>
          <cell r="AA1098">
            <v>-641.53</v>
          </cell>
          <cell r="AB1098">
            <v>913284.54</v>
          </cell>
          <cell r="AC1098">
            <v>0</v>
          </cell>
          <cell r="AI1098">
            <v>0</v>
          </cell>
          <cell r="AJ1098">
            <v>-285.78958333333333</v>
          </cell>
          <cell r="AK1098">
            <v>-571.98208333333332</v>
          </cell>
          <cell r="AL1098">
            <v>-501.91624999999999</v>
          </cell>
          <cell r="AM1098">
            <v>-458.1779166666667</v>
          </cell>
          <cell r="AN1098">
            <v>37568.614166666666</v>
          </cell>
          <cell r="AO1098">
            <v>75622.136666666673</v>
          </cell>
          <cell r="AR1098" t="str">
            <v>50a</v>
          </cell>
        </row>
        <row r="1099">
          <cell r="X1099">
            <v>-3393.29</v>
          </cell>
          <cell r="Y1099">
            <v>-2091.87</v>
          </cell>
          <cell r="Z1099">
            <v>966.82</v>
          </cell>
          <cell r="AA1099">
            <v>853.45</v>
          </cell>
          <cell r="AB1099">
            <v>834.63</v>
          </cell>
          <cell r="AC1099">
            <v>0</v>
          </cell>
          <cell r="AI1099">
            <v>0</v>
          </cell>
          <cell r="AJ1099">
            <v>-141.38708333333332</v>
          </cell>
          <cell r="AK1099">
            <v>-369.9354166666667</v>
          </cell>
          <cell r="AL1099">
            <v>-416.8125</v>
          </cell>
          <cell r="AM1099">
            <v>-340.96791666666667</v>
          </cell>
          <cell r="AN1099">
            <v>-270.63125000000002</v>
          </cell>
          <cell r="AO1099">
            <v>-235.85500000000002</v>
          </cell>
          <cell r="AR1099" t="str">
            <v>50a</v>
          </cell>
        </row>
        <row r="1100">
          <cell r="X1100">
            <v>-1462.45</v>
          </cell>
          <cell r="Y1100">
            <v>49.23</v>
          </cell>
          <cell r="Z1100">
            <v>305.77</v>
          </cell>
          <cell r="AA1100">
            <v>884.95</v>
          </cell>
          <cell r="AB1100">
            <v>3019.53</v>
          </cell>
          <cell r="AC1100">
            <v>0</v>
          </cell>
          <cell r="AI1100">
            <v>0</v>
          </cell>
          <cell r="AJ1100">
            <v>-60.935416666666669</v>
          </cell>
          <cell r="AK1100">
            <v>-119.81958333333334</v>
          </cell>
          <cell r="AL1100">
            <v>-105.02791666666667</v>
          </cell>
          <cell r="AM1100">
            <v>-55.414583333333333</v>
          </cell>
          <cell r="AN1100">
            <v>107.27208333333334</v>
          </cell>
          <cell r="AO1100">
            <v>233.08583333333334</v>
          </cell>
          <cell r="AR1100" t="str">
            <v>50a</v>
          </cell>
        </row>
        <row r="1101">
          <cell r="X1101">
            <v>-401.04</v>
          </cell>
          <cell r="Y1101">
            <v>-1106.19</v>
          </cell>
          <cell r="Z1101">
            <v>-1521.02</v>
          </cell>
          <cell r="AA1101">
            <v>-1276.82</v>
          </cell>
          <cell r="AB1101">
            <v>-731.3</v>
          </cell>
          <cell r="AC1101">
            <v>-306.77999999999997</v>
          </cell>
          <cell r="AI1101">
            <v>0</v>
          </cell>
          <cell r="AJ1101">
            <v>-16.71</v>
          </cell>
          <cell r="AK1101">
            <v>-79.511250000000004</v>
          </cell>
          <cell r="AL1101">
            <v>-188.97833333333332</v>
          </cell>
          <cell r="AM1101">
            <v>-305.55500000000001</v>
          </cell>
          <cell r="AN1101">
            <v>-389.22666666666663</v>
          </cell>
          <cell r="AO1101">
            <v>-432.48</v>
          </cell>
          <cell r="AR1101" t="str">
            <v>50a</v>
          </cell>
        </row>
        <row r="1102">
          <cell r="X1102">
            <v>-19.53</v>
          </cell>
          <cell r="Y1102">
            <v>-85.23</v>
          </cell>
          <cell r="Z1102">
            <v>-217.26</v>
          </cell>
          <cell r="AA1102">
            <v>-218.96</v>
          </cell>
          <cell r="AB1102">
            <v>-178.26</v>
          </cell>
          <cell r="AC1102">
            <v>-147.41</v>
          </cell>
          <cell r="AI1102">
            <v>0</v>
          </cell>
          <cell r="AJ1102">
            <v>-0.81375000000000008</v>
          </cell>
          <cell r="AK1102">
            <v>-5.17875</v>
          </cell>
          <cell r="AL1102">
            <v>-17.782499999999999</v>
          </cell>
          <cell r="AM1102">
            <v>-35.958333333333336</v>
          </cell>
          <cell r="AN1102">
            <v>-52.509166666666665</v>
          </cell>
          <cell r="AO1102">
            <v>-66.078749999999999</v>
          </cell>
          <cell r="AR1102" t="str">
            <v>50a</v>
          </cell>
        </row>
        <row r="1103">
          <cell r="X1103">
            <v>50395.33</v>
          </cell>
          <cell r="Y1103">
            <v>48692.38</v>
          </cell>
          <cell r="Z1103">
            <v>-4874.79</v>
          </cell>
          <cell r="AA1103">
            <v>-1372.42</v>
          </cell>
          <cell r="AB1103">
            <v>-1218.5999999999999</v>
          </cell>
          <cell r="AC1103">
            <v>-1124.6400000000001</v>
          </cell>
          <cell r="AI1103">
            <v>0</v>
          </cell>
          <cell r="AJ1103">
            <v>2099.8054166666666</v>
          </cell>
          <cell r="AK1103">
            <v>6228.46</v>
          </cell>
          <cell r="AL1103">
            <v>8054.192916666666</v>
          </cell>
          <cell r="AM1103">
            <v>7793.892499999999</v>
          </cell>
          <cell r="AN1103">
            <v>7685.9333333333334</v>
          </cell>
          <cell r="AO1103">
            <v>7588.2983333333323</v>
          </cell>
          <cell r="AR1103" t="str">
            <v>50a</v>
          </cell>
        </row>
        <row r="1104">
          <cell r="X1104">
            <v>42.52</v>
          </cell>
          <cell r="Y1104">
            <v>59.37</v>
          </cell>
          <cell r="Z1104">
            <v>200.69</v>
          </cell>
          <cell r="AA1104">
            <v>1045.81</v>
          </cell>
          <cell r="AB1104">
            <v>1139.42</v>
          </cell>
          <cell r="AC1104">
            <v>0</v>
          </cell>
          <cell r="AI1104">
            <v>0</v>
          </cell>
          <cell r="AJ1104">
            <v>1.7716666666666667</v>
          </cell>
          <cell r="AK1104">
            <v>6.0170833333333329</v>
          </cell>
          <cell r="AL1104">
            <v>16.852916666666669</v>
          </cell>
          <cell r="AM1104">
            <v>68.790416666666658</v>
          </cell>
          <cell r="AN1104">
            <v>159.84166666666667</v>
          </cell>
          <cell r="AO1104">
            <v>207.3175</v>
          </cell>
          <cell r="AR1104" t="str">
            <v>50a</v>
          </cell>
        </row>
        <row r="1105">
          <cell r="X1105">
            <v>16</v>
          </cell>
          <cell r="Y1105">
            <v>32</v>
          </cell>
          <cell r="Z1105">
            <v>32</v>
          </cell>
          <cell r="AA1105">
            <v>32</v>
          </cell>
          <cell r="AB1105">
            <v>32</v>
          </cell>
          <cell r="AC1105">
            <v>0</v>
          </cell>
          <cell r="AI1105">
            <v>0</v>
          </cell>
          <cell r="AJ1105">
            <v>0.66666666666666663</v>
          </cell>
          <cell r="AK1105">
            <v>2.6666666666666665</v>
          </cell>
          <cell r="AL1105">
            <v>5.333333333333333</v>
          </cell>
          <cell r="AM1105">
            <v>8</v>
          </cell>
          <cell r="AN1105">
            <v>10.666666666666666</v>
          </cell>
          <cell r="AO1105">
            <v>12</v>
          </cell>
          <cell r="AR1105" t="str">
            <v>50a</v>
          </cell>
        </row>
        <row r="1106">
          <cell r="R1106">
            <v>-3614166.82</v>
          </cell>
          <cell r="S1106">
            <v>-2401367.46</v>
          </cell>
          <cell r="T1106">
            <v>-2953156.07</v>
          </cell>
          <cell r="U1106">
            <v>-3133856.12</v>
          </cell>
          <cell r="V1106">
            <v>-3234217.16</v>
          </cell>
          <cell r="W1106">
            <v>-3394092.67</v>
          </cell>
          <cell r="X1106">
            <v>-3762270.17</v>
          </cell>
          <cell r="Y1106">
            <v>-2949599.57</v>
          </cell>
          <cell r="Z1106">
            <v>-3007745.9</v>
          </cell>
          <cell r="AA1106">
            <v>-3099915.23</v>
          </cell>
          <cell r="AB1106">
            <v>-3358156.68</v>
          </cell>
          <cell r="AC1106">
            <v>-4043083</v>
          </cell>
          <cell r="AD1106">
            <v>-2989931.8170833327</v>
          </cell>
          <cell r="AE1106">
            <v>-2968022.2079166663</v>
          </cell>
          <cell r="AF1106">
            <v>-2958944.8066666666</v>
          </cell>
          <cell r="AG1106">
            <v>-3004808.7670833338</v>
          </cell>
          <cell r="AH1106">
            <v>-3038897.2225000001</v>
          </cell>
          <cell r="AI1106">
            <v>-3064306.3595833331</v>
          </cell>
          <cell r="AJ1106">
            <v>-3094796.7058333331</v>
          </cell>
          <cell r="AK1106">
            <v>-3135087.5241666674</v>
          </cell>
          <cell r="AL1106">
            <v>-3175125.3900000006</v>
          </cell>
          <cell r="AM1106">
            <v>-3187535.8145833337</v>
          </cell>
          <cell r="AN1106">
            <v>-3201344.9029166666</v>
          </cell>
          <cell r="AO1106">
            <v>-3231917.4191666669</v>
          </cell>
          <cell r="AR1106" t="str">
            <v>50a</v>
          </cell>
        </row>
        <row r="1107">
          <cell r="R1107">
            <v>-1891705.11</v>
          </cell>
          <cell r="S1107">
            <v>1293.82</v>
          </cell>
          <cell r="T1107">
            <v>-373406.12</v>
          </cell>
          <cell r="U1107">
            <v>-626464.07999999996</v>
          </cell>
          <cell r="V1107">
            <v>-972149.42</v>
          </cell>
          <cell r="W1107">
            <v>-1308596.76</v>
          </cell>
          <cell r="X1107">
            <v>-1643506.55</v>
          </cell>
          <cell r="Y1107">
            <v>-281432.27</v>
          </cell>
          <cell r="Z1107">
            <v>-534210.71</v>
          </cell>
          <cell r="AA1107">
            <v>-844836.24</v>
          </cell>
          <cell r="AB1107">
            <v>-1113041.02</v>
          </cell>
          <cell r="AC1107">
            <v>-1570361.03</v>
          </cell>
          <cell r="AD1107">
            <v>-794110.26291666657</v>
          </cell>
          <cell r="AE1107">
            <v>-761833.34583333333</v>
          </cell>
          <cell r="AF1107">
            <v>-716769.9191666668</v>
          </cell>
          <cell r="AG1107">
            <v>-738703.0341666668</v>
          </cell>
          <cell r="AH1107">
            <v>-761514.42291666672</v>
          </cell>
          <cell r="AI1107">
            <v>-788243.61833333329</v>
          </cell>
          <cell r="AJ1107">
            <v>-816002.66166666662</v>
          </cell>
          <cell r="AK1107">
            <v>-840325.67125000001</v>
          </cell>
          <cell r="AL1107">
            <v>-863528.8308333332</v>
          </cell>
          <cell r="AM1107">
            <v>-879043.18958333321</v>
          </cell>
          <cell r="AN1107">
            <v>-892619.25624999998</v>
          </cell>
          <cell r="AO1107">
            <v>-915985.91374999995</v>
          </cell>
          <cell r="AR1107" t="str">
            <v>50a</v>
          </cell>
        </row>
        <row r="1108">
          <cell r="X1108">
            <v>-3569.89</v>
          </cell>
          <cell r="Y1108">
            <v>-82490.210000000006</v>
          </cell>
          <cell r="Z1108">
            <v>-491992.32000000001</v>
          </cell>
          <cell r="AA1108">
            <v>-11275.28</v>
          </cell>
          <cell r="AB1108">
            <v>0</v>
          </cell>
          <cell r="AC1108">
            <v>0</v>
          </cell>
          <cell r="AI1108">
            <v>0</v>
          </cell>
          <cell r="AJ1108">
            <v>-148.74541666666667</v>
          </cell>
          <cell r="AK1108">
            <v>-3734.5829166666667</v>
          </cell>
          <cell r="AL1108">
            <v>-27671.355</v>
          </cell>
          <cell r="AM1108">
            <v>-48640.83833333334</v>
          </cell>
          <cell r="AN1108">
            <v>-49110.64166666667</v>
          </cell>
          <cell r="AO1108">
            <v>-49110.64166666667</v>
          </cell>
          <cell r="AR1108" t="str">
            <v>50a</v>
          </cell>
        </row>
        <row r="1109">
          <cell r="Y1109">
            <v>-3038.5</v>
          </cell>
          <cell r="Z1109">
            <v>-5482</v>
          </cell>
          <cell r="AA1109">
            <v>-800</v>
          </cell>
          <cell r="AB1109">
            <v>0</v>
          </cell>
          <cell r="AC1109">
            <v>-183</v>
          </cell>
          <cell r="AI1109">
            <v>0</v>
          </cell>
          <cell r="AJ1109">
            <v>0</v>
          </cell>
          <cell r="AK1109">
            <v>-126.60416666666667</v>
          </cell>
          <cell r="AL1109">
            <v>-481.625</v>
          </cell>
          <cell r="AM1109">
            <v>-743.375</v>
          </cell>
          <cell r="AN1109">
            <v>-776.70833333333337</v>
          </cell>
          <cell r="AO1109">
            <v>-784.33333333333337</v>
          </cell>
          <cell r="AR1109" t="str">
            <v>50a</v>
          </cell>
        </row>
        <row r="1110">
          <cell r="Z1110">
            <v>248983.5</v>
          </cell>
          <cell r="AA1110">
            <v>0</v>
          </cell>
          <cell r="AB1110">
            <v>-41.58</v>
          </cell>
          <cell r="AC1110">
            <v>-17.28</v>
          </cell>
          <cell r="AK1110">
            <v>0</v>
          </cell>
          <cell r="AL1110">
            <v>10374.3125</v>
          </cell>
          <cell r="AM1110">
            <v>20748.625</v>
          </cell>
          <cell r="AN1110">
            <v>20746.892499999998</v>
          </cell>
          <cell r="AO1110">
            <v>20744.439999999999</v>
          </cell>
          <cell r="AR1110" t="str">
            <v>50a</v>
          </cell>
        </row>
        <row r="1111">
          <cell r="R1111">
            <v>-59.6</v>
          </cell>
          <cell r="S1111">
            <v>166.61</v>
          </cell>
          <cell r="T1111">
            <v>0</v>
          </cell>
          <cell r="U1111">
            <v>119.47</v>
          </cell>
          <cell r="V1111">
            <v>0</v>
          </cell>
          <cell r="W1111">
            <v>0</v>
          </cell>
          <cell r="X1111">
            <v>3683.36</v>
          </cell>
          <cell r="Y1111">
            <v>2584.4899999999998</v>
          </cell>
          <cell r="Z1111">
            <v>0</v>
          </cell>
          <cell r="AA1111">
            <v>0</v>
          </cell>
          <cell r="AB1111">
            <v>0</v>
          </cell>
          <cell r="AC1111">
            <v>0</v>
          </cell>
          <cell r="AD1111">
            <v>310.84750000000003</v>
          </cell>
          <cell r="AE1111">
            <v>291.89208333333335</v>
          </cell>
          <cell r="AF1111">
            <v>302.97291666666672</v>
          </cell>
          <cell r="AG1111">
            <v>275.62666666666672</v>
          </cell>
          <cell r="AH1111">
            <v>199.7179166666667</v>
          </cell>
          <cell r="AI1111">
            <v>119.45041666666664</v>
          </cell>
          <cell r="AJ1111">
            <v>226.45375000000001</v>
          </cell>
          <cell r="AK1111">
            <v>466.98708333333326</v>
          </cell>
          <cell r="AL1111">
            <v>554.98541666666665</v>
          </cell>
          <cell r="AM1111">
            <v>549.67416666666657</v>
          </cell>
          <cell r="AN1111">
            <v>544.1925</v>
          </cell>
          <cell r="AO1111">
            <v>538.71083333333331</v>
          </cell>
          <cell r="AR1111" t="str">
            <v>50a</v>
          </cell>
        </row>
        <row r="1112">
          <cell r="R1112">
            <v>-200000</v>
          </cell>
          <cell r="S1112">
            <v>-200000</v>
          </cell>
          <cell r="T1112">
            <v>-200000</v>
          </cell>
          <cell r="U1112">
            <v>-200000</v>
          </cell>
          <cell r="V1112">
            <v>-200000</v>
          </cell>
          <cell r="W1112">
            <v>-200000</v>
          </cell>
          <cell r="X1112">
            <v>-200000</v>
          </cell>
          <cell r="Y1112">
            <v>-200000</v>
          </cell>
          <cell r="Z1112">
            <v>-200000</v>
          </cell>
          <cell r="AA1112">
            <v>-200000</v>
          </cell>
          <cell r="AB1112">
            <v>-200000</v>
          </cell>
          <cell r="AC1112">
            <v>-200000</v>
          </cell>
          <cell r="AD1112">
            <v>-367080.41666666669</v>
          </cell>
          <cell r="AE1112">
            <v>-333728.33333333331</v>
          </cell>
          <cell r="AF1112">
            <v>-300376.25</v>
          </cell>
          <cell r="AG1112">
            <v>-267024.16666666669</v>
          </cell>
          <cell r="AH1112">
            <v>-233672.08333333334</v>
          </cell>
          <cell r="AI1112">
            <v>-212820</v>
          </cell>
          <cell r="AJ1112">
            <v>-204477.29166666666</v>
          </cell>
          <cell r="AK1112">
            <v>-200310.625</v>
          </cell>
          <cell r="AL1112">
            <v>-200258.85416666666</v>
          </cell>
          <cell r="AM1112">
            <v>-200155.3125</v>
          </cell>
          <cell r="AN1112">
            <v>-200051.77083333334</v>
          </cell>
          <cell r="AO1112">
            <v>-200000</v>
          </cell>
          <cell r="AR1112" t="str">
            <v>50a</v>
          </cell>
        </row>
        <row r="1113">
          <cell r="R1113">
            <v>-374136.08</v>
          </cell>
          <cell r="S1113">
            <v>-201360.39</v>
          </cell>
          <cell r="T1113">
            <v>-196623.92</v>
          </cell>
          <cell r="U1113">
            <v>-195946.22</v>
          </cell>
          <cell r="V1113">
            <v>-197692.3</v>
          </cell>
          <cell r="W1113">
            <v>-202734.13</v>
          </cell>
          <cell r="X1113">
            <v>-289709.78999999998</v>
          </cell>
          <cell r="Y1113">
            <v>-207756.46</v>
          </cell>
          <cell r="Z1113">
            <v>-201260.41</v>
          </cell>
          <cell r="AA1113">
            <v>-195811.72</v>
          </cell>
          <cell r="AB1113">
            <v>-217636.52</v>
          </cell>
          <cell r="AC1113">
            <v>-1261542.44</v>
          </cell>
          <cell r="AD1113">
            <v>-271578.32791666669</v>
          </cell>
          <cell r="AE1113">
            <v>-265058.40875</v>
          </cell>
          <cell r="AF1113">
            <v>-252768.00666666668</v>
          </cell>
          <cell r="AG1113">
            <v>-239994.91500000001</v>
          </cell>
          <cell r="AH1113">
            <v>-233602.24333333332</v>
          </cell>
          <cell r="AI1113">
            <v>-232604.67333333334</v>
          </cell>
          <cell r="AJ1113">
            <v>-231586.69125</v>
          </cell>
          <cell r="AK1113">
            <v>-229924.44749999998</v>
          </cell>
          <cell r="AL1113">
            <v>-228091.91041666665</v>
          </cell>
          <cell r="AM1113">
            <v>-227638.31625</v>
          </cell>
          <cell r="AN1113">
            <v>-227626.32750000004</v>
          </cell>
          <cell r="AO1113">
            <v>-269882.59041666664</v>
          </cell>
          <cell r="AR1113" t="str">
            <v>50b</v>
          </cell>
        </row>
        <row r="1114">
          <cell r="R1114">
            <v>-16684218.34</v>
          </cell>
          <cell r="S1114">
            <v>-14639634.939999999</v>
          </cell>
          <cell r="T1114">
            <v>-13310020.82</v>
          </cell>
          <cell r="U1114">
            <v>-16642856.48</v>
          </cell>
          <cell r="V1114">
            <v>-15495975.789999999</v>
          </cell>
          <cell r="W1114">
            <v>-12621536.77</v>
          </cell>
          <cell r="X1114">
            <v>-17182970.620000001</v>
          </cell>
          <cell r="Y1114">
            <v>-16175571.369999999</v>
          </cell>
          <cell r="Z1114">
            <v>-14970180.77</v>
          </cell>
          <cell r="AA1114">
            <v>-18870504.359999999</v>
          </cell>
          <cell r="AB1114">
            <v>-17016021.48</v>
          </cell>
          <cell r="AC1114">
            <v>-17555854.09</v>
          </cell>
          <cell r="AD1114">
            <v>-13036484.977500001</v>
          </cell>
          <cell r="AE1114">
            <v>-13358964.156666664</v>
          </cell>
          <cell r="AF1114">
            <v>-13491931.775</v>
          </cell>
          <cell r="AG1114">
            <v>-13830354.012083335</v>
          </cell>
          <cell r="AH1114">
            <v>-14383619.45125</v>
          </cell>
          <cell r="AI1114">
            <v>-14725298.434583331</v>
          </cell>
          <cell r="AJ1114">
            <v>-14896728.8825</v>
          </cell>
          <cell r="AK1114">
            <v>-15194788.088750003</v>
          </cell>
          <cell r="AL1114">
            <v>-15330367.30291667</v>
          </cell>
          <cell r="AM1114">
            <v>-15471327.686250001</v>
          </cell>
          <cell r="AN1114">
            <v>-15836885.86875</v>
          </cell>
          <cell r="AO1114">
            <v>-15958613.765416665</v>
          </cell>
          <cell r="AR1114" t="str">
            <v>50a</v>
          </cell>
        </row>
        <row r="1115">
          <cell r="R1115">
            <v>-1682071.74</v>
          </cell>
          <cell r="S1115">
            <v>-1599468.78</v>
          </cell>
          <cell r="T1115">
            <v>-1666466.81</v>
          </cell>
          <cell r="U1115">
            <v>-1710786.89</v>
          </cell>
          <cell r="V1115">
            <v>-1689692.63</v>
          </cell>
          <cell r="W1115">
            <v>-1881402.74</v>
          </cell>
          <cell r="X1115">
            <v>-1762950.01</v>
          </cell>
          <cell r="Y1115">
            <v>-4007509.79</v>
          </cell>
          <cell r="Z1115">
            <v>-3617605.09</v>
          </cell>
          <cell r="AA1115">
            <v>-657600.23</v>
          </cell>
          <cell r="AB1115">
            <v>-600609.91</v>
          </cell>
          <cell r="AC1115">
            <v>-726357.67</v>
          </cell>
          <cell r="AD1115">
            <v>-1697008.9562499998</v>
          </cell>
          <cell r="AE1115">
            <v>-1700893.0174999998</v>
          </cell>
          <cell r="AF1115">
            <v>-1705053.625416667</v>
          </cell>
          <cell r="AG1115">
            <v>-1711215.0583333333</v>
          </cell>
          <cell r="AH1115">
            <v>-1715520.4733333336</v>
          </cell>
          <cell r="AI1115">
            <v>-1724784.5004166665</v>
          </cell>
          <cell r="AJ1115">
            <v>-1731364.8566666665</v>
          </cell>
          <cell r="AK1115">
            <v>-1819061.8429166665</v>
          </cell>
          <cell r="AL1115">
            <v>-1985041.8408333336</v>
          </cell>
          <cell r="AM1115">
            <v>-2015266.4475</v>
          </cell>
          <cell r="AN1115">
            <v>-1924010.6637500001</v>
          </cell>
          <cell r="AO1115">
            <v>-1839110.6520833336</v>
          </cell>
          <cell r="AR1115" t="str">
            <v>50b</v>
          </cell>
        </row>
        <row r="1116">
          <cell r="R1116">
            <v>-5255921.18</v>
          </cell>
          <cell r="S1116">
            <v>-1672482.67</v>
          </cell>
          <cell r="T1116">
            <v>-1545838.29</v>
          </cell>
          <cell r="U1116">
            <v>-4015982.49</v>
          </cell>
          <cell r="V1116">
            <v>-3520248.24</v>
          </cell>
          <cell r="W1116">
            <v>44913.83</v>
          </cell>
          <cell r="X1116">
            <v>-919768.77</v>
          </cell>
          <cell r="Y1116">
            <v>-496830.23</v>
          </cell>
          <cell r="Z1116">
            <v>-630556.75</v>
          </cell>
          <cell r="AA1116">
            <v>-1470625.02</v>
          </cell>
          <cell r="AB1116">
            <v>-698611.73</v>
          </cell>
          <cell r="AC1116">
            <v>-2371036.96</v>
          </cell>
          <cell r="AD1116">
            <v>-2731240.3320833333</v>
          </cell>
          <cell r="AE1116">
            <v>-2767505.7729166667</v>
          </cell>
          <cell r="AF1116">
            <v>-2662172.3937500003</v>
          </cell>
          <cell r="AG1116">
            <v>-2758948.9904166665</v>
          </cell>
          <cell r="AH1116">
            <v>-2974589.1083333329</v>
          </cell>
          <cell r="AI1116">
            <v>-2894811.250833333</v>
          </cell>
          <cell r="AJ1116">
            <v>-2640156.9258333337</v>
          </cell>
          <cell r="AK1116">
            <v>-2383705.4608333339</v>
          </cell>
          <cell r="AL1116">
            <v>-2216991.1604166669</v>
          </cell>
          <cell r="AM1116">
            <v>-2233936.7108333339</v>
          </cell>
          <cell r="AN1116">
            <v>-2133438.6370833335</v>
          </cell>
          <cell r="AO1116">
            <v>-1959000.2262500003</v>
          </cell>
          <cell r="AR1116" t="str">
            <v>50a</v>
          </cell>
        </row>
        <row r="1117">
          <cell r="Y1117">
            <v>-233</v>
          </cell>
          <cell r="Z1117">
            <v>-233</v>
          </cell>
          <cell r="AA1117">
            <v>-233</v>
          </cell>
          <cell r="AB1117">
            <v>-233</v>
          </cell>
          <cell r="AC1117">
            <v>-233</v>
          </cell>
          <cell r="AI1117">
            <v>0</v>
          </cell>
          <cell r="AJ1117">
            <v>0</v>
          </cell>
          <cell r="AK1117">
            <v>-9.7083333333333339</v>
          </cell>
          <cell r="AL1117">
            <v>-29.125</v>
          </cell>
          <cell r="AM1117">
            <v>-48.541666666666664</v>
          </cell>
          <cell r="AN1117">
            <v>-67.958333333333329</v>
          </cell>
          <cell r="AO1117">
            <v>-87.375</v>
          </cell>
          <cell r="AR1117" t="str">
            <v>50a</v>
          </cell>
        </row>
        <row r="1118">
          <cell r="R1118">
            <v>-28396.47</v>
          </cell>
          <cell r="S1118">
            <v>6555.2</v>
          </cell>
          <cell r="T1118">
            <v>-18374.36</v>
          </cell>
          <cell r="U1118">
            <v>-42465.51</v>
          </cell>
          <cell r="V1118">
            <v>3135.77</v>
          </cell>
          <cell r="W1118">
            <v>-20827.150000000001</v>
          </cell>
          <cell r="X1118">
            <v>-44442.86</v>
          </cell>
          <cell r="Y1118">
            <v>4715.1000000000004</v>
          </cell>
          <cell r="Z1118">
            <v>-19027.12</v>
          </cell>
          <cell r="AA1118">
            <v>-43439.48</v>
          </cell>
          <cell r="AB1118">
            <v>3137.21</v>
          </cell>
          <cell r="AC1118">
            <v>-20110.47</v>
          </cell>
          <cell r="AD1118">
            <v>-14948.799583333333</v>
          </cell>
          <cell r="AE1118">
            <v>-15132.590000000002</v>
          </cell>
          <cell r="AF1118">
            <v>-15558.255833333335</v>
          </cell>
          <cell r="AG1118">
            <v>-15806.188749999996</v>
          </cell>
          <cell r="AH1118">
            <v>-16021.372083333334</v>
          </cell>
          <cell r="AI1118">
            <v>-16205.784999999998</v>
          </cell>
          <cell r="AJ1118">
            <v>-16455.844583333335</v>
          </cell>
          <cell r="AK1118">
            <v>-16662.707083333338</v>
          </cell>
          <cell r="AL1118">
            <v>-16817.364999999998</v>
          </cell>
          <cell r="AM1118">
            <v>-16998.975000000002</v>
          </cell>
          <cell r="AN1118">
            <v>-17094.784166666668</v>
          </cell>
          <cell r="AO1118">
            <v>-17696.615000000002</v>
          </cell>
          <cell r="AR1118" t="str">
            <v>50a</v>
          </cell>
        </row>
        <row r="1119">
          <cell r="R1119">
            <v>-42016.160000000003</v>
          </cell>
          <cell r="S1119">
            <v>-40819.199999999997</v>
          </cell>
          <cell r="T1119">
            <v>-86445.7</v>
          </cell>
          <cell r="U1119">
            <v>-95050.54</v>
          </cell>
          <cell r="V1119">
            <v>-86915.48</v>
          </cell>
          <cell r="W1119">
            <v>-80942.59</v>
          </cell>
          <cell r="X1119">
            <v>-50864.45</v>
          </cell>
          <cell r="Y1119">
            <v>-69569.070000000007</v>
          </cell>
          <cell r="Z1119">
            <v>-88525.33</v>
          </cell>
          <cell r="AA1119">
            <v>-108843.35</v>
          </cell>
          <cell r="AB1119">
            <v>-106587.85</v>
          </cell>
          <cell r="AC1119">
            <v>-90967.98</v>
          </cell>
          <cell r="AD1119">
            <v>-39595.715416666666</v>
          </cell>
          <cell r="AE1119">
            <v>-41564.418333333328</v>
          </cell>
          <cell r="AF1119">
            <v>-44665.417500000003</v>
          </cell>
          <cell r="AG1119">
            <v>-49314.741249999999</v>
          </cell>
          <cell r="AH1119">
            <v>-53353.689166666678</v>
          </cell>
          <cell r="AI1119">
            <v>-56121.562083333331</v>
          </cell>
          <cell r="AJ1119">
            <v>-57420.282499999994</v>
          </cell>
          <cell r="AK1119">
            <v>-58733.761249999989</v>
          </cell>
          <cell r="AL1119">
            <v>-61987.810833333322</v>
          </cell>
          <cell r="AM1119">
            <v>-66649.248749999984</v>
          </cell>
          <cell r="AN1119">
            <v>-71942.056666666656</v>
          </cell>
          <cell r="AO1119">
            <v>-76815.137499999997</v>
          </cell>
          <cell r="AR1119" t="str">
            <v>50a</v>
          </cell>
        </row>
        <row r="1120">
          <cell r="R1120">
            <v>-22968.82</v>
          </cell>
          <cell r="S1120">
            <v>-22968.82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-46859.91</v>
          </cell>
          <cell r="Y1120">
            <v>-38326.620000000003</v>
          </cell>
          <cell r="Z1120">
            <v>-18095.189999999999</v>
          </cell>
          <cell r="AA1120">
            <v>-6018.13</v>
          </cell>
          <cell r="AB1120">
            <v>-12036.26</v>
          </cell>
          <cell r="AC1120">
            <v>0</v>
          </cell>
          <cell r="AD1120">
            <v>-22968.820000000003</v>
          </cell>
          <cell r="AE1120">
            <v>-22968.820000000003</v>
          </cell>
          <cell r="AF1120">
            <v>-22011.785833333339</v>
          </cell>
          <cell r="AG1120">
            <v>-20097.717500000002</v>
          </cell>
          <cell r="AH1120">
            <v>-18183.64916666667</v>
          </cell>
          <cell r="AI1120">
            <v>-16269.580833333335</v>
          </cell>
          <cell r="AJ1120">
            <v>-16308.008750000003</v>
          </cell>
          <cell r="AK1120">
            <v>-17943.379166666669</v>
          </cell>
          <cell r="AL1120">
            <v>-18380.219583333335</v>
          </cell>
          <cell r="AM1120">
            <v>-17470.872916666667</v>
          </cell>
          <cell r="AN1120">
            <v>-16309.070833333333</v>
          </cell>
          <cell r="AO1120">
            <v>-14896.513333333336</v>
          </cell>
          <cell r="AR1120" t="str">
            <v>50a</v>
          </cell>
        </row>
        <row r="1121">
          <cell r="R1121">
            <v>-17952.349999999999</v>
          </cell>
          <cell r="S1121">
            <v>-33988.800000000003</v>
          </cell>
          <cell r="T1121">
            <v>-19962.41</v>
          </cell>
          <cell r="U1121">
            <v>-17905.79</v>
          </cell>
          <cell r="V1121">
            <v>-17893.79</v>
          </cell>
          <cell r="W1121">
            <v>-17874.48</v>
          </cell>
          <cell r="X1121">
            <v>-35667.03</v>
          </cell>
          <cell r="Y1121">
            <v>-17521.650000000001</v>
          </cell>
          <cell r="Z1121">
            <v>-19449.52</v>
          </cell>
          <cell r="AA1121">
            <v>-19424.52</v>
          </cell>
          <cell r="AB1121">
            <v>-17351.330000000002</v>
          </cell>
          <cell r="AC1121">
            <v>-17161.330000000002</v>
          </cell>
          <cell r="AD1121">
            <v>-8221.0279166666678</v>
          </cell>
          <cell r="AE1121">
            <v>-10389.805833333334</v>
          </cell>
          <cell r="AF1121">
            <v>-12563.160416666666</v>
          </cell>
          <cell r="AG1121">
            <v>-13986.692916666669</v>
          </cell>
          <cell r="AH1121">
            <v>-15323.699583333335</v>
          </cell>
          <cell r="AI1121">
            <v>-16660.118750000001</v>
          </cell>
          <cell r="AJ1121">
            <v>-18737.619166666671</v>
          </cell>
          <cell r="AK1121">
            <v>-20157.68416666667</v>
          </cell>
          <cell r="AL1121">
            <v>-20261.968333333334</v>
          </cell>
          <cell r="AM1121">
            <v>-20522.171250000003</v>
          </cell>
          <cell r="AN1121">
            <v>-20773.774166666666</v>
          </cell>
          <cell r="AO1121">
            <v>-20935.785833333332</v>
          </cell>
          <cell r="AR1121" t="str">
            <v>50a</v>
          </cell>
        </row>
        <row r="1122">
          <cell r="R1122">
            <v>-96474.73</v>
          </cell>
          <cell r="S1122">
            <v>-780882.68</v>
          </cell>
          <cell r="T1122">
            <v>-346724.8</v>
          </cell>
          <cell r="U1122">
            <v>-59701.31</v>
          </cell>
          <cell r="V1122">
            <v>-61158.879999999997</v>
          </cell>
          <cell r="W1122">
            <v>-51289.25</v>
          </cell>
          <cell r="X1122">
            <v>-60859.32</v>
          </cell>
          <cell r="Y1122">
            <v>-63381.22</v>
          </cell>
          <cell r="Z1122">
            <v>-261939.4</v>
          </cell>
          <cell r="AA1122">
            <v>32668.45</v>
          </cell>
          <cell r="AB1122">
            <v>32596.49</v>
          </cell>
          <cell r="AC1122">
            <v>0</v>
          </cell>
          <cell r="AD1122">
            <v>-92102.907499999987</v>
          </cell>
          <cell r="AE1122">
            <v>-147169.91041666665</v>
          </cell>
          <cell r="AF1122">
            <v>-195536.86916666667</v>
          </cell>
          <cell r="AG1122">
            <v>-196725.26208333333</v>
          </cell>
          <cell r="AH1122">
            <v>-190489.70666666667</v>
          </cell>
          <cell r="AI1122">
            <v>-191747.36916666667</v>
          </cell>
          <cell r="AJ1122">
            <v>-193019.60416666663</v>
          </cell>
          <cell r="AK1122">
            <v>-182403.7175</v>
          </cell>
          <cell r="AL1122">
            <v>-167720.34291666668</v>
          </cell>
          <cell r="AM1122">
            <v>-160507.42624999999</v>
          </cell>
          <cell r="AN1122">
            <v>-152521.20375000002</v>
          </cell>
          <cell r="AO1122">
            <v>-145800.65666666665</v>
          </cell>
          <cell r="AR1122" t="str">
            <v>50a</v>
          </cell>
        </row>
        <row r="1123">
          <cell r="R1123">
            <v>-3981.26</v>
          </cell>
          <cell r="S1123">
            <v>-14775.56</v>
          </cell>
          <cell r="T1123">
            <v>-15179.85</v>
          </cell>
          <cell r="U1123">
            <v>-4466.26</v>
          </cell>
          <cell r="V1123">
            <v>-3268.23</v>
          </cell>
          <cell r="W1123">
            <v>-3399.94</v>
          </cell>
          <cell r="X1123">
            <v>-3462.33</v>
          </cell>
          <cell r="Y1123">
            <v>-3337.55</v>
          </cell>
          <cell r="Z1123">
            <v>-15229.97</v>
          </cell>
          <cell r="AA1123">
            <v>-3337.44</v>
          </cell>
          <cell r="AB1123">
            <v>-3675.86</v>
          </cell>
          <cell r="AC1123">
            <v>-3564.45</v>
          </cell>
          <cell r="AD1123">
            <v>-7979.3929166666667</v>
          </cell>
          <cell r="AE1123">
            <v>-8447.8062499999996</v>
          </cell>
          <cell r="AF1123">
            <v>-8858.9304166666643</v>
          </cell>
          <cell r="AG1123">
            <v>-8291.6358333333337</v>
          </cell>
          <cell r="AH1123">
            <v>-7758.6575000000003</v>
          </cell>
          <cell r="AI1123">
            <v>-7730.1137499999995</v>
          </cell>
          <cell r="AJ1123">
            <v>-7702.7266666666665</v>
          </cell>
          <cell r="AK1123">
            <v>-7146.86625</v>
          </cell>
          <cell r="AL1123">
            <v>-6575.5545833333344</v>
          </cell>
          <cell r="AM1123">
            <v>-6530.1120833333334</v>
          </cell>
          <cell r="AN1123">
            <v>-6504.682083333334</v>
          </cell>
          <cell r="AO1123">
            <v>-6483.3045833333344</v>
          </cell>
          <cell r="AR1123" t="str">
            <v>50a</v>
          </cell>
        </row>
        <row r="1124">
          <cell r="R1124">
            <v>15.07</v>
          </cell>
          <cell r="S1124">
            <v>9.43</v>
          </cell>
          <cell r="T1124">
            <v>4.95</v>
          </cell>
          <cell r="U1124">
            <v>9.94</v>
          </cell>
          <cell r="V1124">
            <v>17.61</v>
          </cell>
          <cell r="W1124">
            <v>21.54</v>
          </cell>
          <cell r="X1124">
            <v>16.98</v>
          </cell>
          <cell r="Y1124">
            <v>15.05</v>
          </cell>
          <cell r="Z1124">
            <v>8.33</v>
          </cell>
          <cell r="AA1124">
            <v>7.71</v>
          </cell>
          <cell r="AB1124">
            <v>14.95</v>
          </cell>
          <cell r="AC1124">
            <v>-0.46</v>
          </cell>
          <cell r="AD1124">
            <v>2.4529166666666664</v>
          </cell>
          <cell r="AE1124">
            <v>3.4737500000000003</v>
          </cell>
          <cell r="AF1124">
            <v>4.072916666666667</v>
          </cell>
          <cell r="AG1124">
            <v>4.6933333333333334</v>
          </cell>
          <cell r="AH1124">
            <v>5.8412499999999996</v>
          </cell>
          <cell r="AI1124">
            <v>7.4725000000000001</v>
          </cell>
          <cell r="AJ1124">
            <v>9.0774999999999988</v>
          </cell>
          <cell r="AK1124">
            <v>10.412083333333333</v>
          </cell>
          <cell r="AL1124">
            <v>11.386249999999999</v>
          </cell>
          <cell r="AM1124">
            <v>12.005000000000001</v>
          </cell>
          <cell r="AN1124">
            <v>12.651666666666666</v>
          </cell>
          <cell r="AO1124">
            <v>12.392499999999998</v>
          </cell>
          <cell r="AR1124" t="str">
            <v>50a</v>
          </cell>
        </row>
        <row r="1125">
          <cell r="R1125">
            <v>3852.52</v>
          </cell>
          <cell r="S1125">
            <v>3298.72</v>
          </cell>
          <cell r="T1125">
            <v>2876.42</v>
          </cell>
          <cell r="U1125">
            <v>3183.44</v>
          </cell>
          <cell r="V1125">
            <v>1900.63</v>
          </cell>
          <cell r="W1125">
            <v>2670.23</v>
          </cell>
          <cell r="X1125">
            <v>2957.58</v>
          </cell>
          <cell r="Y1125">
            <v>4026.66</v>
          </cell>
          <cell r="Z1125">
            <v>2732.42</v>
          </cell>
          <cell r="AA1125">
            <v>4520.1899999999996</v>
          </cell>
          <cell r="AB1125">
            <v>2875.64</v>
          </cell>
          <cell r="AC1125">
            <v>2834.79</v>
          </cell>
          <cell r="AD1125">
            <v>2870.1329166666669</v>
          </cell>
          <cell r="AE1125">
            <v>2964.8062499999996</v>
          </cell>
          <cell r="AF1125">
            <v>3063.1025000000004</v>
          </cell>
          <cell r="AG1125">
            <v>3110.6525000000001</v>
          </cell>
          <cell r="AH1125">
            <v>3110.5604166666672</v>
          </cell>
          <cell r="AI1125">
            <v>3056.7824999999998</v>
          </cell>
          <cell r="AJ1125">
            <v>3100.5237500000003</v>
          </cell>
          <cell r="AK1125">
            <v>3271.6437500000006</v>
          </cell>
          <cell r="AL1125">
            <v>3326.1741666666662</v>
          </cell>
          <cell r="AM1125">
            <v>3252.9479166666665</v>
          </cell>
          <cell r="AN1125">
            <v>3204.9533333333334</v>
          </cell>
          <cell r="AO1125">
            <v>3163.0387500000002</v>
          </cell>
          <cell r="AR1125" t="str">
            <v>50a</v>
          </cell>
        </row>
        <row r="1126">
          <cell r="R1126">
            <v>0</v>
          </cell>
          <cell r="S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Y1126">
            <v>0</v>
          </cell>
          <cell r="Z1126">
            <v>0</v>
          </cell>
          <cell r="AA1126">
            <v>0</v>
          </cell>
          <cell r="AB1126">
            <v>0</v>
          </cell>
          <cell r="AC1126">
            <v>0</v>
          </cell>
          <cell r="AD1126">
            <v>0</v>
          </cell>
          <cell r="AE1126">
            <v>0</v>
          </cell>
          <cell r="AF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  <cell r="AK1126">
            <v>0</v>
          </cell>
          <cell r="AL1126">
            <v>0</v>
          </cell>
          <cell r="AM1126">
            <v>0</v>
          </cell>
          <cell r="AN1126">
            <v>0</v>
          </cell>
          <cell r="AO1126">
            <v>0</v>
          </cell>
          <cell r="AR1126" t="str">
            <v>50a</v>
          </cell>
        </row>
        <row r="1127"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-14607.057083333333</v>
          </cell>
          <cell r="AE1127">
            <v>-11360.075416666667</v>
          </cell>
          <cell r="AF1127">
            <v>-8114.3395833333343</v>
          </cell>
          <cell r="AG1127">
            <v>-4868.6037500000002</v>
          </cell>
          <cell r="AH1127">
            <v>-1622.8679166666668</v>
          </cell>
          <cell r="AI1127">
            <v>0</v>
          </cell>
          <cell r="AJ1127">
            <v>0</v>
          </cell>
          <cell r="AK1127">
            <v>0</v>
          </cell>
          <cell r="AL1127">
            <v>0</v>
          </cell>
          <cell r="AM1127">
            <v>0</v>
          </cell>
          <cell r="AN1127">
            <v>0</v>
          </cell>
          <cell r="AO1127">
            <v>0</v>
          </cell>
          <cell r="AR1127" t="str">
            <v>50a</v>
          </cell>
        </row>
        <row r="1128">
          <cell r="R1128">
            <v>0</v>
          </cell>
          <cell r="S1128">
            <v>0</v>
          </cell>
          <cell r="T1128">
            <v>0</v>
          </cell>
          <cell r="U1128">
            <v>0</v>
          </cell>
          <cell r="V1128">
            <v>0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0</v>
          </cell>
          <cell r="AB1128">
            <v>0</v>
          </cell>
          <cell r="AC1128">
            <v>0</v>
          </cell>
          <cell r="AD1128">
            <v>0</v>
          </cell>
          <cell r="AE1128">
            <v>0</v>
          </cell>
          <cell r="AF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  <cell r="AK1128">
            <v>0</v>
          </cell>
          <cell r="AL1128">
            <v>0</v>
          </cell>
          <cell r="AM1128">
            <v>0</v>
          </cell>
          <cell r="AN1128">
            <v>0</v>
          </cell>
          <cell r="AO1128">
            <v>0</v>
          </cell>
          <cell r="AR1128" t="str">
            <v>50b</v>
          </cell>
        </row>
        <row r="1129">
          <cell r="R1129">
            <v>0</v>
          </cell>
          <cell r="S1129">
            <v>0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  <cell r="AA1129">
            <v>0</v>
          </cell>
          <cell r="AB1129">
            <v>0</v>
          </cell>
          <cell r="AC1129">
            <v>0</v>
          </cell>
          <cell r="AD1129">
            <v>-1114.53</v>
          </cell>
          <cell r="AE1129">
            <v>-866.85666666666657</v>
          </cell>
          <cell r="AF1129">
            <v>-619.18333333333328</v>
          </cell>
          <cell r="AG1129">
            <v>-371.51</v>
          </cell>
          <cell r="AH1129">
            <v>-123.83666666666666</v>
          </cell>
          <cell r="AI1129">
            <v>0</v>
          </cell>
          <cell r="AJ1129">
            <v>0</v>
          </cell>
          <cell r="AK1129">
            <v>0</v>
          </cell>
          <cell r="AL1129">
            <v>0</v>
          </cell>
          <cell r="AM1129">
            <v>0</v>
          </cell>
          <cell r="AN1129">
            <v>0</v>
          </cell>
          <cell r="AO1129">
            <v>0</v>
          </cell>
          <cell r="AR1129" t="str">
            <v>50a</v>
          </cell>
        </row>
        <row r="1130">
          <cell r="R1130">
            <v>0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0</v>
          </cell>
          <cell r="AB1130">
            <v>0</v>
          </cell>
          <cell r="AC1130">
            <v>0</v>
          </cell>
          <cell r="AD1130">
            <v>-1479631.18625</v>
          </cell>
          <cell r="AE1130">
            <v>-493210.3954166667</v>
          </cell>
          <cell r="AF1130">
            <v>0</v>
          </cell>
          <cell r="AG1130">
            <v>0</v>
          </cell>
          <cell r="AH1130">
            <v>0</v>
          </cell>
          <cell r="AI1130">
            <v>0</v>
          </cell>
          <cell r="AJ1130">
            <v>0</v>
          </cell>
          <cell r="AK1130">
            <v>0</v>
          </cell>
          <cell r="AL1130">
            <v>0</v>
          </cell>
          <cell r="AM1130">
            <v>0</v>
          </cell>
          <cell r="AN1130">
            <v>0</v>
          </cell>
          <cell r="AO1130">
            <v>0</v>
          </cell>
          <cell r="AR1130" t="str">
            <v>50b</v>
          </cell>
        </row>
        <row r="1131">
          <cell r="R1131">
            <v>0</v>
          </cell>
          <cell r="S1131">
            <v>0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0</v>
          </cell>
          <cell r="AB1131">
            <v>0</v>
          </cell>
          <cell r="AC1131">
            <v>0</v>
          </cell>
          <cell r="AD1131">
            <v>-60536.873749999992</v>
          </cell>
          <cell r="AE1131">
            <v>-20382.935833333333</v>
          </cell>
          <cell r="AF1131">
            <v>-281.15875</v>
          </cell>
          <cell r="AG1131">
            <v>-248.08124999999998</v>
          </cell>
          <cell r="AH1131">
            <v>-215.00375</v>
          </cell>
          <cell r="AI1131">
            <v>-181.92625000000001</v>
          </cell>
          <cell r="AJ1131">
            <v>-148.84875</v>
          </cell>
          <cell r="AK1131">
            <v>-115.77124999999999</v>
          </cell>
          <cell r="AL1131">
            <v>-82.693750000000009</v>
          </cell>
          <cell r="AM1131">
            <v>-49.616250000000001</v>
          </cell>
          <cell r="AN1131">
            <v>-16.53875</v>
          </cell>
          <cell r="AO1131">
            <v>0</v>
          </cell>
        </row>
        <row r="1132">
          <cell r="R1132">
            <v>12953.36</v>
          </cell>
          <cell r="S1132">
            <v>1420.64</v>
          </cell>
          <cell r="T1132">
            <v>13406.63</v>
          </cell>
          <cell r="U1132">
            <v>9724.5</v>
          </cell>
          <cell r="V1132">
            <v>-36.840000000000003</v>
          </cell>
          <cell r="W1132">
            <v>-220.51</v>
          </cell>
          <cell r="X1132">
            <v>518.16999999999996</v>
          </cell>
          <cell r="Y1132">
            <v>-1850.56</v>
          </cell>
          <cell r="Z1132">
            <v>-1233.9100000000001</v>
          </cell>
          <cell r="AA1132">
            <v>-1280.1099999999999</v>
          </cell>
          <cell r="AB1132">
            <v>-2087.06</v>
          </cell>
          <cell r="AC1132">
            <v>0</v>
          </cell>
          <cell r="AD1132">
            <v>-89869.441249999989</v>
          </cell>
          <cell r="AE1132">
            <v>-69489.984166666662</v>
          </cell>
          <cell r="AF1132">
            <v>-48825.106666666667</v>
          </cell>
          <cell r="AG1132">
            <v>-28023.406666666662</v>
          </cell>
          <cell r="AH1132">
            <v>-7545.8058333333329</v>
          </cell>
          <cell r="AI1132">
            <v>2592.5554166666666</v>
          </cell>
          <cell r="AJ1132">
            <v>2613.4187500000003</v>
          </cell>
          <cell r="AK1132">
            <v>2750.8691666666668</v>
          </cell>
          <cell r="AL1132">
            <v>2806.8554166666668</v>
          </cell>
          <cell r="AM1132">
            <v>2740.9570833333332</v>
          </cell>
          <cell r="AN1132">
            <v>2667.9987499999997</v>
          </cell>
          <cell r="AO1132">
            <v>2609.5258333333327</v>
          </cell>
          <cell r="AR1132" t="str">
            <v>50a</v>
          </cell>
        </row>
        <row r="1133">
          <cell r="R1133">
            <v>-11048.45</v>
          </cell>
          <cell r="S1133">
            <v>-12662.73</v>
          </cell>
          <cell r="T1133">
            <v>-10867.12</v>
          </cell>
          <cell r="U1133">
            <v>-13885.64</v>
          </cell>
          <cell r="V1133">
            <v>3724.84</v>
          </cell>
          <cell r="W1133">
            <v>24427.88</v>
          </cell>
          <cell r="X1133">
            <v>14874.27</v>
          </cell>
          <cell r="Y1133">
            <v>-273.95999999999998</v>
          </cell>
          <cell r="Z1133">
            <v>5523.42</v>
          </cell>
          <cell r="AA1133">
            <v>-2329.19</v>
          </cell>
          <cell r="AB1133">
            <v>-0.75</v>
          </cell>
          <cell r="AC1133">
            <v>-1316.99</v>
          </cell>
          <cell r="AD1133">
            <v>107186.41624999997</v>
          </cell>
          <cell r="AE1133">
            <v>85322.111666666679</v>
          </cell>
          <cell r="AF1133">
            <v>60863.007500000007</v>
          </cell>
          <cell r="AG1133">
            <v>35677.459583333322</v>
          </cell>
          <cell r="AH1133">
            <v>11399.29166666667</v>
          </cell>
          <cell r="AI1133">
            <v>180.55208333333334</v>
          </cell>
          <cell r="AJ1133">
            <v>1343.0650000000001</v>
          </cell>
          <cell r="AK1133">
            <v>2345.8600000000006</v>
          </cell>
          <cell r="AL1133">
            <v>2700.1695833333338</v>
          </cell>
          <cell r="AM1133">
            <v>2187.2995833333334</v>
          </cell>
          <cell r="AN1133">
            <v>1304.5491666666665</v>
          </cell>
          <cell r="AO1133">
            <v>188.73749999999961</v>
          </cell>
          <cell r="AR1133" t="str">
            <v>50a</v>
          </cell>
        </row>
        <row r="1134">
          <cell r="R1134">
            <v>-18827.71</v>
          </cell>
          <cell r="S1134">
            <v>-18038.169999999998</v>
          </cell>
          <cell r="T1134">
            <v>0</v>
          </cell>
          <cell r="U1134">
            <v>-16632.57</v>
          </cell>
          <cell r="V1134">
            <v>-18120.55</v>
          </cell>
          <cell r="W1134">
            <v>-16439.68</v>
          </cell>
          <cell r="X1134">
            <v>274939.82</v>
          </cell>
          <cell r="Y1134">
            <v>273143.84000000003</v>
          </cell>
          <cell r="Z1134">
            <v>-15688.13</v>
          </cell>
          <cell r="AA1134">
            <v>550543.14</v>
          </cell>
          <cell r="AB1134">
            <v>262975.40999999997</v>
          </cell>
          <cell r="AC1134">
            <v>-1367.64</v>
          </cell>
          <cell r="AD1134">
            <v>-25257.910416666666</v>
          </cell>
          <cell r="AE1134">
            <v>-26793.988750000004</v>
          </cell>
          <cell r="AF1134">
            <v>-27545.579166666666</v>
          </cell>
          <cell r="AG1134">
            <v>-28238.602916666667</v>
          </cell>
          <cell r="AH1134">
            <v>-29686.649583333336</v>
          </cell>
          <cell r="AI1134">
            <v>-30821.530416666672</v>
          </cell>
          <cell r="AJ1134">
            <v>-15786.699999999997</v>
          </cell>
          <cell r="AK1134">
            <v>15000.887083333337</v>
          </cell>
          <cell r="AL1134">
            <v>30188.044166666674</v>
          </cell>
          <cell r="AM1134">
            <v>53352.625416666677</v>
          </cell>
          <cell r="AN1134">
            <v>90691.177083333328</v>
          </cell>
          <cell r="AO1134">
            <v>104693.35958333332</v>
          </cell>
          <cell r="AR1134" t="str">
            <v>50a</v>
          </cell>
        </row>
        <row r="1135">
          <cell r="R1135">
            <v>0</v>
          </cell>
          <cell r="S1135">
            <v>0</v>
          </cell>
          <cell r="T1135">
            <v>0</v>
          </cell>
          <cell r="U1135">
            <v>0</v>
          </cell>
          <cell r="V1135">
            <v>-3115.81</v>
          </cell>
          <cell r="W1135">
            <v>-56.24</v>
          </cell>
          <cell r="X1135">
            <v>-387.05</v>
          </cell>
          <cell r="Y1135">
            <v>-764.86</v>
          </cell>
          <cell r="Z1135">
            <v>-391.67</v>
          </cell>
          <cell r="AA1135">
            <v>-387.05</v>
          </cell>
          <cell r="AB1135">
            <v>-330.81</v>
          </cell>
          <cell r="AC1135">
            <v>-330.81</v>
          </cell>
          <cell r="AD1135">
            <v>0</v>
          </cell>
          <cell r="AE1135">
            <v>0</v>
          </cell>
          <cell r="AF1135">
            <v>0</v>
          </cell>
          <cell r="AG1135">
            <v>0</v>
          </cell>
          <cell r="AH1135">
            <v>-129.82541666666665</v>
          </cell>
          <cell r="AI1135">
            <v>-261.99416666666667</v>
          </cell>
          <cell r="AJ1135">
            <v>-280.46458333333334</v>
          </cell>
          <cell r="AK1135">
            <v>-328.46083333333331</v>
          </cell>
          <cell r="AL1135">
            <v>-376.64958333333334</v>
          </cell>
          <cell r="AM1135">
            <v>-409.09625</v>
          </cell>
          <cell r="AN1135">
            <v>-439.00708333333336</v>
          </cell>
          <cell r="AO1135">
            <v>-466.57458333333335</v>
          </cell>
          <cell r="AR1135" t="str">
            <v>50a</v>
          </cell>
        </row>
        <row r="1136">
          <cell r="R1136">
            <v>-7660.74</v>
          </cell>
          <cell r="S1136">
            <v>-7660.74</v>
          </cell>
          <cell r="T1136">
            <v>-7655.79</v>
          </cell>
          <cell r="U1136">
            <v>-7647.34</v>
          </cell>
          <cell r="V1136">
            <v>-7660.74</v>
          </cell>
          <cell r="W1136">
            <v>-7660.74</v>
          </cell>
          <cell r="X1136">
            <v>-7660.74</v>
          </cell>
          <cell r="Y1136">
            <v>-7651.62</v>
          </cell>
          <cell r="Z1136">
            <v>-7640.06</v>
          </cell>
          <cell r="AA1136">
            <v>-7626.66</v>
          </cell>
          <cell r="AB1136">
            <v>-7626.66</v>
          </cell>
          <cell r="AC1136">
            <v>-7626.66</v>
          </cell>
          <cell r="AD1136">
            <v>-2593.5783333333334</v>
          </cell>
          <cell r="AE1136">
            <v>-3231.9733333333334</v>
          </cell>
          <cell r="AF1136">
            <v>-3870.1620833333327</v>
          </cell>
          <cell r="AG1136">
            <v>-4507.7924999999996</v>
          </cell>
          <cell r="AH1136">
            <v>-5145.6291666666666</v>
          </cell>
          <cell r="AI1136">
            <v>-5741.7849999999999</v>
          </cell>
          <cell r="AJ1136">
            <v>-6254.9912499999991</v>
          </cell>
          <cell r="AK1136">
            <v>-6686.7566666666671</v>
          </cell>
          <cell r="AL1136">
            <v>-7037.1658333333326</v>
          </cell>
          <cell r="AM1136">
            <v>-7306.8049999999994</v>
          </cell>
          <cell r="AN1136">
            <v>-7497.5774999999994</v>
          </cell>
          <cell r="AO1136">
            <v>-7610.9049999999997</v>
          </cell>
          <cell r="AR1136" t="str">
            <v>50a</v>
          </cell>
        </row>
        <row r="1137">
          <cell r="R1137">
            <v>-10712.01</v>
          </cell>
          <cell r="S1137">
            <v>-13640.8</v>
          </cell>
          <cell r="T1137">
            <v>-139.55000000000001</v>
          </cell>
          <cell r="U1137">
            <v>-403.26</v>
          </cell>
          <cell r="V1137">
            <v>-15782.69</v>
          </cell>
          <cell r="W1137">
            <v>0</v>
          </cell>
          <cell r="X1137">
            <v>-20575.099999999999</v>
          </cell>
          <cell r="Y1137">
            <v>-211.69</v>
          </cell>
          <cell r="Z1137">
            <v>-833.96</v>
          </cell>
          <cell r="AA1137">
            <v>-14128.03</v>
          </cell>
          <cell r="AB1137">
            <v>-1162.82</v>
          </cell>
          <cell r="AC1137">
            <v>-8336.41</v>
          </cell>
          <cell r="AD1137">
            <v>-3161.6312499999999</v>
          </cell>
          <cell r="AE1137">
            <v>-4176.3316666666669</v>
          </cell>
          <cell r="AF1137">
            <v>-4750.5129166666675</v>
          </cell>
          <cell r="AG1137">
            <v>-4773.13</v>
          </cell>
          <cell r="AH1137">
            <v>-5447.5445833333342</v>
          </cell>
          <cell r="AI1137">
            <v>-6105.1566666666668</v>
          </cell>
          <cell r="AJ1137">
            <v>-6962.4525000000003</v>
          </cell>
          <cell r="AK1137">
            <v>-6944.638750000001</v>
          </cell>
          <cell r="AL1137">
            <v>-6104.2775000000001</v>
          </cell>
          <cell r="AM1137">
            <v>-6727.6937500000013</v>
          </cell>
          <cell r="AN1137">
            <v>-6893.1937500000013</v>
          </cell>
          <cell r="AO1137">
            <v>-6815.2762499999999</v>
          </cell>
          <cell r="AR1137" t="str">
            <v>50a</v>
          </cell>
        </row>
        <row r="1138">
          <cell r="R1138">
            <v>-2000</v>
          </cell>
          <cell r="S1138">
            <v>-2000</v>
          </cell>
          <cell r="T1138">
            <v>-2000</v>
          </cell>
          <cell r="U1138">
            <v>-2000</v>
          </cell>
          <cell r="V1138">
            <v>-2000</v>
          </cell>
          <cell r="W1138">
            <v>-2000</v>
          </cell>
          <cell r="X1138">
            <v>-2000</v>
          </cell>
          <cell r="Y1138">
            <v>-2000</v>
          </cell>
          <cell r="Z1138">
            <v>-2000</v>
          </cell>
          <cell r="AA1138">
            <v>-2000</v>
          </cell>
          <cell r="AB1138">
            <v>-2000</v>
          </cell>
          <cell r="AC1138">
            <v>-2000</v>
          </cell>
          <cell r="AD1138">
            <v>-2000</v>
          </cell>
          <cell r="AE1138">
            <v>-2000</v>
          </cell>
          <cell r="AF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  <cell r="AK1138">
            <v>-2000</v>
          </cell>
          <cell r="AL1138">
            <v>-2000</v>
          </cell>
          <cell r="AM1138">
            <v>-2000</v>
          </cell>
          <cell r="AN1138">
            <v>-2000</v>
          </cell>
          <cell r="AO1138">
            <v>-2000</v>
          </cell>
          <cell r="AR1138" t="str">
            <v>62</v>
          </cell>
        </row>
        <row r="1139">
          <cell r="R1139">
            <v>-995006.97</v>
          </cell>
          <cell r="S1139">
            <v>-842799.01</v>
          </cell>
          <cell r="T1139">
            <v>-857497.25</v>
          </cell>
          <cell r="U1139">
            <v>-855680.96</v>
          </cell>
          <cell r="V1139">
            <v>-990122.55</v>
          </cell>
          <cell r="W1139">
            <v>-963915.73</v>
          </cell>
          <cell r="X1139">
            <v>-919797.77</v>
          </cell>
          <cell r="Y1139">
            <v>-854449.44</v>
          </cell>
          <cell r="Z1139">
            <v>-827808.88</v>
          </cell>
          <cell r="AA1139">
            <v>-863449.45</v>
          </cell>
          <cell r="AB1139">
            <v>-3911059.19</v>
          </cell>
          <cell r="AC1139">
            <v>-3705004.43</v>
          </cell>
          <cell r="AD1139">
            <v>-851928.03958333342</v>
          </cell>
          <cell r="AE1139">
            <v>-864674.70291666675</v>
          </cell>
          <cell r="AF1139">
            <v>-869711.3125</v>
          </cell>
          <cell r="AG1139">
            <v>-872183.68333333323</v>
          </cell>
          <cell r="AH1139">
            <v>-878406.68666666688</v>
          </cell>
          <cell r="AI1139">
            <v>-888800.26874999993</v>
          </cell>
          <cell r="AJ1139">
            <v>-897126.32249999989</v>
          </cell>
          <cell r="AK1139">
            <v>-900088.3241666666</v>
          </cell>
          <cell r="AL1139">
            <v>-900284.34166666644</v>
          </cell>
          <cell r="AM1139">
            <v>-900802.40208333323</v>
          </cell>
          <cell r="AN1139">
            <v>-1028125.2233333333</v>
          </cell>
          <cell r="AO1139">
            <v>-1268594.26875</v>
          </cell>
          <cell r="AR1139" t="str">
            <v>62</v>
          </cell>
        </row>
        <row r="1140">
          <cell r="R1140">
            <v>0</v>
          </cell>
          <cell r="S1140">
            <v>0</v>
          </cell>
          <cell r="T1140">
            <v>0</v>
          </cell>
          <cell r="U1140">
            <v>0</v>
          </cell>
          <cell r="V1140">
            <v>0</v>
          </cell>
          <cell r="W1140">
            <v>0</v>
          </cell>
          <cell r="X1140">
            <v>0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C1140">
            <v>0</v>
          </cell>
          <cell r="AD1140">
            <v>0</v>
          </cell>
          <cell r="AE1140">
            <v>0</v>
          </cell>
          <cell r="AF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  <cell r="AK1140">
            <v>0</v>
          </cell>
          <cell r="AL1140">
            <v>0</v>
          </cell>
          <cell r="AM1140">
            <v>0</v>
          </cell>
          <cell r="AN1140">
            <v>0</v>
          </cell>
          <cell r="AO1140">
            <v>0</v>
          </cell>
          <cell r="AR1140" t="str">
            <v>55</v>
          </cell>
        </row>
        <row r="1141">
          <cell r="R1141">
            <v>0</v>
          </cell>
          <cell r="S1141">
            <v>0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C1141">
            <v>0</v>
          </cell>
          <cell r="AD1141">
            <v>0</v>
          </cell>
          <cell r="AE1141">
            <v>0</v>
          </cell>
          <cell r="AF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  <cell r="AK1141">
            <v>0</v>
          </cell>
          <cell r="AL1141">
            <v>0</v>
          </cell>
          <cell r="AM1141">
            <v>0</v>
          </cell>
          <cell r="AN1141">
            <v>0</v>
          </cell>
          <cell r="AO1141">
            <v>0</v>
          </cell>
        </row>
        <row r="1142">
          <cell r="R1142">
            <v>-1149635.01</v>
          </cell>
          <cell r="S1142">
            <v>-1149635.01</v>
          </cell>
          <cell r="T1142">
            <v>-1328195.01</v>
          </cell>
          <cell r="U1142">
            <v>-1328195.01</v>
          </cell>
          <cell r="V1142">
            <v>-1328195.01</v>
          </cell>
          <cell r="W1142">
            <v>-993395.01</v>
          </cell>
          <cell r="X1142">
            <v>-1100721.01</v>
          </cell>
          <cell r="Y1142">
            <v>-1100721.01</v>
          </cell>
          <cell r="Z1142">
            <v>-1100721.01</v>
          </cell>
          <cell r="AA1142">
            <v>-1100721.01</v>
          </cell>
          <cell r="AB1142">
            <v>-1100721.01</v>
          </cell>
          <cell r="AC1142">
            <v>-976808.01</v>
          </cell>
          <cell r="AD1142">
            <v>-1007965.5308333333</v>
          </cell>
          <cell r="AE1142">
            <v>-1055547.4058333333</v>
          </cell>
          <cell r="AF1142">
            <v>-1096228.51</v>
          </cell>
          <cell r="AG1142">
            <v>-1130010.9266666665</v>
          </cell>
          <cell r="AH1142">
            <v>-1160896.9683333333</v>
          </cell>
          <cell r="AI1142">
            <v>-1172669.8016666665</v>
          </cell>
          <cell r="AJ1142">
            <v>-1172699.8016666665</v>
          </cell>
          <cell r="AK1142">
            <v>-1170451.7183333333</v>
          </cell>
          <cell r="AL1142">
            <v>-1164352.0933333333</v>
          </cell>
          <cell r="AM1142">
            <v>-1161150.9266666665</v>
          </cell>
          <cell r="AN1142">
            <v>-1160212.26</v>
          </cell>
          <cell r="AO1142">
            <v>-1153673.0516666665</v>
          </cell>
          <cell r="AR1142" t="str">
            <v>55</v>
          </cell>
        </row>
        <row r="1143">
          <cell r="R1143">
            <v>0</v>
          </cell>
          <cell r="S1143">
            <v>0</v>
          </cell>
          <cell r="T1143">
            <v>0</v>
          </cell>
          <cell r="U1143">
            <v>0</v>
          </cell>
          <cell r="V1143">
            <v>0</v>
          </cell>
          <cell r="W1143">
            <v>0</v>
          </cell>
          <cell r="X1143">
            <v>0</v>
          </cell>
          <cell r="Y1143">
            <v>0</v>
          </cell>
          <cell r="Z1143">
            <v>0</v>
          </cell>
          <cell r="AA1143">
            <v>0</v>
          </cell>
          <cell r="AB1143">
            <v>0</v>
          </cell>
          <cell r="AC1143">
            <v>0</v>
          </cell>
          <cell r="AD1143">
            <v>-2723412.5933333342</v>
          </cell>
          <cell r="AE1143">
            <v>-2497315.0162500008</v>
          </cell>
          <cell r="AF1143">
            <v>-2263001.5137500004</v>
          </cell>
          <cell r="AG1143">
            <v>-2024883.0970833336</v>
          </cell>
          <cell r="AH1143">
            <v>-1786661.5562500001</v>
          </cell>
          <cell r="AI1143">
            <v>-1548440.0154166669</v>
          </cell>
          <cell r="AJ1143">
            <v>-1310218.4745833334</v>
          </cell>
          <cell r="AK1143">
            <v>-1071996.9337500001</v>
          </cell>
          <cell r="AL1143">
            <v>-833775.39291666669</v>
          </cell>
          <cell r="AM1143">
            <v>-595553.85208333342</v>
          </cell>
          <cell r="AN1143">
            <v>-357332.31125000003</v>
          </cell>
          <cell r="AO1143">
            <v>-119110.77041666668</v>
          </cell>
        </row>
        <row r="1144">
          <cell r="R1144">
            <v>0</v>
          </cell>
          <cell r="S1144">
            <v>0</v>
          </cell>
          <cell r="T1144">
            <v>0</v>
          </cell>
          <cell r="U1144">
            <v>0</v>
          </cell>
          <cell r="V1144">
            <v>0</v>
          </cell>
          <cell r="W1144">
            <v>0</v>
          </cell>
          <cell r="X1144">
            <v>0</v>
          </cell>
          <cell r="Y1144">
            <v>0</v>
          </cell>
          <cell r="Z1144">
            <v>0</v>
          </cell>
          <cell r="AA1144">
            <v>0</v>
          </cell>
          <cell r="AB1144">
            <v>0</v>
          </cell>
          <cell r="AC1144">
            <v>0</v>
          </cell>
          <cell r="AD1144">
            <v>-7628196.2095833318</v>
          </cell>
          <cell r="AE1144">
            <v>-6983629.5408333326</v>
          </cell>
          <cell r="AF1144">
            <v>-6324206.2845833339</v>
          </cell>
          <cell r="AG1144">
            <v>-5658265.748333334</v>
          </cell>
          <cell r="AH1144">
            <v>-4992587.4249999998</v>
          </cell>
          <cell r="AI1144">
            <v>-4326909.1016666666</v>
          </cell>
          <cell r="AJ1144">
            <v>-3661230.7783333329</v>
          </cell>
          <cell r="AK1144">
            <v>-2995552.4550000001</v>
          </cell>
          <cell r="AL1144">
            <v>-2329874.1316666668</v>
          </cell>
          <cell r="AM1144">
            <v>-1664195.8083333333</v>
          </cell>
          <cell r="AN1144">
            <v>-998517.48499999999</v>
          </cell>
          <cell r="AO1144">
            <v>-332839.16166666668</v>
          </cell>
          <cell r="AR1144" t="str">
            <v>55</v>
          </cell>
        </row>
        <row r="1145">
          <cell r="R1145">
            <v>0</v>
          </cell>
          <cell r="S1145">
            <v>0</v>
          </cell>
          <cell r="T1145">
            <v>0</v>
          </cell>
          <cell r="U1145">
            <v>0</v>
          </cell>
          <cell r="V1145">
            <v>0</v>
          </cell>
          <cell r="W1145">
            <v>0</v>
          </cell>
          <cell r="X1145">
            <v>0</v>
          </cell>
          <cell r="Y1145">
            <v>0</v>
          </cell>
          <cell r="Z1145">
            <v>0</v>
          </cell>
          <cell r="AA1145">
            <v>0</v>
          </cell>
          <cell r="AB1145">
            <v>0</v>
          </cell>
          <cell r="AC1145">
            <v>0</v>
          </cell>
          <cell r="AD1145">
            <v>-63333.333333333336</v>
          </cell>
          <cell r="AE1145">
            <v>-56666.666666666664</v>
          </cell>
          <cell r="AF1145">
            <v>-50000</v>
          </cell>
          <cell r="AG1145">
            <v>-43333.333333333336</v>
          </cell>
          <cell r="AH1145">
            <v>-36666.666666666664</v>
          </cell>
          <cell r="AI1145">
            <v>-30000</v>
          </cell>
          <cell r="AJ1145">
            <v>-23333.333333333332</v>
          </cell>
          <cell r="AK1145">
            <v>-16666.666666666668</v>
          </cell>
          <cell r="AL1145">
            <v>-10000</v>
          </cell>
          <cell r="AM1145">
            <v>-3333.3333333333335</v>
          </cell>
          <cell r="AN1145">
            <v>0</v>
          </cell>
          <cell r="AO1145">
            <v>0</v>
          </cell>
        </row>
        <row r="1146">
          <cell r="R1146">
            <v>-3372223.15</v>
          </cell>
          <cell r="S1146">
            <v>-3114326.25</v>
          </cell>
          <cell r="T1146">
            <v>-3152386.4</v>
          </cell>
          <cell r="U1146">
            <v>-3168885.78</v>
          </cell>
          <cell r="V1146">
            <v>-3192494.43</v>
          </cell>
          <cell r="W1146">
            <v>-3216896.34</v>
          </cell>
          <cell r="X1146">
            <v>-3255276.69</v>
          </cell>
          <cell r="Y1146">
            <v>-3367928.11</v>
          </cell>
          <cell r="Z1146">
            <v>-3424593.76</v>
          </cell>
          <cell r="AA1146">
            <v>-3532028.35</v>
          </cell>
          <cell r="AB1146">
            <v>-3691024.18</v>
          </cell>
          <cell r="AC1146">
            <v>-3840033.88</v>
          </cell>
          <cell r="AD1146">
            <v>-318641.32208333333</v>
          </cell>
          <cell r="AE1146">
            <v>-588914.21375</v>
          </cell>
          <cell r="AF1146">
            <v>-850027.24083333323</v>
          </cell>
          <cell r="AG1146">
            <v>-1112388.4433333334</v>
          </cell>
          <cell r="AH1146">
            <v>-1374900.9974999998</v>
          </cell>
          <cell r="AI1146">
            <v>-1638274.50125</v>
          </cell>
          <cell r="AJ1146">
            <v>-1900511.6275000002</v>
          </cell>
          <cell r="AK1146">
            <v>-2162797.7008333337</v>
          </cell>
          <cell r="AL1146">
            <v>-2425368.0029166667</v>
          </cell>
          <cell r="AM1146">
            <v>-2686131.6512499996</v>
          </cell>
          <cell r="AN1146">
            <v>-2951148.2158333329</v>
          </cell>
          <cell r="AO1146">
            <v>-3223362.2725000004</v>
          </cell>
        </row>
        <row r="1147">
          <cell r="R1147">
            <v>-9279877.9800000004</v>
          </cell>
          <cell r="S1147">
            <v>-8522232.8900000006</v>
          </cell>
          <cell r="T1147">
            <v>-8556499.5899999999</v>
          </cell>
          <cell r="U1147">
            <v>-8568163.8300000001</v>
          </cell>
          <cell r="V1147">
            <v>-8482715.5299999993</v>
          </cell>
          <cell r="W1147">
            <v>-8440633.2200000007</v>
          </cell>
          <cell r="X1147">
            <v>-8440489.6899999995</v>
          </cell>
          <cell r="Y1147">
            <v>-8518632.7899999991</v>
          </cell>
          <cell r="Z1147">
            <v>-8570204.1600000001</v>
          </cell>
          <cell r="AA1147">
            <v>-8669929</v>
          </cell>
          <cell r="AB1147">
            <v>-8848768.0500000007</v>
          </cell>
          <cell r="AC1147">
            <v>-8987402.7799999993</v>
          </cell>
          <cell r="AD1147">
            <v>-959734.53166666662</v>
          </cell>
          <cell r="AE1147">
            <v>-1701489.1512499999</v>
          </cell>
          <cell r="AF1147">
            <v>-2413103.0045833332</v>
          </cell>
          <cell r="AG1147">
            <v>-3120377.0375000001</v>
          </cell>
          <cell r="AH1147">
            <v>-3806868.362916667</v>
          </cell>
          <cell r="AI1147">
            <v>-4477889.3745833328</v>
          </cell>
          <cell r="AJ1147">
            <v>-5143504.7370833335</v>
          </cell>
          <cell r="AK1147">
            <v>-5798765.4570833333</v>
          </cell>
          <cell r="AL1147">
            <v>-6442890.4379166672</v>
          </cell>
          <cell r="AM1147">
            <v>-7076497.2533333329</v>
          </cell>
          <cell r="AN1147">
            <v>-7705570.1670833332</v>
          </cell>
          <cell r="AO1147">
            <v>-8338681.0558333322</v>
          </cell>
          <cell r="AR1147" t="str">
            <v>55</v>
          </cell>
        </row>
        <row r="1148">
          <cell r="R1148">
            <v>0</v>
          </cell>
          <cell r="S1148">
            <v>0</v>
          </cell>
          <cell r="T1148">
            <v>0</v>
          </cell>
          <cell r="U1148">
            <v>0</v>
          </cell>
          <cell r="V1148">
            <v>-369585</v>
          </cell>
          <cell r="W1148">
            <v>-444973</v>
          </cell>
          <cell r="X1148">
            <v>-520361</v>
          </cell>
          <cell r="Y1148">
            <v>-595749</v>
          </cell>
          <cell r="Z1148">
            <v>-671137</v>
          </cell>
          <cell r="AA1148">
            <v>-746525</v>
          </cell>
          <cell r="AB1148">
            <v>-821913</v>
          </cell>
          <cell r="AC1148">
            <v>-897300</v>
          </cell>
          <cell r="AD1148">
            <v>0</v>
          </cell>
          <cell r="AE1148">
            <v>0</v>
          </cell>
          <cell r="AF1148">
            <v>0</v>
          </cell>
          <cell r="AG1148">
            <v>0</v>
          </cell>
          <cell r="AH1148">
            <v>-15399.375</v>
          </cell>
          <cell r="AI1148">
            <v>-49339.291666666664</v>
          </cell>
          <cell r="AJ1148">
            <v>-89561.541666666672</v>
          </cell>
          <cell r="AK1148">
            <v>-136066.125</v>
          </cell>
          <cell r="AL1148">
            <v>-188853.04166666666</v>
          </cell>
          <cell r="AM1148">
            <v>-247922.29166666666</v>
          </cell>
          <cell r="AN1148">
            <v>-313273.875</v>
          </cell>
          <cell r="AO1148">
            <v>-384907.75</v>
          </cell>
          <cell r="AR1148" t="str">
            <v>50b</v>
          </cell>
        </row>
        <row r="1149">
          <cell r="R1149">
            <v>0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  <cell r="X1149">
            <v>0</v>
          </cell>
          <cell r="Y1149">
            <v>0</v>
          </cell>
          <cell r="Z1149">
            <v>0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  <cell r="AF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  <cell r="AK1149">
            <v>0</v>
          </cell>
          <cell r="AL1149">
            <v>0</v>
          </cell>
          <cell r="AM1149">
            <v>0</v>
          </cell>
          <cell r="AN1149">
            <v>0</v>
          </cell>
          <cell r="AO1149">
            <v>0</v>
          </cell>
          <cell r="AR1149" t="str">
            <v>50a</v>
          </cell>
        </row>
        <row r="1150">
          <cell r="R1150">
            <v>0</v>
          </cell>
          <cell r="S1150">
            <v>0</v>
          </cell>
          <cell r="T1150">
            <v>0</v>
          </cell>
          <cell r="U1150">
            <v>0</v>
          </cell>
          <cell r="V1150">
            <v>0</v>
          </cell>
          <cell r="W1150">
            <v>0</v>
          </cell>
          <cell r="X1150">
            <v>0</v>
          </cell>
          <cell r="Y1150">
            <v>0</v>
          </cell>
          <cell r="Z1150">
            <v>0</v>
          </cell>
          <cell r="AA1150">
            <v>-900</v>
          </cell>
          <cell r="AB1150">
            <v>-900</v>
          </cell>
          <cell r="AC1150">
            <v>-900</v>
          </cell>
          <cell r="AD1150">
            <v>0</v>
          </cell>
          <cell r="AE1150">
            <v>0</v>
          </cell>
          <cell r="AF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  <cell r="AK1150">
            <v>0</v>
          </cell>
          <cell r="AL1150">
            <v>0</v>
          </cell>
          <cell r="AM1150">
            <v>-37.5</v>
          </cell>
          <cell r="AN1150">
            <v>-112.5</v>
          </cell>
          <cell r="AO1150">
            <v>-187.5</v>
          </cell>
          <cell r="AR1150" t="str">
            <v>50a1</v>
          </cell>
        </row>
        <row r="1151">
          <cell r="R1151">
            <v>-34075799.549999997</v>
          </cell>
          <cell r="S1151">
            <v>-40430164.350000001</v>
          </cell>
          <cell r="T1151">
            <v>-26215824.350000001</v>
          </cell>
          <cell r="U1151">
            <v>-24292959.350000001</v>
          </cell>
          <cell r="V1151">
            <v>-22472616.350000001</v>
          </cell>
          <cell r="W1151">
            <v>-14413110.35</v>
          </cell>
          <cell r="X1151">
            <v>-10864304.35</v>
          </cell>
          <cell r="Y1151">
            <v>-7632146.3499999996</v>
          </cell>
          <cell r="Z1151">
            <v>17988656.649999999</v>
          </cell>
          <cell r="AA1151">
            <v>813603.65</v>
          </cell>
          <cell r="AB1151">
            <v>-11091614.35</v>
          </cell>
          <cell r="AC1151">
            <v>-19714810</v>
          </cell>
          <cell r="AD1151">
            <v>-16754837.747916671</v>
          </cell>
          <cell r="AE1151">
            <v>-17448497.02708333</v>
          </cell>
          <cell r="AF1151">
            <v>-17788278.941666666</v>
          </cell>
          <cell r="AG1151">
            <v>-17493840.124999996</v>
          </cell>
          <cell r="AH1151">
            <v>-16897995.808333334</v>
          </cell>
          <cell r="AI1151">
            <v>-16725025.18333333</v>
          </cell>
          <cell r="AJ1151">
            <v>-17096043.124999996</v>
          </cell>
          <cell r="AK1151">
            <v>-17470922.399999995</v>
          </cell>
          <cell r="AL1151">
            <v>-16892554.716666665</v>
          </cell>
          <cell r="AM1151">
            <v>-16173749.533333329</v>
          </cell>
          <cell r="AN1151">
            <v>-16154629.474999994</v>
          </cell>
          <cell r="AO1151">
            <v>-16072832.52708333</v>
          </cell>
          <cell r="AR1151" t="str">
            <v>50a1</v>
          </cell>
        </row>
        <row r="1152">
          <cell r="R1152">
            <v>63661.09</v>
          </cell>
          <cell r="S1152">
            <v>0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B1152">
            <v>0</v>
          </cell>
          <cell r="AC1152">
            <v>0</v>
          </cell>
          <cell r="AD1152">
            <v>2652.5454166666664</v>
          </cell>
          <cell r="AE1152">
            <v>5305.0908333333327</v>
          </cell>
          <cell r="AF1152">
            <v>5305.0908333333327</v>
          </cell>
          <cell r="AG1152">
            <v>5305.0908333333327</v>
          </cell>
          <cell r="AH1152">
            <v>5305.0908333333327</v>
          </cell>
          <cell r="AI1152">
            <v>5305.0908333333327</v>
          </cell>
          <cell r="AJ1152">
            <v>5305.0908333333327</v>
          </cell>
          <cell r="AK1152">
            <v>5305.0908333333327</v>
          </cell>
          <cell r="AL1152">
            <v>5305.0908333333327</v>
          </cell>
          <cell r="AM1152">
            <v>5305.0908333333327</v>
          </cell>
          <cell r="AN1152">
            <v>5305.0908333333327</v>
          </cell>
          <cell r="AO1152">
            <v>5305.0908333333327</v>
          </cell>
          <cell r="AR1152" t="str">
            <v>50a1</v>
          </cell>
        </row>
        <row r="1153">
          <cell r="R1153">
            <v>-418</v>
          </cell>
          <cell r="S1153">
            <v>-418</v>
          </cell>
          <cell r="T1153">
            <v>-418</v>
          </cell>
          <cell r="U1153">
            <v>-86.79</v>
          </cell>
          <cell r="V1153">
            <v>-86.79</v>
          </cell>
          <cell r="W1153">
            <v>-86.79</v>
          </cell>
          <cell r="X1153">
            <v>-86.79</v>
          </cell>
          <cell r="Y1153">
            <v>-86.79</v>
          </cell>
          <cell r="Z1153">
            <v>-86.79</v>
          </cell>
          <cell r="AA1153">
            <v>-480.79</v>
          </cell>
          <cell r="AB1153">
            <v>-874.79</v>
          </cell>
          <cell r="AC1153">
            <v>-1268.79</v>
          </cell>
          <cell r="AD1153">
            <v>-132.91666666666666</v>
          </cell>
          <cell r="AE1153">
            <v>-167.75</v>
          </cell>
          <cell r="AF1153">
            <v>-225.5</v>
          </cell>
          <cell r="AG1153">
            <v>-269.44958333333335</v>
          </cell>
          <cell r="AH1153">
            <v>-276.68208333333331</v>
          </cell>
          <cell r="AI1153">
            <v>-283.91458333333333</v>
          </cell>
          <cell r="AJ1153">
            <v>-279.68874999999997</v>
          </cell>
          <cell r="AK1153">
            <v>-286.92124999999999</v>
          </cell>
          <cell r="AL1153">
            <v>-294.15375</v>
          </cell>
          <cell r="AM1153">
            <v>-294.88624999999996</v>
          </cell>
          <cell r="AN1153">
            <v>-311.03541666666666</v>
          </cell>
          <cell r="AO1153">
            <v>-342.60124999999999</v>
          </cell>
          <cell r="AR1153" t="str">
            <v>50a</v>
          </cell>
        </row>
        <row r="1154">
          <cell r="R1154">
            <v>-65341.72</v>
          </cell>
          <cell r="S1154">
            <v>-243110.1</v>
          </cell>
          <cell r="T1154">
            <v>-248418.44</v>
          </cell>
          <cell r="U1154">
            <v>-237346.76</v>
          </cell>
          <cell r="V1154">
            <v>-249212.94</v>
          </cell>
          <cell r="W1154">
            <v>-48373.45</v>
          </cell>
          <cell r="X1154">
            <v>-49617.83</v>
          </cell>
          <cell r="Y1154">
            <v>-48075.51</v>
          </cell>
          <cell r="Z1154">
            <v>-248300.2</v>
          </cell>
          <cell r="AA1154">
            <v>-244533.61</v>
          </cell>
          <cell r="AB1154">
            <v>-44925.85</v>
          </cell>
          <cell r="AC1154">
            <v>-152943.46</v>
          </cell>
          <cell r="AD1154">
            <v>-108833.10625000001</v>
          </cell>
          <cell r="AE1154">
            <v>-123523.70875000003</v>
          </cell>
          <cell r="AF1154">
            <v>-137626.91250000003</v>
          </cell>
          <cell r="AG1154">
            <v>-143394.96458333335</v>
          </cell>
          <cell r="AH1154">
            <v>-148901.88208333333</v>
          </cell>
          <cell r="AI1154">
            <v>-154441.22666666665</v>
          </cell>
          <cell r="AJ1154">
            <v>-159663.22375</v>
          </cell>
          <cell r="AK1154">
            <v>-157072.95083333334</v>
          </cell>
          <cell r="AL1154">
            <v>-141529.29083333333</v>
          </cell>
          <cell r="AM1154">
            <v>-133610.45375000002</v>
          </cell>
          <cell r="AN1154">
            <v>-138973.75666666668</v>
          </cell>
          <cell r="AO1154">
            <v>-149303.58708333335</v>
          </cell>
          <cell r="AR1154" t="str">
            <v>50a</v>
          </cell>
        </row>
        <row r="1155">
          <cell r="R1155">
            <v>-343.67</v>
          </cell>
          <cell r="S1155">
            <v>-343.67</v>
          </cell>
          <cell r="T1155">
            <v>-343.67</v>
          </cell>
          <cell r="U1155">
            <v>-343.67</v>
          </cell>
          <cell r="V1155">
            <v>-343.67</v>
          </cell>
          <cell r="W1155">
            <v>-343.67</v>
          </cell>
          <cell r="X1155">
            <v>-343.67</v>
          </cell>
          <cell r="Y1155">
            <v>-343.67</v>
          </cell>
          <cell r="Z1155">
            <v>-343.67</v>
          </cell>
          <cell r="AA1155">
            <v>-343.67</v>
          </cell>
          <cell r="AB1155">
            <v>-343.67</v>
          </cell>
          <cell r="AC1155">
            <v>0</v>
          </cell>
          <cell r="AD1155">
            <v>-343.67</v>
          </cell>
          <cell r="AE1155">
            <v>-343.67</v>
          </cell>
          <cell r="AF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  <cell r="AK1155">
            <v>-343.67</v>
          </cell>
          <cell r="AL1155">
            <v>-343.67</v>
          </cell>
          <cell r="AM1155">
            <v>-343.67</v>
          </cell>
          <cell r="AN1155">
            <v>-343.67</v>
          </cell>
          <cell r="AO1155">
            <v>-329.35041666666672</v>
          </cell>
          <cell r="AR1155" t="str">
            <v>50a</v>
          </cell>
        </row>
        <row r="1156">
          <cell r="R1156">
            <v>-398487.25</v>
          </cell>
          <cell r="S1156">
            <v>-1132844.01</v>
          </cell>
          <cell r="T1156">
            <v>-1505411.87</v>
          </cell>
          <cell r="U1156">
            <v>-418675.17</v>
          </cell>
          <cell r="V1156">
            <v>-640367.79</v>
          </cell>
          <cell r="W1156">
            <v>-782809.06</v>
          </cell>
          <cell r="X1156">
            <v>-103740.73</v>
          </cell>
          <cell r="Y1156">
            <v>-184283.39</v>
          </cell>
          <cell r="Z1156">
            <v>-218923.93</v>
          </cell>
          <cell r="AA1156">
            <v>-44399.03</v>
          </cell>
          <cell r="AB1156">
            <v>-61421.39</v>
          </cell>
          <cell r="AC1156">
            <v>-78567.09</v>
          </cell>
          <cell r="AD1156">
            <v>-295997.26458333334</v>
          </cell>
          <cell r="AE1156">
            <v>-322671.57749999996</v>
          </cell>
          <cell r="AF1156">
            <v>-362162.11458333331</v>
          </cell>
          <cell r="AG1156">
            <v>-393290.4891666667</v>
          </cell>
          <cell r="AH1156">
            <v>-414545.20208333334</v>
          </cell>
          <cell r="AI1156">
            <v>-440617.88291666674</v>
          </cell>
          <cell r="AJ1156">
            <v>-456053.55541666667</v>
          </cell>
          <cell r="AK1156">
            <v>-459401.29458333342</v>
          </cell>
          <cell r="AL1156">
            <v>-462334.9283333334</v>
          </cell>
          <cell r="AM1156">
            <v>-464223.86916666664</v>
          </cell>
          <cell r="AN1156">
            <v>-464877.06375000003</v>
          </cell>
          <cell r="AO1156">
            <v>-464544.74625000003</v>
          </cell>
          <cell r="AR1156" t="str">
            <v>50a</v>
          </cell>
        </row>
        <row r="1157">
          <cell r="R1157">
            <v>-8678.4599999999991</v>
          </cell>
          <cell r="S1157">
            <v>-8678.4599999999991</v>
          </cell>
          <cell r="T1157">
            <v>-8678.4599999999991</v>
          </cell>
          <cell r="U1157">
            <v>-8678.4599999999991</v>
          </cell>
          <cell r="V1157">
            <v>-8678.4599999999991</v>
          </cell>
          <cell r="W1157">
            <v>-8678.4599999999991</v>
          </cell>
          <cell r="X1157">
            <v>-8678.4599999999991</v>
          </cell>
          <cell r="Y1157">
            <v>-8678.4599999999991</v>
          </cell>
          <cell r="Z1157">
            <v>-8678.4599999999991</v>
          </cell>
          <cell r="AA1157">
            <v>-8678.4599999999991</v>
          </cell>
          <cell r="AB1157">
            <v>-8678.4599999999991</v>
          </cell>
          <cell r="AC1157">
            <v>0</v>
          </cell>
          <cell r="AD1157">
            <v>-8678.4599999999973</v>
          </cell>
          <cell r="AE1157">
            <v>-8678.4599999999973</v>
          </cell>
          <cell r="AF1157">
            <v>-8678.4599999999973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  <cell r="AK1157">
            <v>-8678.4599999999973</v>
          </cell>
          <cell r="AL1157">
            <v>-8678.4599999999973</v>
          </cell>
          <cell r="AM1157">
            <v>-8678.4599999999973</v>
          </cell>
          <cell r="AN1157">
            <v>-8678.4599999999973</v>
          </cell>
          <cell r="AO1157">
            <v>-8316.8574999999964</v>
          </cell>
          <cell r="AR1157" t="str">
            <v>50a</v>
          </cell>
        </row>
        <row r="1158"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K1158">
            <v>0</v>
          </cell>
          <cell r="AL1158">
            <v>0</v>
          </cell>
          <cell r="AM1158">
            <v>0</v>
          </cell>
          <cell r="AN1158">
            <v>0</v>
          </cell>
          <cell r="AO1158">
            <v>0</v>
          </cell>
          <cell r="AR1158" t="str">
            <v>50a</v>
          </cell>
        </row>
        <row r="1159">
          <cell r="R1159">
            <v>-26771775.870000001</v>
          </cell>
          <cell r="S1159">
            <v>-28706335.199999999</v>
          </cell>
          <cell r="T1159">
            <v>-30640808.949999999</v>
          </cell>
          <cell r="U1159">
            <v>-20644676.460000001</v>
          </cell>
          <cell r="V1159">
            <v>-20363527.969999999</v>
          </cell>
          <cell r="W1159">
            <v>-22296536.809999999</v>
          </cell>
          <cell r="X1159">
            <v>-24149808.780000001</v>
          </cell>
          <cell r="Y1159">
            <v>-25905547.52</v>
          </cell>
          <cell r="Z1159">
            <v>-16996646.02</v>
          </cell>
          <cell r="AA1159">
            <v>-18722247.010000002</v>
          </cell>
          <cell r="AB1159">
            <v>-20478740.960000001</v>
          </cell>
          <cell r="AC1159">
            <v>-22017015</v>
          </cell>
          <cell r="AD1159">
            <v>-23713405.872083332</v>
          </cell>
          <cell r="AE1159">
            <v>-23878556.9575</v>
          </cell>
          <cell r="AF1159">
            <v>-24041735.166250002</v>
          </cell>
          <cell r="AG1159">
            <v>-24181995.713333327</v>
          </cell>
          <cell r="AH1159">
            <v>-24207022.049166664</v>
          </cell>
          <cell r="AI1159">
            <v>-24137223.063333333</v>
          </cell>
          <cell r="AJ1159">
            <v>-24061530.668749999</v>
          </cell>
          <cell r="AK1159">
            <v>-23972475.171250001</v>
          </cell>
          <cell r="AL1159">
            <v>-23842075.240833338</v>
          </cell>
          <cell r="AM1159">
            <v>-23669069.624583334</v>
          </cell>
          <cell r="AN1159">
            <v>-23477314.322500002</v>
          </cell>
          <cell r="AO1159">
            <v>-23259104.890833333</v>
          </cell>
          <cell r="AR1159" t="str">
            <v>50b</v>
          </cell>
        </row>
        <row r="1160">
          <cell r="R1160">
            <v>-5255828.2</v>
          </cell>
          <cell r="S1160">
            <v>-6023112.2000000002</v>
          </cell>
          <cell r="T1160">
            <v>-6790396.2000000002</v>
          </cell>
          <cell r="U1160">
            <v>-7556434.2000000002</v>
          </cell>
          <cell r="V1160">
            <v>-3835859.85</v>
          </cell>
          <cell r="W1160">
            <v>-4832000.8499999996</v>
          </cell>
          <cell r="X1160">
            <v>-5636890.8499999996</v>
          </cell>
          <cell r="Y1160">
            <v>-6442076.8499999996</v>
          </cell>
          <cell r="Z1160">
            <v>-7247364.8499999996</v>
          </cell>
          <cell r="AA1160">
            <v>-8052650.8499999996</v>
          </cell>
          <cell r="AB1160">
            <v>-4022719.65</v>
          </cell>
          <cell r="AC1160">
            <v>-4522893.41</v>
          </cell>
          <cell r="AD1160">
            <v>-5697296.8754166691</v>
          </cell>
          <cell r="AE1160">
            <v>-5696309.6979166679</v>
          </cell>
          <cell r="AF1160">
            <v>-5695422.6037500007</v>
          </cell>
          <cell r="AG1160">
            <v>-5694583.6345833344</v>
          </cell>
          <cell r="AH1160">
            <v>-5694250.3583333343</v>
          </cell>
          <cell r="AI1160">
            <v>-5704010.4000000013</v>
          </cell>
          <cell r="AJ1160">
            <v>-5724973.2333333343</v>
          </cell>
          <cell r="AK1160">
            <v>-5749182.4000000013</v>
          </cell>
          <cell r="AL1160">
            <v>-5776654.3166666673</v>
          </cell>
          <cell r="AM1160">
            <v>-5807393.1500000013</v>
          </cell>
          <cell r="AN1160">
            <v>-5836089.3354166672</v>
          </cell>
          <cell r="AO1160">
            <v>-5850059.19625</v>
          </cell>
          <cell r="AR1160" t="str">
            <v>50b</v>
          </cell>
        </row>
        <row r="1161">
          <cell r="R1161">
            <v>411807.15</v>
          </cell>
          <cell r="S1161">
            <v>324217.15000000002</v>
          </cell>
          <cell r="T1161">
            <v>236627.15</v>
          </cell>
          <cell r="U1161">
            <v>153140.15</v>
          </cell>
          <cell r="V1161">
            <v>76570</v>
          </cell>
          <cell r="W1161">
            <v>0</v>
          </cell>
          <cell r="X1161">
            <v>-80000</v>
          </cell>
          <cell r="Y1161">
            <v>-160000</v>
          </cell>
          <cell r="Z1161">
            <v>-240000</v>
          </cell>
          <cell r="AA1161">
            <v>-320000</v>
          </cell>
          <cell r="AB1161">
            <v>389224.67</v>
          </cell>
          <cell r="AC1161">
            <v>333621.15000000002</v>
          </cell>
          <cell r="AD1161">
            <v>-2161558.9104166669</v>
          </cell>
          <cell r="AE1161">
            <v>-1650097.9395833339</v>
          </cell>
          <cell r="AF1161">
            <v>-1140013.052083333</v>
          </cell>
          <cell r="AG1161">
            <v>-631133.28958333319</v>
          </cell>
          <cell r="AH1161">
            <v>-122999.49166666668</v>
          </cell>
          <cell r="AI1161">
            <v>130952.96666666666</v>
          </cell>
          <cell r="AJ1161">
            <v>130581.17499999999</v>
          </cell>
          <cell r="AK1161">
            <v>129478.38791666667</v>
          </cell>
          <cell r="AL1161">
            <v>127682.82458333329</v>
          </cell>
          <cell r="AM1161">
            <v>125181.8970833333</v>
          </cell>
          <cell r="AN1161">
            <v>115663.74458333333</v>
          </cell>
          <cell r="AO1161">
            <v>100674.61833333333</v>
          </cell>
          <cell r="AR1161" t="str">
            <v>50b</v>
          </cell>
        </row>
        <row r="1162">
          <cell r="R1162">
            <v>-13252955.060000001</v>
          </cell>
          <cell r="S1162">
            <v>-14309570.060000001</v>
          </cell>
          <cell r="T1162">
            <v>-15366185.060000001</v>
          </cell>
          <cell r="U1162">
            <v>-10549809.33</v>
          </cell>
          <cell r="V1162">
            <v>-11073884.33</v>
          </cell>
          <cell r="W1162">
            <v>-12130499.33</v>
          </cell>
          <cell r="X1162">
            <v>-13258499.33</v>
          </cell>
          <cell r="Y1162">
            <v>-14480499.33</v>
          </cell>
          <cell r="Z1162">
            <v>-9871409.3100000005</v>
          </cell>
          <cell r="AA1162">
            <v>-11092963.359999999</v>
          </cell>
          <cell r="AB1162">
            <v>-12313963.359999999</v>
          </cell>
          <cell r="AC1162">
            <v>-13389523.539999999</v>
          </cell>
          <cell r="AD1162">
            <v>-12134204.707500001</v>
          </cell>
          <cell r="AE1162">
            <v>-12186191.678750001</v>
          </cell>
          <cell r="AF1162">
            <v>-12241531.024583334</v>
          </cell>
          <cell r="AG1162">
            <v>-12280770.395416668</v>
          </cell>
          <cell r="AH1162">
            <v>-12281722.424583336</v>
          </cell>
          <cell r="AI1162">
            <v>-12263842.037083335</v>
          </cell>
          <cell r="AJ1162">
            <v>-12252292.774583334</v>
          </cell>
          <cell r="AK1162">
            <v>-12253965.678749999</v>
          </cell>
          <cell r="AL1162">
            <v>-12289259.474583333</v>
          </cell>
          <cell r="AM1162">
            <v>-12358155.580833333</v>
          </cell>
          <cell r="AN1162">
            <v>-12444130.272500001</v>
          </cell>
          <cell r="AO1162">
            <v>-12541097.471666669</v>
          </cell>
        </row>
        <row r="1163">
          <cell r="R1163">
            <v>0</v>
          </cell>
          <cell r="S1163">
            <v>0</v>
          </cell>
          <cell r="T1163">
            <v>0</v>
          </cell>
          <cell r="U1163">
            <v>0</v>
          </cell>
          <cell r="V1163">
            <v>0</v>
          </cell>
          <cell r="W1163">
            <v>0</v>
          </cell>
          <cell r="X1163">
            <v>0</v>
          </cell>
          <cell r="Y1163">
            <v>-628.34</v>
          </cell>
          <cell r="Z1163">
            <v>0</v>
          </cell>
          <cell r="AA1163">
            <v>0</v>
          </cell>
          <cell r="AB1163">
            <v>0</v>
          </cell>
          <cell r="AC1163">
            <v>0</v>
          </cell>
          <cell r="AD1163">
            <v>-279.78000000000003</v>
          </cell>
          <cell r="AE1163">
            <v>-279.78000000000003</v>
          </cell>
          <cell r="AF1163">
            <v>-279.78000000000003</v>
          </cell>
          <cell r="AG1163">
            <v>-279.78000000000003</v>
          </cell>
          <cell r="AH1163">
            <v>-279.78000000000003</v>
          </cell>
          <cell r="AI1163">
            <v>-279.78000000000003</v>
          </cell>
          <cell r="AJ1163">
            <v>-279.78000000000003</v>
          </cell>
          <cell r="AK1163">
            <v>-305.96083333333337</v>
          </cell>
          <cell r="AL1163">
            <v>-237.21166666666667</v>
          </cell>
          <cell r="AM1163">
            <v>-119.80166666666668</v>
          </cell>
          <cell r="AN1163">
            <v>-74.841666666666669</v>
          </cell>
          <cell r="AO1163">
            <v>-52.361666666666672</v>
          </cell>
          <cell r="AR1163" t="str">
            <v>50b</v>
          </cell>
        </row>
        <row r="1164">
          <cell r="R1164">
            <v>-4300427</v>
          </cell>
          <cell r="S1164">
            <v>-5002568.2</v>
          </cell>
          <cell r="T1164">
            <v>-4988947.2300000004</v>
          </cell>
          <cell r="U1164">
            <v>-3049626.86</v>
          </cell>
          <cell r="V1164">
            <v>-3323494.34</v>
          </cell>
          <cell r="W1164">
            <v>-4634418.96</v>
          </cell>
          <cell r="X1164">
            <v>-3171098</v>
          </cell>
          <cell r="Y1164">
            <v>-4058800.17</v>
          </cell>
          <cell r="Z1164">
            <v>-4531572.0999999996</v>
          </cell>
          <cell r="AA1164">
            <v>-3484846.44</v>
          </cell>
          <cell r="AB1164">
            <v>-4519794.16</v>
          </cell>
          <cell r="AC1164">
            <v>-5925560.5999999996</v>
          </cell>
          <cell r="AD1164">
            <v>-4170673.9750000001</v>
          </cell>
          <cell r="AE1164">
            <v>-4209434.5945833335</v>
          </cell>
          <cell r="AF1164">
            <v>-4212959.8654166674</v>
          </cell>
          <cell r="AG1164">
            <v>-4180954.0637500007</v>
          </cell>
          <cell r="AH1164">
            <v>-4145026.9704166674</v>
          </cell>
          <cell r="AI1164">
            <v>-4138140.6962500005</v>
          </cell>
          <cell r="AJ1164">
            <v>-4156995.436666667</v>
          </cell>
          <cell r="AK1164">
            <v>-4180732.4520833339</v>
          </cell>
          <cell r="AL1164">
            <v>-4203575.7416666662</v>
          </cell>
          <cell r="AM1164">
            <v>-4216527.7491666665</v>
          </cell>
          <cell r="AN1164">
            <v>-4224612.1545833331</v>
          </cell>
          <cell r="AO1164">
            <v>-4238959.6241666665</v>
          </cell>
          <cell r="AR1164" t="str">
            <v>50b</v>
          </cell>
        </row>
        <row r="1165">
          <cell r="R1165">
            <v>-476089</v>
          </cell>
          <cell r="S1165">
            <v>-470550.06</v>
          </cell>
          <cell r="T1165">
            <v>0</v>
          </cell>
          <cell r="U1165">
            <v>0</v>
          </cell>
          <cell r="V1165">
            <v>0</v>
          </cell>
          <cell r="W1165">
            <v>0</v>
          </cell>
          <cell r="X1165">
            <v>0</v>
          </cell>
          <cell r="Y1165">
            <v>0</v>
          </cell>
          <cell r="Z1165">
            <v>0</v>
          </cell>
          <cell r="AA1165">
            <v>0</v>
          </cell>
          <cell r="AB1165">
            <v>0</v>
          </cell>
          <cell r="AC1165">
            <v>0</v>
          </cell>
          <cell r="AD1165">
            <v>-476089</v>
          </cell>
          <cell r="AE1165">
            <v>-475858.21083333337</v>
          </cell>
          <cell r="AF1165">
            <v>-455790.37999999995</v>
          </cell>
          <cell r="AG1165">
            <v>-416116.29666666663</v>
          </cell>
          <cell r="AH1165">
            <v>-376442.21333333332</v>
          </cell>
          <cell r="AI1165">
            <v>-336768.13</v>
          </cell>
          <cell r="AJ1165">
            <v>-297094.04666666669</v>
          </cell>
          <cell r="AK1165">
            <v>-257419.96333333335</v>
          </cell>
          <cell r="AL1165">
            <v>-217745.88</v>
          </cell>
          <cell r="AM1165">
            <v>-178071.79666666666</v>
          </cell>
          <cell r="AN1165">
            <v>-138397.71333333335</v>
          </cell>
          <cell r="AO1165">
            <v>-98723.63</v>
          </cell>
          <cell r="AR1165" t="str">
            <v>50b</v>
          </cell>
        </row>
        <row r="1166"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0</v>
          </cell>
          <cell r="W1166">
            <v>0</v>
          </cell>
          <cell r="X1166">
            <v>0</v>
          </cell>
          <cell r="Y1166">
            <v>0</v>
          </cell>
          <cell r="Z1166">
            <v>0</v>
          </cell>
          <cell r="AA1166">
            <v>0</v>
          </cell>
          <cell r="AB1166">
            <v>0</v>
          </cell>
          <cell r="AC1166">
            <v>0</v>
          </cell>
          <cell r="AD1166">
            <v>0</v>
          </cell>
          <cell r="AE1166">
            <v>0</v>
          </cell>
          <cell r="AF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  <cell r="AK1166">
            <v>0</v>
          </cell>
          <cell r="AL1166">
            <v>0</v>
          </cell>
          <cell r="AM1166">
            <v>0</v>
          </cell>
          <cell r="AN1166">
            <v>0</v>
          </cell>
          <cell r="AO1166">
            <v>0</v>
          </cell>
          <cell r="AR1166" t="str">
            <v>50a</v>
          </cell>
        </row>
        <row r="1167">
          <cell r="R1167">
            <v>-134373.6</v>
          </cell>
          <cell r="S1167">
            <v>-274373.59999999998</v>
          </cell>
          <cell r="T1167">
            <v>-414373.6</v>
          </cell>
          <cell r="U1167">
            <v>-138091.04</v>
          </cell>
          <cell r="V1167">
            <v>-298091.03999999998</v>
          </cell>
          <cell r="W1167">
            <v>-438091.04</v>
          </cell>
          <cell r="X1167">
            <v>-214245.41</v>
          </cell>
          <cell r="Y1167">
            <v>-354245.41</v>
          </cell>
          <cell r="Z1167">
            <v>-494245.41</v>
          </cell>
          <cell r="AA1167">
            <v>-150187.65</v>
          </cell>
          <cell r="AB1167">
            <v>-290187.65000000002</v>
          </cell>
          <cell r="AC1167">
            <v>-430187.65</v>
          </cell>
          <cell r="AD1167">
            <v>-243420.89333333331</v>
          </cell>
          <cell r="AE1167">
            <v>-244202.02666666664</v>
          </cell>
          <cell r="AF1167">
            <v>-245816.49333333332</v>
          </cell>
          <cell r="AG1167">
            <v>-248398.8079166667</v>
          </cell>
          <cell r="AH1167">
            <v>-252782.30374999999</v>
          </cell>
          <cell r="AI1167">
            <v>-258207.46625000003</v>
          </cell>
          <cell r="AJ1167">
            <v>-263959.92708333337</v>
          </cell>
          <cell r="AK1167">
            <v>-270664.68625000003</v>
          </cell>
          <cell r="AL1167">
            <v>-278202.77875</v>
          </cell>
          <cell r="AM1167">
            <v>-285576.42500000005</v>
          </cell>
          <cell r="AN1167">
            <v>-292368.95833333337</v>
          </cell>
          <cell r="AO1167">
            <v>-299161.49166666664</v>
          </cell>
          <cell r="AR1167" t="str">
            <v>50b</v>
          </cell>
        </row>
        <row r="1168">
          <cell r="R1168">
            <v>903494</v>
          </cell>
          <cell r="S1168">
            <v>902494</v>
          </cell>
          <cell r="T1168">
            <v>144105</v>
          </cell>
          <cell r="U1168">
            <v>149105</v>
          </cell>
          <cell r="V1168">
            <v>51105</v>
          </cell>
          <cell r="W1168">
            <v>101105</v>
          </cell>
          <cell r="X1168">
            <v>102105</v>
          </cell>
          <cell r="Y1168">
            <v>90105</v>
          </cell>
          <cell r="Z1168">
            <v>90105</v>
          </cell>
          <cell r="AA1168">
            <v>81105</v>
          </cell>
          <cell r="AB1168">
            <v>-73895</v>
          </cell>
          <cell r="AC1168">
            <v>-66000</v>
          </cell>
          <cell r="AD1168">
            <v>-118400.16666666667</v>
          </cell>
          <cell r="AE1168">
            <v>4520.166666666667</v>
          </cell>
          <cell r="AF1168">
            <v>107984.95833333333</v>
          </cell>
          <cell r="AG1168">
            <v>178077.54166666666</v>
          </cell>
          <cell r="AH1168">
            <v>239461.79166666666</v>
          </cell>
          <cell r="AI1168">
            <v>303512.70833333331</v>
          </cell>
          <cell r="AJ1168">
            <v>352730.29166666669</v>
          </cell>
          <cell r="AK1168">
            <v>385489.54166666669</v>
          </cell>
          <cell r="AL1168">
            <v>403629.54166666669</v>
          </cell>
          <cell r="AM1168">
            <v>406650.29166666669</v>
          </cell>
          <cell r="AN1168">
            <v>349754.375</v>
          </cell>
          <cell r="AO1168">
            <v>248806.66666666666</v>
          </cell>
          <cell r="AR1168" t="str">
            <v>50b</v>
          </cell>
        </row>
        <row r="1169">
          <cell r="R1169">
            <v>-5290514.01</v>
          </cell>
          <cell r="S1169">
            <v>-4654844</v>
          </cell>
          <cell r="T1169">
            <v>-4567851</v>
          </cell>
          <cell r="U1169">
            <v>-3787682.52</v>
          </cell>
          <cell r="V1169">
            <v>-3708459.62</v>
          </cell>
          <cell r="W1169">
            <v>-3634915</v>
          </cell>
          <cell r="X1169">
            <v>-3905327</v>
          </cell>
          <cell r="Y1169">
            <v>-3914951.89</v>
          </cell>
          <cell r="Z1169">
            <v>-3803509.67</v>
          </cell>
          <cell r="AA1169">
            <v>-4325252</v>
          </cell>
          <cell r="AB1169">
            <v>-4871722</v>
          </cell>
          <cell r="AC1169">
            <v>-5422577</v>
          </cell>
          <cell r="AD1169">
            <v>-4215685.0629166672</v>
          </cell>
          <cell r="AE1169">
            <v>-4249736.2316666665</v>
          </cell>
          <cell r="AF1169">
            <v>-4257415.6916666664</v>
          </cell>
          <cell r="AG1169">
            <v>-4244761.5466666659</v>
          </cell>
          <cell r="AH1169">
            <v>-4235239.7858333336</v>
          </cell>
          <cell r="AI1169">
            <v>-4238797.67</v>
          </cell>
          <cell r="AJ1169">
            <v>-4250420.3187500006</v>
          </cell>
          <cell r="AK1169">
            <v>-4271667.6712499997</v>
          </cell>
          <cell r="AL1169">
            <v>-4287092.9862500001</v>
          </cell>
          <cell r="AM1169">
            <v>-4297108.9258333342</v>
          </cell>
          <cell r="AN1169">
            <v>-4303997.0341666667</v>
          </cell>
          <cell r="AO1169">
            <v>-4314047.8116666665</v>
          </cell>
          <cell r="AR1169" t="str">
            <v>50b</v>
          </cell>
        </row>
        <row r="1170">
          <cell r="R1170">
            <v>-4251496.1900000004</v>
          </cell>
          <cell r="S1170">
            <v>-3441156.9</v>
          </cell>
          <cell r="T1170">
            <v>-2900473</v>
          </cell>
          <cell r="U1170">
            <v>-1898471.83</v>
          </cell>
          <cell r="V1170">
            <v>-1503682.83</v>
          </cell>
          <cell r="W1170">
            <v>-1130661</v>
          </cell>
          <cell r="X1170">
            <v>-984229.83</v>
          </cell>
          <cell r="Y1170">
            <v>-1081876.97</v>
          </cell>
          <cell r="Z1170">
            <v>-1307202</v>
          </cell>
          <cell r="AA1170">
            <v>-2425889.38</v>
          </cell>
          <cell r="AB1170">
            <v>-3886249</v>
          </cell>
          <cell r="AC1170">
            <v>-4613562</v>
          </cell>
          <cell r="AD1170">
            <v>-2110823.0045833332</v>
          </cell>
          <cell r="AE1170">
            <v>-2223721.2587500005</v>
          </cell>
          <cell r="AF1170">
            <v>-2288262.3204166666</v>
          </cell>
          <cell r="AG1170">
            <v>-2310977.6845833333</v>
          </cell>
          <cell r="AH1170">
            <v>-2305203.0762499999</v>
          </cell>
          <cell r="AI1170">
            <v>-2309936.0183333331</v>
          </cell>
          <cell r="AJ1170">
            <v>-2323041.5837500002</v>
          </cell>
          <cell r="AK1170">
            <v>-2325208.9724999997</v>
          </cell>
          <cell r="AL1170">
            <v>-2334439.9599999995</v>
          </cell>
          <cell r="AM1170">
            <v>-2370297.3137499997</v>
          </cell>
          <cell r="AN1170">
            <v>-2397396.1566666663</v>
          </cell>
          <cell r="AO1170">
            <v>-2426769.4020833331</v>
          </cell>
        </row>
        <row r="1171">
          <cell r="R1171">
            <v>0</v>
          </cell>
          <cell r="S1171">
            <v>0</v>
          </cell>
          <cell r="T1171">
            <v>0</v>
          </cell>
          <cell r="U1171">
            <v>0</v>
          </cell>
          <cell r="V1171">
            <v>0</v>
          </cell>
          <cell r="W1171">
            <v>0</v>
          </cell>
          <cell r="X1171">
            <v>0</v>
          </cell>
          <cell r="Y1171">
            <v>0</v>
          </cell>
          <cell r="Z1171">
            <v>0</v>
          </cell>
          <cell r="AA1171">
            <v>0</v>
          </cell>
          <cell r="AB1171">
            <v>0</v>
          </cell>
          <cell r="AC1171">
            <v>0</v>
          </cell>
          <cell r="AD1171">
            <v>0</v>
          </cell>
          <cell r="AE1171">
            <v>0</v>
          </cell>
          <cell r="AF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  <cell r="AK1171">
            <v>0</v>
          </cell>
          <cell r="AL1171">
            <v>0</v>
          </cell>
          <cell r="AM1171">
            <v>0</v>
          </cell>
          <cell r="AN1171">
            <v>0</v>
          </cell>
          <cell r="AO1171">
            <v>0</v>
          </cell>
          <cell r="AR1171" t="str">
            <v>50b</v>
          </cell>
        </row>
        <row r="1172">
          <cell r="R1172">
            <v>-4513806</v>
          </cell>
          <cell r="S1172">
            <v>-4408208.82</v>
          </cell>
          <cell r="T1172">
            <v>-4145397.72</v>
          </cell>
          <cell r="U1172">
            <v>-2523522.85</v>
          </cell>
          <cell r="V1172">
            <v>-1959020.48</v>
          </cell>
          <cell r="W1172">
            <v>-2033920.27</v>
          </cell>
          <cell r="X1172">
            <v>-1123986</v>
          </cell>
          <cell r="Y1172">
            <v>-1203625.71</v>
          </cell>
          <cell r="Z1172">
            <v>-1520516.2</v>
          </cell>
          <cell r="AA1172">
            <v>-1854161.25</v>
          </cell>
          <cell r="AB1172">
            <v>-3620338.99</v>
          </cell>
          <cell r="AC1172">
            <v>-5126895.82</v>
          </cell>
          <cell r="AD1172">
            <v>-2286403.7249999996</v>
          </cell>
          <cell r="AE1172">
            <v>-2428292.7916666665</v>
          </cell>
          <cell r="AF1172">
            <v>-2538413.2058333331</v>
          </cell>
          <cell r="AG1172">
            <v>-2601957.8062499999</v>
          </cell>
          <cell r="AH1172">
            <v>-2619297.4691666667</v>
          </cell>
          <cell r="AI1172">
            <v>-2630539.6170833334</v>
          </cell>
          <cell r="AJ1172">
            <v>-2647628.0699999998</v>
          </cell>
          <cell r="AK1172">
            <v>-2662322.6895833332</v>
          </cell>
          <cell r="AL1172">
            <v>-2684827.570416667</v>
          </cell>
          <cell r="AM1172">
            <v>-2717671.8429166665</v>
          </cell>
          <cell r="AN1172">
            <v>-2759799.7974999999</v>
          </cell>
          <cell r="AO1172">
            <v>-2809607.0625</v>
          </cell>
        </row>
        <row r="1173"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K1173">
            <v>0</v>
          </cell>
          <cell r="AL1173">
            <v>0</v>
          </cell>
          <cell r="AM1173">
            <v>0</v>
          </cell>
          <cell r="AN1173">
            <v>0</v>
          </cell>
          <cell r="AO1173">
            <v>0</v>
          </cell>
        </row>
        <row r="1174">
          <cell r="R1174">
            <v>-132132.84</v>
          </cell>
          <cell r="S1174">
            <v>-132132.84</v>
          </cell>
          <cell r="T1174">
            <v>0</v>
          </cell>
          <cell r="U1174">
            <v>0</v>
          </cell>
          <cell r="V1174">
            <v>0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B1174">
            <v>0</v>
          </cell>
          <cell r="AC1174">
            <v>0</v>
          </cell>
          <cell r="AD1174">
            <v>-429317.35999999993</v>
          </cell>
          <cell r="AE1174">
            <v>-338264.59666666662</v>
          </cell>
          <cell r="AF1174">
            <v>-241706.29833333334</v>
          </cell>
          <cell r="AG1174">
            <v>-139642.465</v>
          </cell>
          <cell r="AH1174">
            <v>-88480.051250000004</v>
          </cell>
          <cell r="AI1174">
            <v>-88219.057083333333</v>
          </cell>
          <cell r="AJ1174">
            <v>-82583.024999999994</v>
          </cell>
          <cell r="AK1174">
            <v>-71571.955000000002</v>
          </cell>
          <cell r="AL1174">
            <v>-60560.885000000002</v>
          </cell>
          <cell r="AM1174">
            <v>-49549.815000000002</v>
          </cell>
          <cell r="AN1174">
            <v>-38538.745000000003</v>
          </cell>
          <cell r="AO1174">
            <v>-27527.674999999999</v>
          </cell>
        </row>
        <row r="1175">
          <cell r="R1175">
            <v>-1492.46</v>
          </cell>
          <cell r="S1175">
            <v>-1329.64</v>
          </cell>
          <cell r="T1175">
            <v>-1309.48</v>
          </cell>
          <cell r="U1175">
            <v>-1233</v>
          </cell>
          <cell r="V1175">
            <v>-1211.8800000000001</v>
          </cell>
          <cell r="W1175">
            <v>-842.33</v>
          </cell>
          <cell r="X1175">
            <v>-944.67</v>
          </cell>
          <cell r="Y1175">
            <v>-1212.97</v>
          </cell>
          <cell r="Z1175">
            <v>-1162.04</v>
          </cell>
          <cell r="AA1175">
            <v>-651.94000000000005</v>
          </cell>
          <cell r="AB1175">
            <v>-1281.55</v>
          </cell>
          <cell r="AC1175">
            <v>-1234.3399999999999</v>
          </cell>
          <cell r="AD1175">
            <v>-1718.3583333333336</v>
          </cell>
          <cell r="AE1175">
            <v>-1628.1800000000003</v>
          </cell>
          <cell r="AF1175">
            <v>-1514.5487499999999</v>
          </cell>
          <cell r="AG1175">
            <v>-1414.0049999999999</v>
          </cell>
          <cell r="AH1175">
            <v>-1337.4558333333332</v>
          </cell>
          <cell r="AI1175">
            <v>-1269.2833333333331</v>
          </cell>
          <cell r="AJ1175">
            <v>-1209.0845833333333</v>
          </cell>
          <cell r="AK1175">
            <v>-1195.2829166666668</v>
          </cell>
          <cell r="AL1175">
            <v>-1202.4379166666668</v>
          </cell>
          <cell r="AM1175">
            <v>-1182.0737499999998</v>
          </cell>
          <cell r="AN1175">
            <v>-1163.0854166666668</v>
          </cell>
          <cell r="AO1175">
            <v>-1162.9758333333332</v>
          </cell>
          <cell r="AR1175" t="str">
            <v>50b</v>
          </cell>
        </row>
        <row r="1176">
          <cell r="R1176">
            <v>-136833.76999999999</v>
          </cell>
          <cell r="S1176">
            <v>-263723.94</v>
          </cell>
          <cell r="T1176">
            <v>-110556.08</v>
          </cell>
          <cell r="U1176">
            <v>-161438.74</v>
          </cell>
          <cell r="V1176">
            <v>-84632.44</v>
          </cell>
          <cell r="W1176">
            <v>-133773.01</v>
          </cell>
          <cell r="X1176">
            <v>-148093.18</v>
          </cell>
          <cell r="Y1176">
            <v>-346598.09</v>
          </cell>
          <cell r="Z1176">
            <v>-136783.47</v>
          </cell>
          <cell r="AA1176">
            <v>-153625.60000000001</v>
          </cell>
          <cell r="AB1176">
            <v>-182950.38</v>
          </cell>
          <cell r="AC1176">
            <v>-162731.20000000001</v>
          </cell>
          <cell r="AD1176">
            <v>-135363.60916666666</v>
          </cell>
          <cell r="AE1176">
            <v>-133046.59916666665</v>
          </cell>
          <cell r="AF1176">
            <v>-134213.34958333333</v>
          </cell>
          <cell r="AG1176">
            <v>-138186.935</v>
          </cell>
          <cell r="AH1176">
            <v>-142300.58458333334</v>
          </cell>
          <cell r="AI1176">
            <v>-146007.86624999999</v>
          </cell>
          <cell r="AJ1176">
            <v>-152033.76041666666</v>
          </cell>
          <cell r="AK1176">
            <v>-153429.47041666665</v>
          </cell>
          <cell r="AL1176">
            <v>-153429.15916666668</v>
          </cell>
          <cell r="AM1176">
            <v>-156265.79791666666</v>
          </cell>
          <cell r="AN1176">
            <v>-163999.02666666667</v>
          </cell>
          <cell r="AO1176">
            <v>-168927.53833333336</v>
          </cell>
          <cell r="AR1176" t="str">
            <v>50a</v>
          </cell>
        </row>
        <row r="1177">
          <cell r="R1177">
            <v>-97542.48</v>
          </cell>
          <cell r="S1177">
            <v>-147831.59</v>
          </cell>
          <cell r="T1177">
            <v>-223961.13</v>
          </cell>
          <cell r="U1177">
            <v>-78274.600000000006</v>
          </cell>
          <cell r="V1177">
            <v>-153402.20000000001</v>
          </cell>
          <cell r="W1177">
            <v>-212562.28</v>
          </cell>
          <cell r="X1177">
            <v>-152283.24</v>
          </cell>
          <cell r="Y1177">
            <v>-291966.03999999998</v>
          </cell>
          <cell r="Z1177">
            <v>-385283.32</v>
          </cell>
          <cell r="AA1177">
            <v>-82689.990000000005</v>
          </cell>
          <cell r="AB1177">
            <v>-215872.67</v>
          </cell>
          <cell r="AC1177">
            <v>-328707.31</v>
          </cell>
          <cell r="AD1177">
            <v>-282267.88874999998</v>
          </cell>
          <cell r="AE1177">
            <v>-278711.62041666667</v>
          </cell>
          <cell r="AF1177">
            <v>-269311.5204166667</v>
          </cell>
          <cell r="AG1177">
            <v>-263355.48874999996</v>
          </cell>
          <cell r="AH1177">
            <v>-262245.38791666663</v>
          </cell>
          <cell r="AI1177">
            <v>-260183.76541666672</v>
          </cell>
          <cell r="AJ1177">
            <v>-256299.88416666666</v>
          </cell>
          <cell r="AK1177">
            <v>-247512.78833333333</v>
          </cell>
          <cell r="AL1177">
            <v>-231187.53791666668</v>
          </cell>
          <cell r="AM1177">
            <v>-216317.39499999999</v>
          </cell>
          <cell r="AN1177">
            <v>-208276.94750000001</v>
          </cell>
          <cell r="AO1177">
            <v>-201095.44750000001</v>
          </cell>
          <cell r="AR1177" t="str">
            <v>50b</v>
          </cell>
        </row>
        <row r="1178">
          <cell r="R1178">
            <v>-54322.16</v>
          </cell>
          <cell r="S1178">
            <v>-65251</v>
          </cell>
          <cell r="T1178">
            <v>-86993</v>
          </cell>
          <cell r="U1178">
            <v>-72756.22</v>
          </cell>
          <cell r="V1178">
            <v>-97463.29</v>
          </cell>
          <cell r="W1178">
            <v>-116946.65</v>
          </cell>
          <cell r="X1178">
            <v>-94761</v>
          </cell>
          <cell r="Y1178">
            <v>-98328</v>
          </cell>
          <cell r="Z1178">
            <v>-98621.88</v>
          </cell>
          <cell r="AA1178">
            <v>-103003</v>
          </cell>
          <cell r="AB1178">
            <v>-79499</v>
          </cell>
          <cell r="AC1178">
            <v>-170301</v>
          </cell>
          <cell r="AD1178">
            <v>-64727.724999999999</v>
          </cell>
          <cell r="AE1178">
            <v>-66520.827083333337</v>
          </cell>
          <cell r="AF1178">
            <v>-69540.111250000002</v>
          </cell>
          <cell r="AG1178">
            <v>-71937.559166666673</v>
          </cell>
          <cell r="AH1178">
            <v>-75068.163750000007</v>
          </cell>
          <cell r="AI1178">
            <v>-79926.28624999999</v>
          </cell>
          <cell r="AJ1178">
            <v>-83187.252500000002</v>
          </cell>
          <cell r="AK1178">
            <v>-85055.483333333337</v>
          </cell>
          <cell r="AL1178">
            <v>-86382.500416666677</v>
          </cell>
          <cell r="AM1178">
            <v>-87742.423750000002</v>
          </cell>
          <cell r="AN1178">
            <v>-89081.732499999998</v>
          </cell>
          <cell r="AO1178">
            <v>-92090.659166666665</v>
          </cell>
          <cell r="AR1178" t="str">
            <v>50a</v>
          </cell>
        </row>
        <row r="1179">
          <cell r="R1179">
            <v>-1472874</v>
          </cell>
          <cell r="S1179">
            <v>-1590744</v>
          </cell>
          <cell r="T1179">
            <v>-1708614</v>
          </cell>
          <cell r="U1179">
            <v>-1821531</v>
          </cell>
          <cell r="V1179">
            <v>-1231707</v>
          </cell>
          <cell r="W1179">
            <v>-1349577</v>
          </cell>
          <cell r="X1179">
            <v>-1459718</v>
          </cell>
          <cell r="Y1179">
            <v>-1560718</v>
          </cell>
          <cell r="Z1179">
            <v>-1019361</v>
          </cell>
          <cell r="AA1179">
            <v>-1120361</v>
          </cell>
          <cell r="AB1179">
            <v>-1221361</v>
          </cell>
          <cell r="AC1179">
            <v>-1253507</v>
          </cell>
          <cell r="AD1179">
            <v>-1626314.75</v>
          </cell>
          <cell r="AE1179">
            <v>-1628425.625</v>
          </cell>
          <cell r="AF1179">
            <v>-1630949.25</v>
          </cell>
          <cell r="AG1179">
            <v>-1633679.25</v>
          </cell>
          <cell r="AH1179">
            <v>-1607128.375</v>
          </cell>
          <cell r="AI1179">
            <v>-1551503</v>
          </cell>
          <cell r="AJ1179">
            <v>-1495968.3333333333</v>
          </cell>
          <cell r="AK1179">
            <v>-1439821.4583333333</v>
          </cell>
          <cell r="AL1179">
            <v>-1411629.25</v>
          </cell>
          <cell r="AM1179">
            <v>-1411391.7083333333</v>
          </cell>
          <cell r="AN1179">
            <v>-1410161.0833333333</v>
          </cell>
          <cell r="AO1179">
            <v>-1405068.4583333333</v>
          </cell>
          <cell r="AR1179" t="str">
            <v>50b</v>
          </cell>
        </row>
        <row r="1180">
          <cell r="R1180">
            <v>-624.44000000000005</v>
          </cell>
          <cell r="S1180">
            <v>-1747.44</v>
          </cell>
          <cell r="T1180">
            <v>-2825.44</v>
          </cell>
          <cell r="U1180">
            <v>396.84</v>
          </cell>
          <cell r="V1180">
            <v>-793.16</v>
          </cell>
          <cell r="W1180">
            <v>-1923.16</v>
          </cell>
          <cell r="X1180">
            <v>-306.33999999999997</v>
          </cell>
          <cell r="Y1180">
            <v>-1432.34</v>
          </cell>
          <cell r="Z1180">
            <v>-6432.34</v>
          </cell>
          <cell r="AA1180">
            <v>-214.17</v>
          </cell>
          <cell r="AB1180">
            <v>-1464.17</v>
          </cell>
          <cell r="AC1180">
            <v>-20248.169999999998</v>
          </cell>
          <cell r="AD1180">
            <v>-3420.3508333333334</v>
          </cell>
          <cell r="AE1180">
            <v>-3302.1108333333336</v>
          </cell>
          <cell r="AF1180">
            <v>-3187.7458333333338</v>
          </cell>
          <cell r="AG1180">
            <v>-3005.4495833333331</v>
          </cell>
          <cell r="AH1180">
            <v>-2762.8887499999996</v>
          </cell>
          <cell r="AI1180">
            <v>-2522.9945833333327</v>
          </cell>
          <cell r="AJ1180">
            <v>-2388.6941666666662</v>
          </cell>
          <cell r="AK1180">
            <v>-2367.0841666666661</v>
          </cell>
          <cell r="AL1180">
            <v>-2507.7791666666667</v>
          </cell>
          <cell r="AM1180">
            <v>-2652.2004166666661</v>
          </cell>
          <cell r="AN1180">
            <v>-2644.0979166666662</v>
          </cell>
          <cell r="AO1180">
            <v>-2887.2870833333332</v>
          </cell>
          <cell r="AR1180" t="str">
            <v>50a</v>
          </cell>
        </row>
        <row r="1181">
          <cell r="R1181">
            <v>-437.79</v>
          </cell>
          <cell r="S1181">
            <v>-390.03</v>
          </cell>
          <cell r="T1181">
            <v>-384.11</v>
          </cell>
          <cell r="U1181">
            <v>-361.68</v>
          </cell>
          <cell r="V1181">
            <v>-355.48</v>
          </cell>
          <cell r="W1181">
            <v>-247.08</v>
          </cell>
          <cell r="X1181">
            <v>-277.10000000000002</v>
          </cell>
          <cell r="Y1181">
            <v>-355.8</v>
          </cell>
          <cell r="Z1181">
            <v>-340.87</v>
          </cell>
          <cell r="AA1181">
            <v>-191.24</v>
          </cell>
          <cell r="AB1181">
            <v>-375.92</v>
          </cell>
          <cell r="AC1181">
            <v>-362.07</v>
          </cell>
          <cell r="AD1181">
            <v>-504.05291666666676</v>
          </cell>
          <cell r="AE1181">
            <v>-477.60083333333341</v>
          </cell>
          <cell r="AF1181">
            <v>-444.26875000000001</v>
          </cell>
          <cell r="AG1181">
            <v>-414.77541666666667</v>
          </cell>
          <cell r="AH1181">
            <v>-392.32083333333338</v>
          </cell>
          <cell r="AI1181">
            <v>-372.32333333333332</v>
          </cell>
          <cell r="AJ1181">
            <v>-354.66458333333327</v>
          </cell>
          <cell r="AK1181">
            <v>-350.61583333333328</v>
          </cell>
          <cell r="AL1181">
            <v>-352.71458333333334</v>
          </cell>
          <cell r="AM1181">
            <v>-346.74124999999998</v>
          </cell>
          <cell r="AN1181">
            <v>-341.17125000000004</v>
          </cell>
          <cell r="AO1181">
            <v>-341.13875000000002</v>
          </cell>
          <cell r="AR1181" t="str">
            <v>50b</v>
          </cell>
        </row>
        <row r="1182">
          <cell r="R1182">
            <v>0</v>
          </cell>
          <cell r="S1182">
            <v>0</v>
          </cell>
          <cell r="T1182">
            <v>-732682.9</v>
          </cell>
          <cell r="U1182">
            <v>-692832.05</v>
          </cell>
          <cell r="V1182">
            <v>-686870.35</v>
          </cell>
          <cell r="W1182">
            <v>-743100.35</v>
          </cell>
          <cell r="X1182">
            <v>-239996.1</v>
          </cell>
          <cell r="Y1182">
            <v>-239996.1</v>
          </cell>
          <cell r="Z1182">
            <v>-239996.1</v>
          </cell>
          <cell r="AA1182">
            <v>-236291.82</v>
          </cell>
          <cell r="AB1182">
            <v>-6331.46</v>
          </cell>
          <cell r="AC1182">
            <v>-6331.46</v>
          </cell>
          <cell r="AD1182">
            <v>0</v>
          </cell>
          <cell r="AE1182">
            <v>0</v>
          </cell>
          <cell r="AF1182">
            <v>-30528.454166666666</v>
          </cell>
          <cell r="AG1182">
            <v>-89924.910416666666</v>
          </cell>
          <cell r="AH1182">
            <v>-147412.51041666669</v>
          </cell>
          <cell r="AI1182">
            <v>-206994.62291666667</v>
          </cell>
          <cell r="AJ1182">
            <v>-247956.97500000001</v>
          </cell>
          <cell r="AK1182">
            <v>-267956.65000000002</v>
          </cell>
          <cell r="AL1182">
            <v>-287956.32500000001</v>
          </cell>
          <cell r="AM1182">
            <v>-307801.65500000009</v>
          </cell>
          <cell r="AN1182">
            <v>-317910.95833333337</v>
          </cell>
          <cell r="AO1182">
            <v>-318438.58</v>
          </cell>
          <cell r="AR1182" t="str">
            <v>50a</v>
          </cell>
        </row>
        <row r="1183">
          <cell r="R1183">
            <v>0</v>
          </cell>
          <cell r="S1183">
            <v>0</v>
          </cell>
          <cell r="T1183">
            <v>0</v>
          </cell>
          <cell r="U1183">
            <v>0</v>
          </cell>
          <cell r="V1183">
            <v>0</v>
          </cell>
          <cell r="W1183">
            <v>0</v>
          </cell>
          <cell r="X1183">
            <v>0</v>
          </cell>
          <cell r="Y1183">
            <v>0</v>
          </cell>
          <cell r="Z1183">
            <v>0</v>
          </cell>
          <cell r="AA1183">
            <v>0</v>
          </cell>
          <cell r="AB1183">
            <v>0</v>
          </cell>
          <cell r="AC1183">
            <v>0</v>
          </cell>
          <cell r="AD1183">
            <v>0</v>
          </cell>
          <cell r="AE1183">
            <v>0</v>
          </cell>
          <cell r="AF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  <cell r="AK1183">
            <v>0</v>
          </cell>
          <cell r="AL1183">
            <v>0</v>
          </cell>
          <cell r="AM1183">
            <v>0</v>
          </cell>
          <cell r="AN1183">
            <v>0</v>
          </cell>
          <cell r="AO1183">
            <v>0</v>
          </cell>
          <cell r="AR1183" t="str">
            <v>50b</v>
          </cell>
        </row>
        <row r="1184">
          <cell r="R1184">
            <v>0</v>
          </cell>
          <cell r="S1184">
            <v>0</v>
          </cell>
          <cell r="T1184">
            <v>0</v>
          </cell>
          <cell r="U1184">
            <v>0</v>
          </cell>
          <cell r="V1184">
            <v>0</v>
          </cell>
          <cell r="W1184">
            <v>0</v>
          </cell>
          <cell r="X1184">
            <v>0</v>
          </cell>
          <cell r="Y1184">
            <v>0</v>
          </cell>
          <cell r="Z1184">
            <v>0</v>
          </cell>
          <cell r="AA1184">
            <v>0</v>
          </cell>
          <cell r="AB1184">
            <v>0</v>
          </cell>
          <cell r="AC1184">
            <v>0</v>
          </cell>
          <cell r="AD1184">
            <v>0</v>
          </cell>
          <cell r="AE1184">
            <v>0</v>
          </cell>
          <cell r="AF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  <cell r="AK1184">
            <v>0</v>
          </cell>
          <cell r="AL1184">
            <v>0</v>
          </cell>
          <cell r="AM1184">
            <v>0</v>
          </cell>
          <cell r="AN1184">
            <v>0</v>
          </cell>
          <cell r="AO1184">
            <v>0</v>
          </cell>
          <cell r="AR1184" t="str">
            <v>50b</v>
          </cell>
        </row>
        <row r="1185">
          <cell r="R1185">
            <v>0</v>
          </cell>
          <cell r="S1185">
            <v>0</v>
          </cell>
          <cell r="T1185">
            <v>0</v>
          </cell>
          <cell r="U1185">
            <v>0</v>
          </cell>
          <cell r="V1185">
            <v>0</v>
          </cell>
          <cell r="W1185">
            <v>0</v>
          </cell>
          <cell r="X1185">
            <v>0</v>
          </cell>
          <cell r="Y1185">
            <v>0</v>
          </cell>
          <cell r="Z1185">
            <v>0</v>
          </cell>
          <cell r="AA1185">
            <v>0</v>
          </cell>
          <cell r="AB1185">
            <v>0</v>
          </cell>
          <cell r="AC1185">
            <v>0</v>
          </cell>
          <cell r="AD1185">
            <v>0</v>
          </cell>
          <cell r="AE1185">
            <v>0</v>
          </cell>
          <cell r="AF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  <cell r="AK1185">
            <v>0</v>
          </cell>
          <cell r="AL1185">
            <v>0</v>
          </cell>
          <cell r="AM1185">
            <v>0</v>
          </cell>
          <cell r="AN1185">
            <v>0</v>
          </cell>
          <cell r="AO1185">
            <v>0</v>
          </cell>
          <cell r="AR1185" t="str">
            <v>50b</v>
          </cell>
        </row>
        <row r="1186">
          <cell r="R1186">
            <v>0</v>
          </cell>
          <cell r="S1186">
            <v>0</v>
          </cell>
          <cell r="T1186">
            <v>0</v>
          </cell>
          <cell r="U1186">
            <v>0</v>
          </cell>
          <cell r="V1186">
            <v>0</v>
          </cell>
          <cell r="W1186">
            <v>0</v>
          </cell>
          <cell r="X1186">
            <v>0</v>
          </cell>
          <cell r="Y1186">
            <v>0</v>
          </cell>
          <cell r="Z1186">
            <v>0</v>
          </cell>
          <cell r="AA1186">
            <v>0</v>
          </cell>
          <cell r="AB1186">
            <v>0</v>
          </cell>
          <cell r="AC1186">
            <v>0</v>
          </cell>
          <cell r="AD1186">
            <v>0</v>
          </cell>
          <cell r="AE1186">
            <v>0</v>
          </cell>
          <cell r="AF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  <cell r="AK1186">
            <v>0</v>
          </cell>
          <cell r="AL1186">
            <v>0</v>
          </cell>
          <cell r="AM1186">
            <v>0</v>
          </cell>
          <cell r="AN1186">
            <v>0</v>
          </cell>
          <cell r="AO1186">
            <v>0</v>
          </cell>
          <cell r="AR1186" t="str">
            <v>50a</v>
          </cell>
        </row>
        <row r="1187">
          <cell r="R1187">
            <v>-996875</v>
          </cell>
          <cell r="S1187">
            <v>-1196250</v>
          </cell>
          <cell r="T1187">
            <v>-199375</v>
          </cell>
          <cell r="U1187">
            <v>-398750</v>
          </cell>
          <cell r="V1187">
            <v>-598125</v>
          </cell>
          <cell r="W1187">
            <v>-797500</v>
          </cell>
          <cell r="X1187">
            <v>-996875</v>
          </cell>
          <cell r="Y1187">
            <v>-1196250</v>
          </cell>
          <cell r="Z1187">
            <v>-199375</v>
          </cell>
          <cell r="AA1187">
            <v>-398750</v>
          </cell>
          <cell r="AB1187">
            <v>-598125</v>
          </cell>
          <cell r="AC1187">
            <v>-797500</v>
          </cell>
          <cell r="AD1187">
            <v>-697812.5</v>
          </cell>
          <cell r="AE1187">
            <v>-697812.5</v>
          </cell>
          <cell r="AF1187">
            <v>-697812.5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  <cell r="AK1187">
            <v>-697812.5</v>
          </cell>
          <cell r="AL1187">
            <v>-697812.5</v>
          </cell>
          <cell r="AM1187">
            <v>-697812.5</v>
          </cell>
          <cell r="AN1187">
            <v>-697812.5</v>
          </cell>
          <cell r="AO1187">
            <v>-697812.5</v>
          </cell>
          <cell r="AR1187" t="str">
            <v>50a</v>
          </cell>
        </row>
        <row r="1188">
          <cell r="R1188">
            <v>0</v>
          </cell>
          <cell r="S1188">
            <v>0</v>
          </cell>
          <cell r="T1188">
            <v>0</v>
          </cell>
          <cell r="U1188">
            <v>0</v>
          </cell>
          <cell r="V1188">
            <v>0</v>
          </cell>
          <cell r="W1188">
            <v>0</v>
          </cell>
          <cell r="X1188">
            <v>0</v>
          </cell>
          <cell r="Y1188">
            <v>0</v>
          </cell>
          <cell r="Z1188">
            <v>0</v>
          </cell>
          <cell r="AA1188">
            <v>0</v>
          </cell>
          <cell r="AB1188">
            <v>0</v>
          </cell>
          <cell r="AC1188">
            <v>0</v>
          </cell>
          <cell r="AD1188">
            <v>0</v>
          </cell>
          <cell r="AE1188">
            <v>0</v>
          </cell>
          <cell r="AF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  <cell r="AK1188">
            <v>0</v>
          </cell>
          <cell r="AL1188">
            <v>0</v>
          </cell>
          <cell r="AM1188">
            <v>0</v>
          </cell>
          <cell r="AN1188">
            <v>0</v>
          </cell>
          <cell r="AO1188">
            <v>0</v>
          </cell>
          <cell r="AR1188" t="str">
            <v>50a</v>
          </cell>
        </row>
        <row r="1189"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  <cell r="AK1189">
            <v>0</v>
          </cell>
          <cell r="AL1189">
            <v>0</v>
          </cell>
          <cell r="AM1189">
            <v>0</v>
          </cell>
          <cell r="AN1189">
            <v>0</v>
          </cell>
          <cell r="AO1189">
            <v>0</v>
          </cell>
          <cell r="AR1189" t="str">
            <v>50a</v>
          </cell>
        </row>
        <row r="1190"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  <cell r="AK1190">
            <v>0</v>
          </cell>
          <cell r="AL1190">
            <v>0</v>
          </cell>
          <cell r="AM1190">
            <v>0</v>
          </cell>
          <cell r="AN1190">
            <v>0</v>
          </cell>
          <cell r="AO1190">
            <v>0</v>
          </cell>
          <cell r="AR1190" t="str">
            <v>50a</v>
          </cell>
        </row>
        <row r="1191">
          <cell r="R1191">
            <v>0</v>
          </cell>
          <cell r="S1191">
            <v>0</v>
          </cell>
          <cell r="T1191">
            <v>0</v>
          </cell>
          <cell r="U1191">
            <v>0</v>
          </cell>
          <cell r="V1191">
            <v>0</v>
          </cell>
          <cell r="W1191">
            <v>0</v>
          </cell>
          <cell r="X1191">
            <v>0</v>
          </cell>
          <cell r="Y1191">
            <v>0</v>
          </cell>
          <cell r="Z1191">
            <v>0</v>
          </cell>
          <cell r="AA1191">
            <v>0</v>
          </cell>
          <cell r="AB1191">
            <v>0</v>
          </cell>
          <cell r="AC1191">
            <v>0</v>
          </cell>
          <cell r="AD1191">
            <v>0</v>
          </cell>
          <cell r="AE1191">
            <v>0</v>
          </cell>
          <cell r="AF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  <cell r="AK1191">
            <v>0</v>
          </cell>
          <cell r="AL1191">
            <v>0</v>
          </cell>
          <cell r="AM1191">
            <v>0</v>
          </cell>
          <cell r="AN1191">
            <v>0</v>
          </cell>
          <cell r="AO1191">
            <v>0</v>
          </cell>
          <cell r="AR1191" t="str">
            <v>50a</v>
          </cell>
        </row>
        <row r="1192">
          <cell r="R1192">
            <v>0</v>
          </cell>
          <cell r="S1192">
            <v>0</v>
          </cell>
          <cell r="T1192">
            <v>0</v>
          </cell>
          <cell r="U1192">
            <v>0</v>
          </cell>
          <cell r="V1192">
            <v>0</v>
          </cell>
          <cell r="W1192">
            <v>0</v>
          </cell>
          <cell r="X1192">
            <v>0</v>
          </cell>
          <cell r="Y1192">
            <v>0</v>
          </cell>
          <cell r="Z1192">
            <v>0</v>
          </cell>
          <cell r="AA1192">
            <v>0</v>
          </cell>
          <cell r="AB1192">
            <v>0</v>
          </cell>
          <cell r="AC1192">
            <v>0</v>
          </cell>
          <cell r="AD1192">
            <v>0</v>
          </cell>
          <cell r="AE1192">
            <v>0</v>
          </cell>
          <cell r="AF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  <cell r="AK1192">
            <v>0</v>
          </cell>
          <cell r="AL1192">
            <v>0</v>
          </cell>
          <cell r="AM1192">
            <v>0</v>
          </cell>
          <cell r="AN1192">
            <v>0</v>
          </cell>
          <cell r="AO1192">
            <v>0</v>
          </cell>
          <cell r="AR1192" t="str">
            <v>50b</v>
          </cell>
        </row>
        <row r="1193">
          <cell r="R1193">
            <v>0</v>
          </cell>
          <cell r="S1193">
            <v>0</v>
          </cell>
          <cell r="T1193">
            <v>0</v>
          </cell>
          <cell r="U1193">
            <v>0</v>
          </cell>
          <cell r="V1193">
            <v>0</v>
          </cell>
          <cell r="W1193">
            <v>0</v>
          </cell>
          <cell r="X1193">
            <v>0</v>
          </cell>
          <cell r="Y1193">
            <v>0</v>
          </cell>
          <cell r="Z1193">
            <v>0</v>
          </cell>
          <cell r="AA1193">
            <v>0</v>
          </cell>
          <cell r="AB1193">
            <v>0</v>
          </cell>
          <cell r="AC1193">
            <v>0</v>
          </cell>
          <cell r="AD1193">
            <v>-53854.166666666664</v>
          </cell>
          <cell r="AE1193">
            <v>-6731.770833333333</v>
          </cell>
          <cell r="AF1193">
            <v>0</v>
          </cell>
          <cell r="AG1193">
            <v>0</v>
          </cell>
          <cell r="AH1193">
            <v>0</v>
          </cell>
          <cell r="AI1193">
            <v>0</v>
          </cell>
          <cell r="AJ1193">
            <v>0</v>
          </cell>
          <cell r="AK1193">
            <v>0</v>
          </cell>
          <cell r="AL1193">
            <v>0</v>
          </cell>
          <cell r="AM1193">
            <v>0</v>
          </cell>
          <cell r="AN1193">
            <v>0</v>
          </cell>
          <cell r="AO1193">
            <v>0</v>
          </cell>
          <cell r="AR1193" t="str">
            <v>50b</v>
          </cell>
        </row>
        <row r="1194">
          <cell r="R1194">
            <v>0</v>
          </cell>
          <cell r="S1194">
            <v>0</v>
          </cell>
          <cell r="T1194">
            <v>0</v>
          </cell>
          <cell r="U1194">
            <v>0</v>
          </cell>
          <cell r="V1194">
            <v>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0</v>
          </cell>
          <cell r="AC1194">
            <v>0</v>
          </cell>
          <cell r="AD1194">
            <v>0</v>
          </cell>
          <cell r="AE1194">
            <v>0</v>
          </cell>
          <cell r="AF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  <cell r="AK1194">
            <v>0</v>
          </cell>
          <cell r="AL1194">
            <v>0</v>
          </cell>
          <cell r="AM1194">
            <v>0</v>
          </cell>
          <cell r="AN1194">
            <v>0</v>
          </cell>
          <cell r="AO1194">
            <v>0</v>
          </cell>
          <cell r="AR1194" t="str">
            <v>50a</v>
          </cell>
        </row>
        <row r="1195">
          <cell r="R1195">
            <v>0</v>
          </cell>
          <cell r="S1195">
            <v>0</v>
          </cell>
          <cell r="T1195">
            <v>0</v>
          </cell>
          <cell r="U1195">
            <v>0</v>
          </cell>
          <cell r="V1195">
            <v>0</v>
          </cell>
          <cell r="W1195">
            <v>0</v>
          </cell>
          <cell r="X1195">
            <v>0</v>
          </cell>
          <cell r="Y1195">
            <v>0</v>
          </cell>
          <cell r="Z1195">
            <v>0</v>
          </cell>
          <cell r="AA1195">
            <v>0</v>
          </cell>
          <cell r="AB1195">
            <v>0</v>
          </cell>
          <cell r="AC1195">
            <v>0</v>
          </cell>
          <cell r="AD1195">
            <v>-47125</v>
          </cell>
          <cell r="AE1195">
            <v>-5890.625</v>
          </cell>
          <cell r="AF1195">
            <v>0</v>
          </cell>
          <cell r="AG1195">
            <v>0</v>
          </cell>
          <cell r="AH1195">
            <v>0</v>
          </cell>
          <cell r="AI1195">
            <v>0</v>
          </cell>
          <cell r="AJ1195">
            <v>0</v>
          </cell>
          <cell r="AK1195">
            <v>0</v>
          </cell>
          <cell r="AL1195">
            <v>0</v>
          </cell>
          <cell r="AM1195">
            <v>0</v>
          </cell>
          <cell r="AN1195">
            <v>0</v>
          </cell>
          <cell r="AO1195">
            <v>0</v>
          </cell>
          <cell r="AR1195" t="str">
            <v>50b</v>
          </cell>
        </row>
        <row r="1196">
          <cell r="R1196">
            <v>0</v>
          </cell>
          <cell r="S1196">
            <v>0</v>
          </cell>
          <cell r="T1196">
            <v>0</v>
          </cell>
          <cell r="U1196">
            <v>0</v>
          </cell>
          <cell r="V1196">
            <v>0</v>
          </cell>
          <cell r="W1196">
            <v>0</v>
          </cell>
          <cell r="X1196">
            <v>0</v>
          </cell>
          <cell r="Y1196">
            <v>0</v>
          </cell>
          <cell r="Z1196">
            <v>0</v>
          </cell>
          <cell r="AA1196">
            <v>0</v>
          </cell>
          <cell r="AB1196">
            <v>0</v>
          </cell>
          <cell r="AC1196">
            <v>0</v>
          </cell>
          <cell r="AD1196">
            <v>-5687.5</v>
          </cell>
          <cell r="AE1196">
            <v>-437.5</v>
          </cell>
          <cell r="AF1196">
            <v>0</v>
          </cell>
          <cell r="AG1196">
            <v>0</v>
          </cell>
          <cell r="AH1196">
            <v>0</v>
          </cell>
          <cell r="AI1196">
            <v>0</v>
          </cell>
          <cell r="AJ1196">
            <v>0</v>
          </cell>
          <cell r="AK1196">
            <v>0</v>
          </cell>
          <cell r="AL1196">
            <v>0</v>
          </cell>
          <cell r="AM1196">
            <v>0</v>
          </cell>
          <cell r="AN1196">
            <v>0</v>
          </cell>
          <cell r="AO1196">
            <v>0</v>
          </cell>
          <cell r="AR1196" t="str">
            <v>50a</v>
          </cell>
        </row>
        <row r="1197">
          <cell r="R1197">
            <v>0</v>
          </cell>
          <cell r="S1197">
            <v>0</v>
          </cell>
          <cell r="T1197">
            <v>0</v>
          </cell>
          <cell r="U1197">
            <v>0</v>
          </cell>
          <cell r="V1197">
            <v>0</v>
          </cell>
          <cell r="W1197">
            <v>0</v>
          </cell>
          <cell r="X1197">
            <v>0</v>
          </cell>
          <cell r="Y1197">
            <v>0</v>
          </cell>
          <cell r="Z1197">
            <v>0</v>
          </cell>
          <cell r="AA1197">
            <v>0</v>
          </cell>
          <cell r="AB1197">
            <v>0</v>
          </cell>
          <cell r="AC1197">
            <v>0</v>
          </cell>
          <cell r="AD1197">
            <v>-351215.3520833333</v>
          </cell>
          <cell r="AE1197">
            <v>-123958.35833333334</v>
          </cell>
          <cell r="AF1197">
            <v>0</v>
          </cell>
          <cell r="AG1197">
            <v>0</v>
          </cell>
          <cell r="AH1197">
            <v>0</v>
          </cell>
          <cell r="AI1197">
            <v>0</v>
          </cell>
          <cell r="AJ1197">
            <v>0</v>
          </cell>
          <cell r="AK1197">
            <v>0</v>
          </cell>
          <cell r="AL1197">
            <v>0</v>
          </cell>
          <cell r="AM1197">
            <v>0</v>
          </cell>
          <cell r="AN1197">
            <v>0</v>
          </cell>
          <cell r="AO1197">
            <v>0</v>
          </cell>
          <cell r="AR1197" t="str">
            <v>50b</v>
          </cell>
        </row>
        <row r="1198">
          <cell r="R1198">
            <v>0</v>
          </cell>
          <cell r="S1198">
            <v>0</v>
          </cell>
          <cell r="T1198">
            <v>0</v>
          </cell>
          <cell r="U1198">
            <v>0</v>
          </cell>
          <cell r="V1198">
            <v>0</v>
          </cell>
          <cell r="W1198">
            <v>0</v>
          </cell>
          <cell r="X1198">
            <v>0</v>
          </cell>
          <cell r="Y1198">
            <v>0</v>
          </cell>
          <cell r="Z1198">
            <v>0</v>
          </cell>
          <cell r="AA1198">
            <v>0</v>
          </cell>
          <cell r="AB1198">
            <v>0</v>
          </cell>
          <cell r="AC1198">
            <v>0</v>
          </cell>
          <cell r="AD1198">
            <v>-13255.060416666667</v>
          </cell>
          <cell r="AE1198">
            <v>-1019.6266666666667</v>
          </cell>
          <cell r="AF1198">
            <v>0</v>
          </cell>
          <cell r="AG1198">
            <v>0</v>
          </cell>
          <cell r="AH1198">
            <v>0</v>
          </cell>
          <cell r="AI1198">
            <v>0</v>
          </cell>
          <cell r="AJ1198">
            <v>0</v>
          </cell>
          <cell r="AK1198">
            <v>0</v>
          </cell>
          <cell r="AL1198">
            <v>0</v>
          </cell>
          <cell r="AM1198">
            <v>0</v>
          </cell>
          <cell r="AN1198">
            <v>0</v>
          </cell>
          <cell r="AO1198">
            <v>0</v>
          </cell>
          <cell r="AR1198" t="str">
            <v>50a</v>
          </cell>
        </row>
        <row r="1199">
          <cell r="R1199">
            <v>0</v>
          </cell>
          <cell r="S1199">
            <v>0</v>
          </cell>
          <cell r="T1199">
            <v>0</v>
          </cell>
          <cell r="U1199">
            <v>0</v>
          </cell>
          <cell r="V1199">
            <v>0</v>
          </cell>
          <cell r="W1199">
            <v>0</v>
          </cell>
          <cell r="X1199">
            <v>0</v>
          </cell>
          <cell r="Y1199">
            <v>0</v>
          </cell>
          <cell r="Z1199">
            <v>0</v>
          </cell>
          <cell r="AA1199">
            <v>0</v>
          </cell>
          <cell r="AB1199">
            <v>0</v>
          </cell>
          <cell r="AC1199">
            <v>0</v>
          </cell>
          <cell r="AD1199">
            <v>-124427.64583333333</v>
          </cell>
          <cell r="AE1199">
            <v>-81356.552083333328</v>
          </cell>
          <cell r="AF1199">
            <v>-28714.083333333332</v>
          </cell>
          <cell r="AG1199">
            <v>0</v>
          </cell>
          <cell r="AH1199">
            <v>0</v>
          </cell>
          <cell r="AI1199">
            <v>0</v>
          </cell>
          <cell r="AJ1199">
            <v>0</v>
          </cell>
          <cell r="AK1199">
            <v>0</v>
          </cell>
          <cell r="AL1199">
            <v>0</v>
          </cell>
          <cell r="AM1199">
            <v>0</v>
          </cell>
          <cell r="AN1199">
            <v>0</v>
          </cell>
          <cell r="AO1199">
            <v>0</v>
          </cell>
          <cell r="AR1199" t="str">
            <v>50b</v>
          </cell>
        </row>
        <row r="1200">
          <cell r="R1200">
            <v>0</v>
          </cell>
          <cell r="S1200">
            <v>0</v>
          </cell>
          <cell r="T1200">
            <v>0</v>
          </cell>
          <cell r="U1200">
            <v>0</v>
          </cell>
          <cell r="V1200">
            <v>0</v>
          </cell>
          <cell r="W1200">
            <v>0</v>
          </cell>
          <cell r="X1200">
            <v>0</v>
          </cell>
          <cell r="Y1200">
            <v>0</v>
          </cell>
          <cell r="Z1200">
            <v>0</v>
          </cell>
          <cell r="AA1200">
            <v>0</v>
          </cell>
          <cell r="AB1200">
            <v>0</v>
          </cell>
          <cell r="AC1200">
            <v>0</v>
          </cell>
          <cell r="AD1200">
            <v>0</v>
          </cell>
          <cell r="AE1200">
            <v>0</v>
          </cell>
          <cell r="AF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  <cell r="AK1200">
            <v>0</v>
          </cell>
          <cell r="AL1200">
            <v>0</v>
          </cell>
          <cell r="AM1200">
            <v>0</v>
          </cell>
          <cell r="AN1200">
            <v>0</v>
          </cell>
          <cell r="AO1200">
            <v>0</v>
          </cell>
          <cell r="AR1200" t="str">
            <v>50a</v>
          </cell>
        </row>
        <row r="1201">
          <cell r="R1201">
            <v>0</v>
          </cell>
          <cell r="S1201">
            <v>0</v>
          </cell>
          <cell r="T1201">
            <v>0</v>
          </cell>
          <cell r="U1201">
            <v>0</v>
          </cell>
          <cell r="V1201">
            <v>0</v>
          </cell>
          <cell r="W1201">
            <v>0</v>
          </cell>
          <cell r="X1201">
            <v>0</v>
          </cell>
          <cell r="Y1201">
            <v>0</v>
          </cell>
          <cell r="Z1201">
            <v>0</v>
          </cell>
          <cell r="AA1201">
            <v>0</v>
          </cell>
          <cell r="AB1201">
            <v>0</v>
          </cell>
          <cell r="AC1201">
            <v>0</v>
          </cell>
          <cell r="AD1201">
            <v>-103841.14583333333</v>
          </cell>
          <cell r="AE1201">
            <v>-60872.395833333336</v>
          </cell>
          <cell r="AF1201">
            <v>-46549.479166666664</v>
          </cell>
          <cell r="AG1201">
            <v>-17903.645833333332</v>
          </cell>
          <cell r="AH1201">
            <v>0</v>
          </cell>
          <cell r="AI1201">
            <v>0</v>
          </cell>
          <cell r="AJ1201">
            <v>0</v>
          </cell>
          <cell r="AK1201">
            <v>0</v>
          </cell>
          <cell r="AL1201">
            <v>0</v>
          </cell>
          <cell r="AM1201">
            <v>0</v>
          </cell>
          <cell r="AN1201">
            <v>0</v>
          </cell>
          <cell r="AO1201">
            <v>0</v>
          </cell>
          <cell r="AR1201" t="str">
            <v>50a</v>
          </cell>
        </row>
        <row r="1202"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-12187.5</v>
          </cell>
          <cell r="AE1202">
            <v>-10887.5</v>
          </cell>
          <cell r="AF1202">
            <v>-8937.5</v>
          </cell>
          <cell r="AG1202">
            <v>-6337.5</v>
          </cell>
          <cell r="AH1202">
            <v>-3087.5</v>
          </cell>
          <cell r="AI1202">
            <v>-1137.5</v>
          </cell>
          <cell r="AJ1202">
            <v>-487.5</v>
          </cell>
          <cell r="AK1202">
            <v>0</v>
          </cell>
          <cell r="AL1202">
            <v>0</v>
          </cell>
          <cell r="AM1202">
            <v>0</v>
          </cell>
          <cell r="AN1202">
            <v>0</v>
          </cell>
          <cell r="AO1202">
            <v>0</v>
          </cell>
          <cell r="AR1202" t="str">
            <v>50a</v>
          </cell>
        </row>
        <row r="1203">
          <cell r="R1203">
            <v>-28568.52</v>
          </cell>
          <cell r="S1203">
            <v>-47614.35</v>
          </cell>
          <cell r="T1203">
            <v>-66660.179999999993</v>
          </cell>
          <cell r="U1203">
            <v>-85706.01</v>
          </cell>
          <cell r="V1203">
            <v>-104751.84</v>
          </cell>
          <cell r="W1203">
            <v>-9522.67</v>
          </cell>
          <cell r="X1203">
            <v>-28568.5</v>
          </cell>
          <cell r="Y1203">
            <v>-47614.33</v>
          </cell>
          <cell r="Z1203">
            <v>-66660.160000000003</v>
          </cell>
          <cell r="AA1203">
            <v>-85705.99</v>
          </cell>
          <cell r="AB1203">
            <v>-104751.82</v>
          </cell>
          <cell r="AC1203">
            <v>-9522.65</v>
          </cell>
          <cell r="AD1203">
            <v>-57137.29</v>
          </cell>
          <cell r="AE1203">
            <v>-57137.28666666666</v>
          </cell>
          <cell r="AF1203">
            <v>-57137.283333333326</v>
          </cell>
          <cell r="AG1203">
            <v>-57137.280000000006</v>
          </cell>
          <cell r="AH1203">
            <v>-57137.276666666665</v>
          </cell>
          <cell r="AI1203">
            <v>-57137.273333333324</v>
          </cell>
          <cell r="AJ1203">
            <v>-57137.27</v>
          </cell>
          <cell r="AK1203">
            <v>-57137.266666666663</v>
          </cell>
          <cell r="AL1203">
            <v>-57137.263333333329</v>
          </cell>
          <cell r="AM1203">
            <v>-57137.26</v>
          </cell>
          <cell r="AN1203">
            <v>-57137.256666666661</v>
          </cell>
          <cell r="AO1203">
            <v>-57137.253333333349</v>
          </cell>
          <cell r="AR1203" t="str">
            <v>50a</v>
          </cell>
        </row>
        <row r="1204"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-41080.837916666671</v>
          </cell>
          <cell r="AE1204">
            <v>-36698.877499999995</v>
          </cell>
          <cell r="AF1204">
            <v>-30125.944583333334</v>
          </cell>
          <cell r="AG1204">
            <v>-21362.039166666666</v>
          </cell>
          <cell r="AH1204">
            <v>-10407.161249999999</v>
          </cell>
          <cell r="AI1204">
            <v>-3834.2274999999995</v>
          </cell>
          <cell r="AJ1204">
            <v>-1643.2379166666667</v>
          </cell>
          <cell r="AK1204">
            <v>0</v>
          </cell>
          <cell r="AL1204">
            <v>0</v>
          </cell>
          <cell r="AM1204">
            <v>0</v>
          </cell>
          <cell r="AN1204">
            <v>0</v>
          </cell>
          <cell r="AO1204">
            <v>0</v>
          </cell>
          <cell r="AR1204" t="str">
            <v>50a</v>
          </cell>
        </row>
        <row r="1205">
          <cell r="R1205">
            <v>0</v>
          </cell>
          <cell r="S1205">
            <v>0</v>
          </cell>
          <cell r="T1205">
            <v>0</v>
          </cell>
          <cell r="U1205">
            <v>0</v>
          </cell>
          <cell r="V1205">
            <v>0</v>
          </cell>
          <cell r="W1205">
            <v>0</v>
          </cell>
          <cell r="X1205">
            <v>0</v>
          </cell>
          <cell r="Y1205">
            <v>0</v>
          </cell>
          <cell r="Z1205">
            <v>0</v>
          </cell>
          <cell r="AA1205">
            <v>0</v>
          </cell>
          <cell r="AB1205">
            <v>0</v>
          </cell>
          <cell r="AC1205">
            <v>0</v>
          </cell>
          <cell r="AD1205">
            <v>-12167.96875</v>
          </cell>
          <cell r="AE1205">
            <v>-10870.052083333334</v>
          </cell>
          <cell r="AF1205">
            <v>-8923.1770833333339</v>
          </cell>
          <cell r="AG1205">
            <v>-6327.34375</v>
          </cell>
          <cell r="AH1205">
            <v>-3082.5520833333335</v>
          </cell>
          <cell r="AI1205">
            <v>-1135.6770833333333</v>
          </cell>
          <cell r="AJ1205">
            <v>-486.71875</v>
          </cell>
          <cell r="AK1205">
            <v>0</v>
          </cell>
          <cell r="AL1205">
            <v>0</v>
          </cell>
          <cell r="AM1205">
            <v>0</v>
          </cell>
          <cell r="AN1205">
            <v>0</v>
          </cell>
          <cell r="AO1205">
            <v>0</v>
          </cell>
          <cell r="AR1205" t="str">
            <v>50a</v>
          </cell>
        </row>
        <row r="1206">
          <cell r="R1206">
            <v>-25612.5</v>
          </cell>
          <cell r="S1206">
            <v>-42687.5</v>
          </cell>
          <cell r="T1206">
            <v>-59762.5</v>
          </cell>
          <cell r="U1206">
            <v>-76837.5</v>
          </cell>
          <cell r="V1206">
            <v>-93912.5</v>
          </cell>
          <cell r="W1206">
            <v>-8537.5</v>
          </cell>
          <cell r="X1206">
            <v>-25612.5</v>
          </cell>
          <cell r="Y1206">
            <v>-42687.5</v>
          </cell>
          <cell r="Z1206">
            <v>-59762.5</v>
          </cell>
          <cell r="AA1206">
            <v>-76837.5</v>
          </cell>
          <cell r="AB1206">
            <v>-93912.5</v>
          </cell>
          <cell r="AC1206">
            <v>-8537.5</v>
          </cell>
          <cell r="AD1206">
            <v>-51225</v>
          </cell>
          <cell r="AE1206">
            <v>-51225</v>
          </cell>
          <cell r="AF1206">
            <v>-51225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  <cell r="AK1206">
            <v>-51225</v>
          </cell>
          <cell r="AL1206">
            <v>-51225</v>
          </cell>
          <cell r="AM1206">
            <v>-51225</v>
          </cell>
          <cell r="AN1206">
            <v>-51225</v>
          </cell>
          <cell r="AO1206">
            <v>-51225</v>
          </cell>
          <cell r="AR1206" t="str">
            <v>50a</v>
          </cell>
        </row>
        <row r="1207"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-164062.5</v>
          </cell>
          <cell r="AE1207">
            <v>-146562.5</v>
          </cell>
          <cell r="AF1207">
            <v>-120312.5</v>
          </cell>
          <cell r="AG1207">
            <v>-85312.5</v>
          </cell>
          <cell r="AH1207">
            <v>-41562.5</v>
          </cell>
          <cell r="AI1207">
            <v>-15312.5</v>
          </cell>
          <cell r="AJ1207">
            <v>-6562.5</v>
          </cell>
          <cell r="AK1207">
            <v>0</v>
          </cell>
          <cell r="AL1207">
            <v>0</v>
          </cell>
          <cell r="AM1207">
            <v>0</v>
          </cell>
          <cell r="AN1207">
            <v>0</v>
          </cell>
          <cell r="AO1207">
            <v>0</v>
          </cell>
          <cell r="AR1207" t="str">
            <v>50a</v>
          </cell>
        </row>
        <row r="1208">
          <cell r="R1208">
            <v>-8137.5</v>
          </cell>
          <cell r="S1208">
            <v>-13562.5</v>
          </cell>
          <cell r="T1208">
            <v>-18987.5</v>
          </cell>
          <cell r="U1208">
            <v>-24412.5</v>
          </cell>
          <cell r="V1208">
            <v>-29837.5</v>
          </cell>
          <cell r="W1208">
            <v>-2712.5</v>
          </cell>
          <cell r="X1208">
            <v>-8137.5</v>
          </cell>
          <cell r="Y1208">
            <v>-13562.5</v>
          </cell>
          <cell r="Z1208">
            <v>-18987.5</v>
          </cell>
          <cell r="AA1208">
            <v>-24412.5</v>
          </cell>
          <cell r="AB1208">
            <v>-29837.5</v>
          </cell>
          <cell r="AC1208">
            <v>-2712.5</v>
          </cell>
          <cell r="AD1208">
            <v>-16275</v>
          </cell>
          <cell r="AE1208">
            <v>-16275</v>
          </cell>
          <cell r="AF1208">
            <v>-16275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  <cell r="AK1208">
            <v>-16275</v>
          </cell>
          <cell r="AL1208">
            <v>-16275</v>
          </cell>
          <cell r="AM1208">
            <v>-16275</v>
          </cell>
          <cell r="AN1208">
            <v>-16275</v>
          </cell>
          <cell r="AO1208">
            <v>-16275</v>
          </cell>
          <cell r="AR1208" t="str">
            <v>50a</v>
          </cell>
        </row>
        <row r="1209"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-27004.164166666669</v>
          </cell>
          <cell r="AE1209">
            <v>-24174.757500000003</v>
          </cell>
          <cell r="AF1209">
            <v>-19847.43416666667</v>
          </cell>
          <cell r="AG1209">
            <v>-14022.194166666668</v>
          </cell>
          <cell r="AH1209">
            <v>-6699.0375000000013</v>
          </cell>
          <cell r="AI1209">
            <v>-2371.7141666666666</v>
          </cell>
          <cell r="AJ1209">
            <v>-1040.2241666666666</v>
          </cell>
          <cell r="AK1209">
            <v>0</v>
          </cell>
          <cell r="AL1209">
            <v>0</v>
          </cell>
          <cell r="AM1209">
            <v>0</v>
          </cell>
          <cell r="AN1209">
            <v>0</v>
          </cell>
          <cell r="AO1209">
            <v>0</v>
          </cell>
          <cell r="AR1209" t="str">
            <v>50a</v>
          </cell>
        </row>
        <row r="1210"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-126924.27875</v>
          </cell>
          <cell r="AE1210">
            <v>-119722.90583333332</v>
          </cell>
          <cell r="AF1210">
            <v>-108920.83875000001</v>
          </cell>
          <cell r="AG1210">
            <v>-94518.077499999999</v>
          </cell>
          <cell r="AH1210">
            <v>-76514.622083333321</v>
          </cell>
          <cell r="AI1210">
            <v>-65712.555833333332</v>
          </cell>
          <cell r="AJ1210">
            <v>-62111.878749999996</v>
          </cell>
          <cell r="AK1210">
            <v>-54910.507499999985</v>
          </cell>
          <cell r="AL1210">
            <v>-44108.442083333335</v>
          </cell>
          <cell r="AM1210">
            <v>-29705.682499999999</v>
          </cell>
          <cell r="AN1210">
            <v>-11702.22875</v>
          </cell>
          <cell r="AO1210">
            <v>-900.16416666666657</v>
          </cell>
          <cell r="AR1210" t="str">
            <v>50a</v>
          </cell>
        </row>
        <row r="1211"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-148588.34125</v>
          </cell>
          <cell r="AE1211">
            <v>-140157.80166666667</v>
          </cell>
          <cell r="AF1211">
            <v>-127511.98458333335</v>
          </cell>
          <cell r="AG1211">
            <v>-110650.88999999997</v>
          </cell>
          <cell r="AH1211">
            <v>-89574.517916666649</v>
          </cell>
          <cell r="AI1211">
            <v>-76928.70166666666</v>
          </cell>
          <cell r="AJ1211">
            <v>-72713.441249999989</v>
          </cell>
          <cell r="AK1211">
            <v>-64282.903333333321</v>
          </cell>
          <cell r="AL1211">
            <v>-51637.087916666664</v>
          </cell>
          <cell r="AM1211">
            <v>-34775.995000000003</v>
          </cell>
          <cell r="AN1211">
            <v>-13699.624583333332</v>
          </cell>
          <cell r="AO1211">
            <v>-1053.81</v>
          </cell>
          <cell r="AR1211" t="str">
            <v>50a</v>
          </cell>
        </row>
        <row r="1212">
          <cell r="R1212">
            <v>-86250</v>
          </cell>
          <cell r="S1212">
            <v>-143750</v>
          </cell>
          <cell r="T1212">
            <v>-201250</v>
          </cell>
          <cell r="U1212">
            <v>-258750</v>
          </cell>
          <cell r="V1212">
            <v>-316250</v>
          </cell>
          <cell r="W1212">
            <v>-28750</v>
          </cell>
          <cell r="X1212">
            <v>-86250</v>
          </cell>
          <cell r="Y1212">
            <v>-143750</v>
          </cell>
          <cell r="Z1212">
            <v>-201250</v>
          </cell>
          <cell r="AA1212">
            <v>-258750</v>
          </cell>
          <cell r="AB1212">
            <v>-316250</v>
          </cell>
          <cell r="AC1212">
            <v>-28750</v>
          </cell>
          <cell r="AD1212">
            <v>-172500</v>
          </cell>
          <cell r="AE1212">
            <v>-172500</v>
          </cell>
          <cell r="AF1212">
            <v>-172500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  <cell r="AK1212">
            <v>-172500</v>
          </cell>
          <cell r="AL1212">
            <v>-172500</v>
          </cell>
          <cell r="AM1212">
            <v>-172500</v>
          </cell>
          <cell r="AN1212">
            <v>-172500</v>
          </cell>
          <cell r="AO1212">
            <v>-172500</v>
          </cell>
          <cell r="AR1212" t="str">
            <v>50a</v>
          </cell>
        </row>
        <row r="1213">
          <cell r="R1213">
            <v>-69199.77</v>
          </cell>
          <cell r="S1213">
            <v>-115333.1</v>
          </cell>
          <cell r="T1213">
            <v>-161466.43</v>
          </cell>
          <cell r="U1213">
            <v>-207599.76</v>
          </cell>
          <cell r="V1213">
            <v>-253733.09</v>
          </cell>
          <cell r="W1213">
            <v>-23066.42</v>
          </cell>
          <cell r="X1213">
            <v>-69199.75</v>
          </cell>
          <cell r="Y1213">
            <v>-115333.08</v>
          </cell>
          <cell r="Z1213">
            <v>-161466.41</v>
          </cell>
          <cell r="AA1213">
            <v>-207599.74</v>
          </cell>
          <cell r="AB1213">
            <v>-253733.07</v>
          </cell>
          <cell r="AC1213">
            <v>-23066.400000000001</v>
          </cell>
          <cell r="AD1213">
            <v>-138399.79</v>
          </cell>
          <cell r="AE1213">
            <v>-138399.78666666665</v>
          </cell>
          <cell r="AF1213">
            <v>-138399.78333333335</v>
          </cell>
          <cell r="AG1213">
            <v>-138399.78</v>
          </cell>
          <cell r="AH1213">
            <v>-138399.77666666664</v>
          </cell>
          <cell r="AI1213">
            <v>-138399.77333333335</v>
          </cell>
          <cell r="AJ1213">
            <v>-138399.76999999999</v>
          </cell>
          <cell r="AK1213">
            <v>-138399.76666666666</v>
          </cell>
          <cell r="AL1213">
            <v>-138399.76333333334</v>
          </cell>
          <cell r="AM1213">
            <v>-138399.76</v>
          </cell>
          <cell r="AN1213">
            <v>-138399.75666666668</v>
          </cell>
          <cell r="AO1213">
            <v>-138399.75333333333</v>
          </cell>
          <cell r="AR1213" t="str">
            <v>50a</v>
          </cell>
        </row>
        <row r="1214">
          <cell r="R1214">
            <v>-25950</v>
          </cell>
          <cell r="S1214">
            <v>-43250</v>
          </cell>
          <cell r="T1214">
            <v>-60550</v>
          </cell>
          <cell r="U1214">
            <v>-77850</v>
          </cell>
          <cell r="V1214">
            <v>-95150</v>
          </cell>
          <cell r="W1214">
            <v>-8650</v>
          </cell>
          <cell r="X1214">
            <v>-25950</v>
          </cell>
          <cell r="Y1214">
            <v>-43250</v>
          </cell>
          <cell r="Z1214">
            <v>-60550</v>
          </cell>
          <cell r="AA1214">
            <v>-77850</v>
          </cell>
          <cell r="AB1214">
            <v>-95150</v>
          </cell>
          <cell r="AC1214">
            <v>-8650</v>
          </cell>
          <cell r="AD1214">
            <v>-51900</v>
          </cell>
          <cell r="AE1214">
            <v>-51900</v>
          </cell>
          <cell r="AF1214">
            <v>-51900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  <cell r="AK1214">
            <v>-51900</v>
          </cell>
          <cell r="AL1214">
            <v>-51900</v>
          </cell>
          <cell r="AM1214">
            <v>-51900</v>
          </cell>
          <cell r="AN1214">
            <v>-51900</v>
          </cell>
          <cell r="AO1214">
            <v>-51900</v>
          </cell>
          <cell r="AR1214" t="str">
            <v>50a</v>
          </cell>
        </row>
        <row r="1215">
          <cell r="R1215">
            <v>-173250</v>
          </cell>
          <cell r="S1215">
            <v>-288750</v>
          </cell>
          <cell r="T1215">
            <v>-404250</v>
          </cell>
          <cell r="U1215">
            <v>-519750</v>
          </cell>
          <cell r="V1215">
            <v>-635250</v>
          </cell>
          <cell r="W1215">
            <v>-57750</v>
          </cell>
          <cell r="X1215">
            <v>-173250</v>
          </cell>
          <cell r="Y1215">
            <v>-288750</v>
          </cell>
          <cell r="Z1215">
            <v>-404250</v>
          </cell>
          <cell r="AA1215">
            <v>-519750</v>
          </cell>
          <cell r="AB1215">
            <v>-635250</v>
          </cell>
          <cell r="AC1215">
            <v>-57750</v>
          </cell>
          <cell r="AD1215">
            <v>-346500</v>
          </cell>
          <cell r="AE1215">
            <v>-346500</v>
          </cell>
          <cell r="AF1215">
            <v>-346500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  <cell r="AK1215">
            <v>-346500</v>
          </cell>
          <cell r="AL1215">
            <v>-346500</v>
          </cell>
          <cell r="AM1215">
            <v>-346500</v>
          </cell>
          <cell r="AN1215">
            <v>-346500</v>
          </cell>
          <cell r="AO1215">
            <v>-346500</v>
          </cell>
          <cell r="AR1215" t="str">
            <v>50a</v>
          </cell>
        </row>
        <row r="1216">
          <cell r="R1216">
            <v>-175500</v>
          </cell>
          <cell r="S1216">
            <v>-292500</v>
          </cell>
          <cell r="T1216">
            <v>-409500</v>
          </cell>
          <cell r="U1216">
            <v>-526500</v>
          </cell>
          <cell r="V1216">
            <v>-643500</v>
          </cell>
          <cell r="W1216">
            <v>-58500</v>
          </cell>
          <cell r="X1216">
            <v>-175500</v>
          </cell>
          <cell r="Y1216">
            <v>-292500</v>
          </cell>
          <cell r="Z1216">
            <v>-409500</v>
          </cell>
          <cell r="AA1216">
            <v>-526500</v>
          </cell>
          <cell r="AB1216">
            <v>-643500</v>
          </cell>
          <cell r="AC1216">
            <v>-58500</v>
          </cell>
          <cell r="AD1216">
            <v>-351000</v>
          </cell>
          <cell r="AE1216">
            <v>-351000</v>
          </cell>
          <cell r="AF1216">
            <v>-351000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  <cell r="AK1216">
            <v>-351000</v>
          </cell>
          <cell r="AL1216">
            <v>-351000</v>
          </cell>
          <cell r="AM1216">
            <v>-351000</v>
          </cell>
          <cell r="AN1216">
            <v>-351000</v>
          </cell>
          <cell r="AO1216">
            <v>-351000</v>
          </cell>
          <cell r="AR1216" t="str">
            <v>50a</v>
          </cell>
        </row>
        <row r="1217">
          <cell r="R1217">
            <v>-43999.77</v>
          </cell>
          <cell r="S1217">
            <v>-73333.100000000006</v>
          </cell>
          <cell r="T1217">
            <v>-102666.43</v>
          </cell>
          <cell r="U1217">
            <v>-131999.76</v>
          </cell>
          <cell r="V1217">
            <v>-161333.09</v>
          </cell>
          <cell r="W1217">
            <v>-14666.42</v>
          </cell>
          <cell r="X1217">
            <v>-43999.75</v>
          </cell>
          <cell r="Y1217">
            <v>-73333.08</v>
          </cell>
          <cell r="Z1217">
            <v>-102666.41</v>
          </cell>
          <cell r="AA1217">
            <v>-131999.74</v>
          </cell>
          <cell r="AB1217">
            <v>-161333.07</v>
          </cell>
          <cell r="AC1217">
            <v>-14666.4</v>
          </cell>
          <cell r="AD1217">
            <v>-87999.79</v>
          </cell>
          <cell r="AE1217">
            <v>-87999.786666666667</v>
          </cell>
          <cell r="AF1217">
            <v>-87999.783333333326</v>
          </cell>
          <cell r="AG1217">
            <v>-87999.779999999984</v>
          </cell>
          <cell r="AH1217">
            <v>-87999.776666666658</v>
          </cell>
          <cell r="AI1217">
            <v>-87999.773333333331</v>
          </cell>
          <cell r="AJ1217">
            <v>-87999.77</v>
          </cell>
          <cell r="AK1217">
            <v>-87999.766666666677</v>
          </cell>
          <cell r="AL1217">
            <v>-87999.763333333351</v>
          </cell>
          <cell r="AM1217">
            <v>-87999.760000000009</v>
          </cell>
          <cell r="AN1217">
            <v>-87999.756666666668</v>
          </cell>
          <cell r="AO1217">
            <v>-87999.753333333341</v>
          </cell>
          <cell r="AR1217" t="str">
            <v>50a</v>
          </cell>
        </row>
        <row r="1218">
          <cell r="R1218">
            <v>-62299.77</v>
          </cell>
          <cell r="S1218">
            <v>-103833.1</v>
          </cell>
          <cell r="T1218">
            <v>-145366.43</v>
          </cell>
          <cell r="U1218">
            <v>-186899.76</v>
          </cell>
          <cell r="V1218">
            <v>-228433.09</v>
          </cell>
          <cell r="W1218">
            <v>-20766.419999999998</v>
          </cell>
          <cell r="X1218">
            <v>-62299.75</v>
          </cell>
          <cell r="Y1218">
            <v>-103833.08</v>
          </cell>
          <cell r="Z1218">
            <v>-145366.41</v>
          </cell>
          <cell r="AA1218">
            <v>-186899.74</v>
          </cell>
          <cell r="AB1218">
            <v>-228433.07</v>
          </cell>
          <cell r="AC1218">
            <v>-20766.400000000001</v>
          </cell>
          <cell r="AD1218">
            <v>-124599.79</v>
          </cell>
          <cell r="AE1218">
            <v>-124599.78666666667</v>
          </cell>
          <cell r="AF1218">
            <v>-124599.78333333334</v>
          </cell>
          <cell r="AG1218">
            <v>-124599.77999999998</v>
          </cell>
          <cell r="AH1218">
            <v>-124599.77666666666</v>
          </cell>
          <cell r="AI1218">
            <v>-124599.77333333333</v>
          </cell>
          <cell r="AJ1218">
            <v>-124599.77</v>
          </cell>
          <cell r="AK1218">
            <v>-124599.76666666666</v>
          </cell>
          <cell r="AL1218">
            <v>-124599.76333333335</v>
          </cell>
          <cell r="AM1218">
            <v>-124599.76000000001</v>
          </cell>
          <cell r="AN1218">
            <v>-124599.75666666667</v>
          </cell>
          <cell r="AO1218">
            <v>-124599.75333333334</v>
          </cell>
          <cell r="AR1218" t="str">
            <v>50a</v>
          </cell>
        </row>
        <row r="1219">
          <cell r="R1219">
            <v>-91875</v>
          </cell>
          <cell r="S1219">
            <v>-153125</v>
          </cell>
          <cell r="T1219">
            <v>-214375</v>
          </cell>
          <cell r="U1219">
            <v>-275625</v>
          </cell>
          <cell r="V1219">
            <v>-336875</v>
          </cell>
          <cell r="W1219">
            <v>-30625</v>
          </cell>
          <cell r="X1219">
            <v>-91875</v>
          </cell>
          <cell r="Y1219">
            <v>-153125</v>
          </cell>
          <cell r="Z1219">
            <v>-214375</v>
          </cell>
          <cell r="AA1219">
            <v>-275625</v>
          </cell>
          <cell r="AB1219">
            <v>-336875</v>
          </cell>
          <cell r="AC1219">
            <v>-30625</v>
          </cell>
          <cell r="AD1219">
            <v>-183750</v>
          </cell>
          <cell r="AE1219">
            <v>-183750</v>
          </cell>
          <cell r="AF1219">
            <v>-183750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  <cell r="AK1219">
            <v>-183750</v>
          </cell>
          <cell r="AL1219">
            <v>-183750</v>
          </cell>
          <cell r="AM1219">
            <v>-183750</v>
          </cell>
          <cell r="AN1219">
            <v>-183750</v>
          </cell>
          <cell r="AO1219">
            <v>-183750</v>
          </cell>
          <cell r="AR1219" t="str">
            <v>50a</v>
          </cell>
        </row>
        <row r="1220">
          <cell r="R1220">
            <v>-18400.23</v>
          </cell>
          <cell r="S1220">
            <v>-30666.9</v>
          </cell>
          <cell r="T1220">
            <v>-42933.57</v>
          </cell>
          <cell r="U1220">
            <v>-55200.24</v>
          </cell>
          <cell r="V1220">
            <v>-67466.91</v>
          </cell>
          <cell r="W1220">
            <v>-6133.58</v>
          </cell>
          <cell r="X1220">
            <v>-18400.25</v>
          </cell>
          <cell r="Y1220">
            <v>-30666.92</v>
          </cell>
          <cell r="Z1220">
            <v>-42933.59</v>
          </cell>
          <cell r="AA1220">
            <v>-55200.26</v>
          </cell>
          <cell r="AB1220">
            <v>-67466.929999999993</v>
          </cell>
          <cell r="AC1220">
            <v>-6133.6</v>
          </cell>
          <cell r="AD1220">
            <v>-36800.21</v>
          </cell>
          <cell r="AE1220">
            <v>-36800.213333333333</v>
          </cell>
          <cell r="AF1220">
            <v>-36800.216666666667</v>
          </cell>
          <cell r="AG1220">
            <v>-36800.22</v>
          </cell>
          <cell r="AH1220">
            <v>-36800.223333333335</v>
          </cell>
          <cell r="AI1220">
            <v>-36800.226666666669</v>
          </cell>
          <cell r="AJ1220">
            <v>-36800.229999999996</v>
          </cell>
          <cell r="AK1220">
            <v>-36800.23333333333</v>
          </cell>
          <cell r="AL1220">
            <v>-36800.236666666671</v>
          </cell>
          <cell r="AM1220">
            <v>-36800.239999999998</v>
          </cell>
          <cell r="AN1220">
            <v>-36800.243333333339</v>
          </cell>
          <cell r="AO1220">
            <v>-36800.246666666666</v>
          </cell>
          <cell r="AR1220" t="str">
            <v>50a</v>
          </cell>
        </row>
        <row r="1221">
          <cell r="R1221">
            <v>-24787.5</v>
          </cell>
          <cell r="S1221">
            <v>-41312.5</v>
          </cell>
          <cell r="T1221">
            <v>-57837.5</v>
          </cell>
          <cell r="U1221">
            <v>-74362.5</v>
          </cell>
          <cell r="V1221">
            <v>-90887.5</v>
          </cell>
          <cell r="W1221">
            <v>-8262.5</v>
          </cell>
          <cell r="X1221">
            <v>-24787.5</v>
          </cell>
          <cell r="Y1221">
            <v>-41312.5</v>
          </cell>
          <cell r="Z1221">
            <v>-57837.5</v>
          </cell>
          <cell r="AA1221">
            <v>-74362.5</v>
          </cell>
          <cell r="AB1221">
            <v>-90887.5</v>
          </cell>
          <cell r="AC1221">
            <v>-8262.5</v>
          </cell>
          <cell r="AD1221">
            <v>-49575</v>
          </cell>
          <cell r="AE1221">
            <v>-49575</v>
          </cell>
          <cell r="AF1221">
            <v>-49575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  <cell r="AK1221">
            <v>-49575</v>
          </cell>
          <cell r="AL1221">
            <v>-49575</v>
          </cell>
          <cell r="AM1221">
            <v>-49575</v>
          </cell>
          <cell r="AN1221">
            <v>-49575</v>
          </cell>
          <cell r="AO1221">
            <v>-49575</v>
          </cell>
          <cell r="AR1221" t="str">
            <v>50a</v>
          </cell>
        </row>
        <row r="1222">
          <cell r="R1222">
            <v>-41374.769999999997</v>
          </cell>
          <cell r="S1222">
            <v>-68958.100000000006</v>
          </cell>
          <cell r="T1222">
            <v>-96541.43</v>
          </cell>
          <cell r="U1222">
            <v>-124124.76</v>
          </cell>
          <cell r="V1222">
            <v>-151708.09</v>
          </cell>
          <cell r="W1222">
            <v>-13791.42</v>
          </cell>
          <cell r="X1222">
            <v>-41374.75</v>
          </cell>
          <cell r="Y1222">
            <v>-68958.080000000002</v>
          </cell>
          <cell r="Z1222">
            <v>-96541.41</v>
          </cell>
          <cell r="AA1222">
            <v>-124124.74</v>
          </cell>
          <cell r="AB1222">
            <v>-151708.07</v>
          </cell>
          <cell r="AC1222">
            <v>-13791.4</v>
          </cell>
          <cell r="AD1222">
            <v>-82749.789999999994</v>
          </cell>
          <cell r="AE1222">
            <v>-82749.786666666667</v>
          </cell>
          <cell r="AF1222">
            <v>-82749.783333333326</v>
          </cell>
          <cell r="AG1222">
            <v>-82749.779999999984</v>
          </cell>
          <cell r="AH1222">
            <v>-82749.776666666658</v>
          </cell>
          <cell r="AI1222">
            <v>-82749.773333333331</v>
          </cell>
          <cell r="AJ1222">
            <v>-82749.77</v>
          </cell>
          <cell r="AK1222">
            <v>-82749.766666666677</v>
          </cell>
          <cell r="AL1222">
            <v>-82749.763333333321</v>
          </cell>
          <cell r="AM1222">
            <v>-82749.759999999995</v>
          </cell>
          <cell r="AN1222">
            <v>-82749.756666666668</v>
          </cell>
          <cell r="AO1222">
            <v>-82749.753333333341</v>
          </cell>
          <cell r="AR1222" t="str">
            <v>50a</v>
          </cell>
        </row>
        <row r="1223">
          <cell r="R1223">
            <v>-134062.5</v>
          </cell>
          <cell r="S1223">
            <v>-223437.5</v>
          </cell>
          <cell r="T1223">
            <v>-312812.5</v>
          </cell>
          <cell r="U1223">
            <v>-402187.5</v>
          </cell>
          <cell r="V1223">
            <v>-491562.5</v>
          </cell>
          <cell r="W1223">
            <v>-44687.5</v>
          </cell>
          <cell r="X1223">
            <v>-134062.5</v>
          </cell>
          <cell r="Y1223">
            <v>-223437.5</v>
          </cell>
          <cell r="Z1223">
            <v>-312812.5</v>
          </cell>
          <cell r="AA1223">
            <v>-402187.5</v>
          </cell>
          <cell r="AB1223">
            <v>-491562.5</v>
          </cell>
          <cell r="AC1223">
            <v>-44687.5</v>
          </cell>
          <cell r="AD1223">
            <v>-268125</v>
          </cell>
          <cell r="AE1223">
            <v>-268125</v>
          </cell>
          <cell r="AF1223">
            <v>-268125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  <cell r="AK1223">
            <v>-268125</v>
          </cell>
          <cell r="AL1223">
            <v>-268125</v>
          </cell>
          <cell r="AM1223">
            <v>-268125</v>
          </cell>
          <cell r="AN1223">
            <v>-268125</v>
          </cell>
          <cell r="AO1223">
            <v>-268125</v>
          </cell>
          <cell r="AR1223" t="str">
            <v>50a</v>
          </cell>
        </row>
        <row r="1224">
          <cell r="R1224">
            <v>-82249.77</v>
          </cell>
          <cell r="S1224">
            <v>-137083.1</v>
          </cell>
          <cell r="T1224">
            <v>-191916.43</v>
          </cell>
          <cell r="U1224">
            <v>-246749.76</v>
          </cell>
          <cell r="V1224">
            <v>-301583.09000000003</v>
          </cell>
          <cell r="W1224">
            <v>-27416.42</v>
          </cell>
          <cell r="X1224">
            <v>-82249.75</v>
          </cell>
          <cell r="Y1224">
            <v>-137083.07999999999</v>
          </cell>
          <cell r="Z1224">
            <v>-191916.41</v>
          </cell>
          <cell r="AA1224">
            <v>-246749.74</v>
          </cell>
          <cell r="AB1224">
            <v>-301583.07</v>
          </cell>
          <cell r="AC1224">
            <v>-27416.400000000001</v>
          </cell>
          <cell r="AD1224">
            <v>-164499.79</v>
          </cell>
          <cell r="AE1224">
            <v>-164499.78666666665</v>
          </cell>
          <cell r="AF1224">
            <v>-164499.78333333335</v>
          </cell>
          <cell r="AG1224">
            <v>-164499.78</v>
          </cell>
          <cell r="AH1224">
            <v>-164499.77666666664</v>
          </cell>
          <cell r="AI1224">
            <v>-164499.77333333335</v>
          </cell>
          <cell r="AJ1224">
            <v>-164499.76999999999</v>
          </cell>
          <cell r="AK1224">
            <v>-164499.76666666663</v>
          </cell>
          <cell r="AL1224">
            <v>-164499.76333333334</v>
          </cell>
          <cell r="AM1224">
            <v>-164499.76</v>
          </cell>
          <cell r="AN1224">
            <v>-164499.75666666668</v>
          </cell>
          <cell r="AO1224">
            <v>-164499.75333333336</v>
          </cell>
          <cell r="AR1224" t="str">
            <v>50a</v>
          </cell>
        </row>
        <row r="1225">
          <cell r="R1225">
            <v>-18000</v>
          </cell>
          <cell r="S1225">
            <v>-30000</v>
          </cell>
          <cell r="T1225">
            <v>-42000</v>
          </cell>
          <cell r="U1225">
            <v>-54000</v>
          </cell>
          <cell r="V1225">
            <v>-66000</v>
          </cell>
          <cell r="W1225">
            <v>-6000</v>
          </cell>
          <cell r="X1225">
            <v>-18000</v>
          </cell>
          <cell r="Y1225">
            <v>-30000</v>
          </cell>
          <cell r="Z1225">
            <v>-42000</v>
          </cell>
          <cell r="AA1225">
            <v>-54000</v>
          </cell>
          <cell r="AB1225">
            <v>-66000</v>
          </cell>
          <cell r="AC1225">
            <v>-6000</v>
          </cell>
          <cell r="AD1225">
            <v>-36000</v>
          </cell>
          <cell r="AE1225">
            <v>-36000</v>
          </cell>
          <cell r="AF1225">
            <v>-36000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  <cell r="AK1225">
            <v>-36000</v>
          </cell>
          <cell r="AL1225">
            <v>-36000</v>
          </cell>
          <cell r="AM1225">
            <v>-36000</v>
          </cell>
          <cell r="AN1225">
            <v>-36000</v>
          </cell>
          <cell r="AO1225">
            <v>-36000</v>
          </cell>
          <cell r="AR1225" t="str">
            <v>50a</v>
          </cell>
        </row>
        <row r="1226">
          <cell r="R1226">
            <v>-593540.81000000006</v>
          </cell>
          <cell r="S1226">
            <v>-763124.14</v>
          </cell>
          <cell r="T1226">
            <v>-932707.47</v>
          </cell>
          <cell r="U1226">
            <v>-84790.8</v>
          </cell>
          <cell r="V1226">
            <v>-254374.13</v>
          </cell>
          <cell r="W1226">
            <v>-423957.46</v>
          </cell>
          <cell r="X1226">
            <v>-593540.79</v>
          </cell>
          <cell r="Y1226">
            <v>-763124.12</v>
          </cell>
          <cell r="Z1226">
            <v>-932707.45</v>
          </cell>
          <cell r="AA1226">
            <v>-84790.78</v>
          </cell>
          <cell r="AB1226">
            <v>-254374.11</v>
          </cell>
          <cell r="AC1226">
            <v>-423957.44</v>
          </cell>
          <cell r="AD1226">
            <v>-508749.16333333339</v>
          </cell>
          <cell r="AE1226">
            <v>-508749.16</v>
          </cell>
          <cell r="AF1226">
            <v>-508749.15666666668</v>
          </cell>
          <cell r="AG1226">
            <v>-508749.15333333332</v>
          </cell>
          <cell r="AH1226">
            <v>-508749.14999999997</v>
          </cell>
          <cell r="AI1226">
            <v>-508749.14666666667</v>
          </cell>
          <cell r="AJ1226">
            <v>-508749.14333333325</v>
          </cell>
          <cell r="AK1226">
            <v>-508749.13999999996</v>
          </cell>
          <cell r="AL1226">
            <v>-508749.13666666666</v>
          </cell>
          <cell r="AM1226">
            <v>-508749.1333333333</v>
          </cell>
          <cell r="AN1226">
            <v>-508749.13000000006</v>
          </cell>
          <cell r="AO1226">
            <v>-508749.12666666671</v>
          </cell>
          <cell r="AR1226" t="str">
            <v>50a</v>
          </cell>
        </row>
        <row r="1227">
          <cell r="R1227">
            <v>-2260415.85</v>
          </cell>
          <cell r="S1227">
            <v>-2906249.18</v>
          </cell>
          <cell r="T1227">
            <v>-3552082.51</v>
          </cell>
          <cell r="U1227">
            <v>-322915.84000000003</v>
          </cell>
          <cell r="V1227">
            <v>-968749.17</v>
          </cell>
          <cell r="W1227">
            <v>-1614582.5</v>
          </cell>
          <cell r="X1227">
            <v>-2260415.83</v>
          </cell>
          <cell r="Y1227">
            <v>-2906249.16</v>
          </cell>
          <cell r="Z1227">
            <v>-3552082.49</v>
          </cell>
          <cell r="AA1227">
            <v>-322915.82</v>
          </cell>
          <cell r="AB1227">
            <v>-968749.15</v>
          </cell>
          <cell r="AC1227">
            <v>-1614582.48</v>
          </cell>
          <cell r="AD1227">
            <v>-1937499.2033333334</v>
          </cell>
          <cell r="AE1227">
            <v>-1937499.2</v>
          </cell>
          <cell r="AF1227">
            <v>-1937499.1966666665</v>
          </cell>
          <cell r="AG1227">
            <v>-1937499.1933333334</v>
          </cell>
          <cell r="AH1227">
            <v>-1937499.1900000002</v>
          </cell>
          <cell r="AI1227">
            <v>-1937499.1866666668</v>
          </cell>
          <cell r="AJ1227">
            <v>-1937499.1833333336</v>
          </cell>
          <cell r="AK1227">
            <v>-1937499.1799999997</v>
          </cell>
          <cell r="AL1227">
            <v>-1937499.1766666665</v>
          </cell>
          <cell r="AM1227">
            <v>-1937499.1733333336</v>
          </cell>
          <cell r="AN1227">
            <v>-1937499.1700000006</v>
          </cell>
          <cell r="AO1227">
            <v>-1937499.1666666667</v>
          </cell>
          <cell r="AR1227" t="str">
            <v>50a</v>
          </cell>
        </row>
        <row r="1228">
          <cell r="R1228">
            <v>0</v>
          </cell>
          <cell r="S1228">
            <v>0</v>
          </cell>
          <cell r="T1228">
            <v>0</v>
          </cell>
          <cell r="U1228">
            <v>0</v>
          </cell>
          <cell r="V1228">
            <v>0</v>
          </cell>
          <cell r="W1228">
            <v>0</v>
          </cell>
          <cell r="X1228">
            <v>0</v>
          </cell>
          <cell r="Y1228">
            <v>0</v>
          </cell>
          <cell r="Z1228">
            <v>0</v>
          </cell>
          <cell r="AA1228">
            <v>0</v>
          </cell>
          <cell r="AB1228">
            <v>0</v>
          </cell>
          <cell r="AC1228">
            <v>0</v>
          </cell>
          <cell r="AD1228">
            <v>-36536.884583333333</v>
          </cell>
          <cell r="AE1228">
            <v>-24606.454583333329</v>
          </cell>
          <cell r="AF1228">
            <v>-9693.3862499999996</v>
          </cell>
          <cell r="AG1228">
            <v>-745.59625000000005</v>
          </cell>
          <cell r="AH1228">
            <v>0</v>
          </cell>
          <cell r="AI1228">
            <v>0</v>
          </cell>
          <cell r="AJ1228">
            <v>0</v>
          </cell>
          <cell r="AK1228">
            <v>0</v>
          </cell>
          <cell r="AL1228">
            <v>0</v>
          </cell>
          <cell r="AM1228">
            <v>0</v>
          </cell>
          <cell r="AN1228">
            <v>0</v>
          </cell>
          <cell r="AO1228">
            <v>0</v>
          </cell>
          <cell r="AR1228" t="str">
            <v>50a</v>
          </cell>
        </row>
        <row r="1229"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-36458.333333333336</v>
          </cell>
          <cell r="AE1229">
            <v>-13125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  <cell r="AK1229">
            <v>0</v>
          </cell>
          <cell r="AL1229">
            <v>0</v>
          </cell>
          <cell r="AM1229">
            <v>0</v>
          </cell>
          <cell r="AN1229">
            <v>0</v>
          </cell>
          <cell r="AO1229">
            <v>0</v>
          </cell>
          <cell r="AR1229" t="str">
            <v>50a</v>
          </cell>
        </row>
        <row r="1230"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  <cell r="AK1230">
            <v>0</v>
          </cell>
          <cell r="AL1230">
            <v>0</v>
          </cell>
          <cell r="AM1230">
            <v>0</v>
          </cell>
          <cell r="AN1230">
            <v>0</v>
          </cell>
          <cell r="AO1230">
            <v>0</v>
          </cell>
          <cell r="AR1230" t="str">
            <v>50a</v>
          </cell>
        </row>
        <row r="1231">
          <cell r="R1231">
            <v>-1081383.43</v>
          </cell>
          <cell r="S1231">
            <v>-1390350.1</v>
          </cell>
          <cell r="T1231">
            <v>-1699316.77</v>
          </cell>
          <cell r="U1231">
            <v>-154483.44</v>
          </cell>
          <cell r="V1231">
            <v>-463450.11</v>
          </cell>
          <cell r="W1231">
            <v>-772416.78</v>
          </cell>
          <cell r="X1231">
            <v>-1081383.45</v>
          </cell>
          <cell r="Y1231">
            <v>-1390350.12</v>
          </cell>
          <cell r="Z1231">
            <v>-1699316.79</v>
          </cell>
          <cell r="AA1231">
            <v>-154483.46</v>
          </cell>
          <cell r="AB1231">
            <v>-463450.13</v>
          </cell>
          <cell r="AC1231">
            <v>-772416.8</v>
          </cell>
          <cell r="AD1231">
            <v>-926900.08333333337</v>
          </cell>
          <cell r="AE1231">
            <v>-926900.08375000011</v>
          </cell>
          <cell r="AF1231">
            <v>-926900.08499999996</v>
          </cell>
          <cell r="AG1231">
            <v>-926900.08708333329</v>
          </cell>
          <cell r="AH1231">
            <v>-926900.08999999985</v>
          </cell>
          <cell r="AI1231">
            <v>-926900.09333333315</v>
          </cell>
          <cell r="AJ1231">
            <v>-926900.09666666633</v>
          </cell>
          <cell r="AK1231">
            <v>-926900.09999999974</v>
          </cell>
          <cell r="AL1231">
            <v>-926900.10333333351</v>
          </cell>
          <cell r="AM1231">
            <v>-926900.10666666657</v>
          </cell>
          <cell r="AN1231">
            <v>-926900.11</v>
          </cell>
          <cell r="AO1231">
            <v>-926900.11333333363</v>
          </cell>
          <cell r="AR1231" t="str">
            <v>50a</v>
          </cell>
        </row>
        <row r="1232"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  <cell r="AK1232">
            <v>0</v>
          </cell>
          <cell r="AL1232">
            <v>0</v>
          </cell>
          <cell r="AM1232">
            <v>0</v>
          </cell>
          <cell r="AN1232">
            <v>0</v>
          </cell>
          <cell r="AO1232">
            <v>0</v>
          </cell>
          <cell r="AR1232" t="str">
            <v>50a</v>
          </cell>
        </row>
        <row r="1233"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  <cell r="AK1233">
            <v>0</v>
          </cell>
          <cell r="AL1233">
            <v>0</v>
          </cell>
          <cell r="AM1233">
            <v>0</v>
          </cell>
          <cell r="AN1233">
            <v>0</v>
          </cell>
          <cell r="AO1233">
            <v>0</v>
          </cell>
          <cell r="AR1233" t="str">
            <v>50a</v>
          </cell>
        </row>
        <row r="1234"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  <cell r="AK1234">
            <v>0</v>
          </cell>
          <cell r="AL1234">
            <v>0</v>
          </cell>
          <cell r="AM1234">
            <v>0</v>
          </cell>
          <cell r="AN1234">
            <v>0</v>
          </cell>
          <cell r="AO1234">
            <v>0</v>
          </cell>
          <cell r="AR1234" t="str">
            <v>50a</v>
          </cell>
        </row>
        <row r="1235"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  <cell r="AK1235">
            <v>0</v>
          </cell>
          <cell r="AL1235">
            <v>0</v>
          </cell>
          <cell r="AM1235">
            <v>0</v>
          </cell>
          <cell r="AN1235">
            <v>0</v>
          </cell>
          <cell r="AO1235">
            <v>0</v>
          </cell>
          <cell r="AR1235" t="str">
            <v>50a</v>
          </cell>
        </row>
        <row r="1236">
          <cell r="R1236">
            <v>0</v>
          </cell>
          <cell r="S1236">
            <v>0</v>
          </cell>
          <cell r="T1236">
            <v>0</v>
          </cell>
          <cell r="U1236">
            <v>0</v>
          </cell>
          <cell r="V1236">
            <v>0</v>
          </cell>
          <cell r="W1236">
            <v>0</v>
          </cell>
          <cell r="X1236">
            <v>0</v>
          </cell>
          <cell r="Y1236">
            <v>0</v>
          </cell>
          <cell r="Z1236">
            <v>0</v>
          </cell>
          <cell r="AA1236">
            <v>0</v>
          </cell>
          <cell r="AB1236">
            <v>0</v>
          </cell>
          <cell r="AC1236">
            <v>0</v>
          </cell>
          <cell r="AD1236">
            <v>0</v>
          </cell>
          <cell r="AE1236">
            <v>0</v>
          </cell>
          <cell r="AF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  <cell r="AK1236">
            <v>0</v>
          </cell>
          <cell r="AL1236">
            <v>0</v>
          </cell>
          <cell r="AM1236">
            <v>0</v>
          </cell>
          <cell r="AN1236">
            <v>0</v>
          </cell>
          <cell r="AO1236">
            <v>0</v>
          </cell>
          <cell r="AR1236" t="str">
            <v>50a</v>
          </cell>
        </row>
        <row r="1237"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  <cell r="AE1237">
            <v>0</v>
          </cell>
          <cell r="AF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  <cell r="AK1237">
            <v>0</v>
          </cell>
          <cell r="AL1237">
            <v>0</v>
          </cell>
          <cell r="AM1237">
            <v>0</v>
          </cell>
          <cell r="AN1237">
            <v>0</v>
          </cell>
          <cell r="AO1237">
            <v>0</v>
          </cell>
          <cell r="AR1237" t="str">
            <v>50a</v>
          </cell>
        </row>
        <row r="1238">
          <cell r="R1238">
            <v>0</v>
          </cell>
          <cell r="S1238">
            <v>0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0</v>
          </cell>
          <cell r="Y1238">
            <v>0</v>
          </cell>
          <cell r="Z1238">
            <v>0</v>
          </cell>
          <cell r="AA1238">
            <v>0</v>
          </cell>
          <cell r="AB1238">
            <v>0</v>
          </cell>
          <cell r="AC1238">
            <v>0</v>
          </cell>
          <cell r="AD1238">
            <v>0</v>
          </cell>
          <cell r="AE1238">
            <v>0</v>
          </cell>
          <cell r="AF1238">
            <v>0</v>
          </cell>
          <cell r="AG1238">
            <v>0</v>
          </cell>
          <cell r="AH1238">
            <v>0</v>
          </cell>
          <cell r="AI1238">
            <v>0</v>
          </cell>
          <cell r="AJ1238">
            <v>0</v>
          </cell>
          <cell r="AK1238">
            <v>0</v>
          </cell>
          <cell r="AL1238">
            <v>0</v>
          </cell>
          <cell r="AM1238">
            <v>0</v>
          </cell>
          <cell r="AN1238">
            <v>0</v>
          </cell>
          <cell r="AO1238">
            <v>0</v>
          </cell>
          <cell r="AR1238" t="str">
            <v>50a</v>
          </cell>
        </row>
        <row r="1239">
          <cell r="R1239">
            <v>-160465.32999999999</v>
          </cell>
          <cell r="S1239">
            <v>-481298.66</v>
          </cell>
          <cell r="T1239">
            <v>-802131.99</v>
          </cell>
          <cell r="U1239">
            <v>-1122965.32</v>
          </cell>
          <cell r="V1239">
            <v>-1443798.65</v>
          </cell>
          <cell r="W1239">
            <v>-1764631.98</v>
          </cell>
          <cell r="X1239">
            <v>-160465.31</v>
          </cell>
          <cell r="Y1239">
            <v>-481298.64</v>
          </cell>
          <cell r="Z1239">
            <v>-802131.97</v>
          </cell>
          <cell r="AA1239">
            <v>-1122965.3</v>
          </cell>
          <cell r="AB1239">
            <v>-1443798.63</v>
          </cell>
          <cell r="AC1239">
            <v>0</v>
          </cell>
          <cell r="AD1239">
            <v>-962548.68333333312</v>
          </cell>
          <cell r="AE1239">
            <v>-962548.67999999982</v>
          </cell>
          <cell r="AF1239">
            <v>-962548.67666666664</v>
          </cell>
          <cell r="AG1239">
            <v>-962548.67333333334</v>
          </cell>
          <cell r="AH1239">
            <v>-962548.67</v>
          </cell>
          <cell r="AI1239">
            <v>-962548.66666666663</v>
          </cell>
          <cell r="AJ1239">
            <v>-962548.66333333345</v>
          </cell>
          <cell r="AK1239">
            <v>-962548.66000000015</v>
          </cell>
          <cell r="AL1239">
            <v>-962548.65666666685</v>
          </cell>
          <cell r="AM1239">
            <v>-962548.65333333367</v>
          </cell>
          <cell r="AN1239">
            <v>-962548.65000000026</v>
          </cell>
          <cell r="AO1239">
            <v>-889022.31499999983</v>
          </cell>
          <cell r="AR1239" t="str">
            <v>50a</v>
          </cell>
        </row>
        <row r="1240">
          <cell r="R1240">
            <v>0</v>
          </cell>
          <cell r="S1240">
            <v>0</v>
          </cell>
          <cell r="T1240">
            <v>0</v>
          </cell>
          <cell r="U1240">
            <v>0</v>
          </cell>
          <cell r="V1240">
            <v>0</v>
          </cell>
          <cell r="W1240">
            <v>0</v>
          </cell>
          <cell r="X1240">
            <v>0</v>
          </cell>
          <cell r="Y1240">
            <v>0</v>
          </cell>
          <cell r="Z1240">
            <v>0</v>
          </cell>
          <cell r="AA1240">
            <v>0</v>
          </cell>
          <cell r="AB1240">
            <v>0</v>
          </cell>
          <cell r="AC1240">
            <v>0</v>
          </cell>
          <cell r="AD1240">
            <v>-132395.83333333334</v>
          </cell>
          <cell r="AE1240">
            <v>-115312.5</v>
          </cell>
          <cell r="AF1240">
            <v>-81145.833333333328</v>
          </cell>
          <cell r="AG1240">
            <v>-29895.833333333332</v>
          </cell>
          <cell r="AH1240">
            <v>0</v>
          </cell>
          <cell r="AI1240">
            <v>0</v>
          </cell>
          <cell r="AJ1240">
            <v>0</v>
          </cell>
          <cell r="AK1240">
            <v>0</v>
          </cell>
          <cell r="AL1240">
            <v>0</v>
          </cell>
          <cell r="AM1240">
            <v>0</v>
          </cell>
          <cell r="AN1240">
            <v>0</v>
          </cell>
          <cell r="AO1240">
            <v>0</v>
          </cell>
          <cell r="AR1240" t="str">
            <v>50a</v>
          </cell>
        </row>
        <row r="1241"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  <cell r="AE1241">
            <v>0</v>
          </cell>
          <cell r="AF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  <cell r="AK1241">
            <v>0</v>
          </cell>
          <cell r="AL1241">
            <v>0</v>
          </cell>
          <cell r="AM1241">
            <v>0</v>
          </cell>
          <cell r="AN1241">
            <v>0</v>
          </cell>
          <cell r="AO1241">
            <v>0</v>
          </cell>
          <cell r="AR1241" t="str">
            <v>50a</v>
          </cell>
        </row>
        <row r="1242">
          <cell r="R1242">
            <v>0</v>
          </cell>
          <cell r="S1242">
            <v>0</v>
          </cell>
          <cell r="T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0</v>
          </cell>
          <cell r="Y1242">
            <v>0</v>
          </cell>
          <cell r="Z1242">
            <v>0</v>
          </cell>
          <cell r="AA1242">
            <v>0</v>
          </cell>
          <cell r="AB1242">
            <v>0</v>
          </cell>
          <cell r="AC1242">
            <v>0</v>
          </cell>
          <cell r="AD1242">
            <v>-3656.25</v>
          </cell>
          <cell r="AE1242">
            <v>0</v>
          </cell>
          <cell r="AF1242">
            <v>0</v>
          </cell>
          <cell r="AG1242">
            <v>0</v>
          </cell>
          <cell r="AH1242">
            <v>0</v>
          </cell>
          <cell r="AI1242">
            <v>0</v>
          </cell>
          <cell r="AJ1242">
            <v>0</v>
          </cell>
          <cell r="AK1242">
            <v>0</v>
          </cell>
          <cell r="AL1242">
            <v>0</v>
          </cell>
          <cell r="AM1242">
            <v>0</v>
          </cell>
          <cell r="AN1242">
            <v>0</v>
          </cell>
          <cell r="AO1242">
            <v>0</v>
          </cell>
          <cell r="AR1242" t="str">
            <v>50a</v>
          </cell>
        </row>
        <row r="1243">
          <cell r="R1243">
            <v>0</v>
          </cell>
          <cell r="S1243">
            <v>0</v>
          </cell>
          <cell r="T1243">
            <v>0</v>
          </cell>
          <cell r="U1243">
            <v>0</v>
          </cell>
          <cell r="V1243">
            <v>0</v>
          </cell>
          <cell r="W1243">
            <v>0</v>
          </cell>
          <cell r="X1243">
            <v>0</v>
          </cell>
          <cell r="Y1243">
            <v>0</v>
          </cell>
          <cell r="Z1243">
            <v>0</v>
          </cell>
          <cell r="AA1243">
            <v>0</v>
          </cell>
          <cell r="AB1243">
            <v>0</v>
          </cell>
          <cell r="AC1243">
            <v>0</v>
          </cell>
          <cell r="AD1243">
            <v>-39072.916666666664</v>
          </cell>
          <cell r="AE1243">
            <v>-37781.25</v>
          </cell>
          <cell r="AF1243">
            <v>-35197.916666666664</v>
          </cell>
          <cell r="AG1243">
            <v>-31322.916666666668</v>
          </cell>
          <cell r="AH1243">
            <v>-26156.25</v>
          </cell>
          <cell r="AI1243">
            <v>-19697.916666666668</v>
          </cell>
          <cell r="AJ1243">
            <v>-15822.916666666666</v>
          </cell>
          <cell r="AK1243">
            <v>-14531.25</v>
          </cell>
          <cell r="AL1243">
            <v>-11947.916666666666</v>
          </cell>
          <cell r="AM1243">
            <v>-8072.916666666667</v>
          </cell>
          <cell r="AN1243">
            <v>-2906.25</v>
          </cell>
          <cell r="AO1243">
            <v>0</v>
          </cell>
          <cell r="AR1243" t="str">
            <v>50a</v>
          </cell>
        </row>
        <row r="1244">
          <cell r="R1244">
            <v>0</v>
          </cell>
          <cell r="S1244">
            <v>0</v>
          </cell>
          <cell r="T1244">
            <v>0</v>
          </cell>
          <cell r="U1244">
            <v>0</v>
          </cell>
          <cell r="V1244">
            <v>0</v>
          </cell>
          <cell r="W1244">
            <v>0</v>
          </cell>
          <cell r="X1244">
            <v>0</v>
          </cell>
          <cell r="Y1244">
            <v>0</v>
          </cell>
          <cell r="Z1244">
            <v>0</v>
          </cell>
          <cell r="AA1244">
            <v>0</v>
          </cell>
          <cell r="AB1244">
            <v>0</v>
          </cell>
          <cell r="AC1244">
            <v>0</v>
          </cell>
          <cell r="AD1244">
            <v>-147853.89916666667</v>
          </cell>
          <cell r="AE1244">
            <v>-142968.34</v>
          </cell>
          <cell r="AF1244">
            <v>-133193.89250000002</v>
          </cell>
          <cell r="AG1244">
            <v>-118530.55666666666</v>
          </cell>
          <cell r="AH1244">
            <v>-98978.332500000004</v>
          </cell>
          <cell r="AI1244">
            <v>-74537.22</v>
          </cell>
          <cell r="AJ1244">
            <v>-59873.885833333334</v>
          </cell>
          <cell r="AK1244">
            <v>-54988.329999999994</v>
          </cell>
          <cell r="AL1244">
            <v>-45213.885833333334</v>
          </cell>
          <cell r="AM1244">
            <v>-30550.553333333333</v>
          </cell>
          <cell r="AN1244">
            <v>-10998.332499999999</v>
          </cell>
          <cell r="AO1244">
            <v>0</v>
          </cell>
          <cell r="AR1244" t="str">
            <v>50a</v>
          </cell>
        </row>
        <row r="1245">
          <cell r="R1245">
            <v>-168437.5</v>
          </cell>
          <cell r="S1245">
            <v>-505312.5</v>
          </cell>
          <cell r="T1245">
            <v>-842187.5</v>
          </cell>
          <cell r="U1245">
            <v>-1179062.5</v>
          </cell>
          <cell r="V1245">
            <v>-1515937.5</v>
          </cell>
          <cell r="W1245">
            <v>-1852812.5</v>
          </cell>
          <cell r="X1245">
            <v>-168437.5</v>
          </cell>
          <cell r="Y1245">
            <v>0</v>
          </cell>
          <cell r="Z1245">
            <v>0</v>
          </cell>
          <cell r="AA1245">
            <v>0</v>
          </cell>
          <cell r="AB1245">
            <v>0</v>
          </cell>
          <cell r="AC1245">
            <v>0</v>
          </cell>
          <cell r="AD1245">
            <v>-1010625</v>
          </cell>
          <cell r="AE1245">
            <v>-1010625</v>
          </cell>
          <cell r="AF1245">
            <v>-1010625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  <cell r="AK1245">
            <v>-989570.3125</v>
          </cell>
          <cell r="AL1245">
            <v>-933424.47916666663</v>
          </cell>
          <cell r="AM1245">
            <v>-849205.72916666663</v>
          </cell>
          <cell r="AN1245">
            <v>-736914.0625</v>
          </cell>
          <cell r="AO1245">
            <v>-596549.47916666663</v>
          </cell>
          <cell r="AR1245" t="str">
            <v>50a</v>
          </cell>
        </row>
        <row r="1246">
          <cell r="R1246">
            <v>-97500</v>
          </cell>
          <cell r="S1246">
            <v>-292500</v>
          </cell>
          <cell r="T1246">
            <v>-487500</v>
          </cell>
          <cell r="U1246">
            <v>-682500</v>
          </cell>
          <cell r="V1246">
            <v>0</v>
          </cell>
          <cell r="W1246">
            <v>0</v>
          </cell>
          <cell r="X1246">
            <v>0</v>
          </cell>
          <cell r="Y1246">
            <v>0</v>
          </cell>
          <cell r="Z1246">
            <v>0</v>
          </cell>
          <cell r="AA1246">
            <v>0</v>
          </cell>
          <cell r="AB1246">
            <v>0</v>
          </cell>
          <cell r="AC1246">
            <v>0</v>
          </cell>
          <cell r="AD1246">
            <v>-585000</v>
          </cell>
          <cell r="AE1246">
            <v>-585000</v>
          </cell>
          <cell r="AF1246">
            <v>-585000</v>
          </cell>
          <cell r="AG1246">
            <v>-585000</v>
          </cell>
          <cell r="AH1246">
            <v>-548437.5</v>
          </cell>
          <cell r="AI1246">
            <v>-467187.5</v>
          </cell>
          <cell r="AJ1246">
            <v>-418437.5</v>
          </cell>
          <cell r="AK1246">
            <v>-402187.5</v>
          </cell>
          <cell r="AL1246">
            <v>-369687.5</v>
          </cell>
          <cell r="AM1246">
            <v>-320937.5</v>
          </cell>
          <cell r="AN1246">
            <v>-255937.5</v>
          </cell>
          <cell r="AO1246">
            <v>-174687.5</v>
          </cell>
          <cell r="AR1246" t="str">
            <v>50a</v>
          </cell>
        </row>
        <row r="1247">
          <cell r="R1247">
            <v>-1100896.29</v>
          </cell>
          <cell r="S1247">
            <v>-1651344.42</v>
          </cell>
          <cell r="T1247">
            <v>-2201792.5499999998</v>
          </cell>
          <cell r="U1247">
            <v>-2752240.68</v>
          </cell>
          <cell r="V1247">
            <v>-3302688.81</v>
          </cell>
          <cell r="W1247">
            <v>-550448.18999999994</v>
          </cell>
          <cell r="X1247">
            <v>-1100896.32</v>
          </cell>
          <cell r="Y1247">
            <v>-1651344.45</v>
          </cell>
          <cell r="Z1247">
            <v>-2201792.58</v>
          </cell>
          <cell r="AA1247">
            <v>-2752240.71</v>
          </cell>
          <cell r="AB1247">
            <v>-3302688.84</v>
          </cell>
          <cell r="AC1247">
            <v>-550448.22</v>
          </cell>
          <cell r="AD1247">
            <v>-1941620.4412500001</v>
          </cell>
          <cell r="AE1247">
            <v>-1929390.6737499998</v>
          </cell>
          <cell r="AF1247">
            <v>-1927509.1979166667</v>
          </cell>
          <cell r="AG1247">
            <v>-1926568.4625000004</v>
          </cell>
          <cell r="AH1247">
            <v>-1926568.4675</v>
          </cell>
          <cell r="AI1247">
            <v>-1926568.4724999999</v>
          </cell>
          <cell r="AJ1247">
            <v>-1926568.4774999998</v>
          </cell>
          <cell r="AK1247">
            <v>-1926568.4824999999</v>
          </cell>
          <cell r="AL1247">
            <v>-1926568.4875</v>
          </cell>
          <cell r="AM1247">
            <v>-1926568.4924999997</v>
          </cell>
          <cell r="AN1247">
            <v>-1926568.4974999998</v>
          </cell>
          <cell r="AO1247">
            <v>-1926568.5025000002</v>
          </cell>
          <cell r="AR1247" t="str">
            <v>50a</v>
          </cell>
        </row>
        <row r="1248">
          <cell r="R1248">
            <v>-65117.91</v>
          </cell>
          <cell r="S1248">
            <v>-126034.67</v>
          </cell>
          <cell r="T1248">
            <v>-1947.65</v>
          </cell>
          <cell r="U1248">
            <v>-62309.18</v>
          </cell>
          <cell r="V1248">
            <v>-9437.39</v>
          </cell>
          <cell r="W1248">
            <v>350.67</v>
          </cell>
          <cell r="X1248">
            <v>-75506.759999999995</v>
          </cell>
          <cell r="Y1248">
            <v>-151364.19</v>
          </cell>
          <cell r="Z1248">
            <v>350.68</v>
          </cell>
          <cell r="AA1248">
            <v>-75857.429999999993</v>
          </cell>
          <cell r="AB1248">
            <v>-149267.85</v>
          </cell>
          <cell r="AC1248">
            <v>0</v>
          </cell>
          <cell r="AD1248">
            <v>-83633.958750000005</v>
          </cell>
          <cell r="AE1248">
            <v>-81883.82166666667</v>
          </cell>
          <cell r="AF1248">
            <v>-82104.403750000012</v>
          </cell>
          <cell r="AG1248">
            <v>-82155.797500000015</v>
          </cell>
          <cell r="AH1248">
            <v>-77179.887500000012</v>
          </cell>
          <cell r="AI1248">
            <v>-72137.998333333351</v>
          </cell>
          <cell r="AJ1248">
            <v>-72475.129583333342</v>
          </cell>
          <cell r="AK1248">
            <v>-73788.347083333341</v>
          </cell>
          <cell r="AL1248">
            <v>-74572.06666666668</v>
          </cell>
          <cell r="AM1248">
            <v>-74248.592083333322</v>
          </cell>
          <cell r="AN1248">
            <v>-74902.29833333334</v>
          </cell>
          <cell r="AO1248">
            <v>-67730.661666666667</v>
          </cell>
          <cell r="AR1248" t="str">
            <v>50a</v>
          </cell>
        </row>
        <row r="1249">
          <cell r="R1249">
            <v>-13510.1</v>
          </cell>
          <cell r="S1249">
            <v>-27020.21</v>
          </cell>
          <cell r="T1249">
            <v>-40530.32</v>
          </cell>
          <cell r="U1249">
            <v>-13227.42</v>
          </cell>
          <cell r="V1249">
            <v>-26454.86</v>
          </cell>
          <cell r="W1249">
            <v>-39682.300000000003</v>
          </cell>
          <cell r="X1249">
            <v>-46192.08</v>
          </cell>
          <cell r="Y1249">
            <v>-13019.53</v>
          </cell>
          <cell r="Z1249">
            <v>-19529.34</v>
          </cell>
          <cell r="AA1249">
            <v>0</v>
          </cell>
          <cell r="AB1249">
            <v>0</v>
          </cell>
          <cell r="AC1249">
            <v>0</v>
          </cell>
          <cell r="AD1249">
            <v>-33151.815833333327</v>
          </cell>
          <cell r="AE1249">
            <v>-34840.578749999993</v>
          </cell>
          <cell r="AF1249">
            <v>-37655.184166666659</v>
          </cell>
          <cell r="AG1249">
            <v>-39895.089999999997</v>
          </cell>
          <cell r="AH1249">
            <v>-41548.518333333326</v>
          </cell>
          <cell r="AI1249">
            <v>-44304.23333333333</v>
          </cell>
          <cell r="AJ1249">
            <v>-46097.879166666658</v>
          </cell>
          <cell r="AK1249">
            <v>-43211.669583333329</v>
          </cell>
          <cell r="AL1249">
            <v>-35645.605833333335</v>
          </cell>
          <cell r="AM1249">
            <v>-30174.680416666673</v>
          </cell>
          <cell r="AN1249">
            <v>-27380.816666666669</v>
          </cell>
          <cell r="AO1249">
            <v>-22724.377083333336</v>
          </cell>
          <cell r="AR1249" t="str">
            <v>50b</v>
          </cell>
        </row>
        <row r="1250">
          <cell r="R1250">
            <v>-18925.72</v>
          </cell>
          <cell r="S1250">
            <v>-3785.15</v>
          </cell>
          <cell r="T1250">
            <v>-11355.44</v>
          </cell>
          <cell r="U1250">
            <v>-18925.72</v>
          </cell>
          <cell r="V1250">
            <v>-3785.15</v>
          </cell>
          <cell r="W1250">
            <v>-11355.44</v>
          </cell>
          <cell r="X1250">
            <v>-18925.72</v>
          </cell>
          <cell r="Y1250">
            <v>-3785.15</v>
          </cell>
          <cell r="Z1250">
            <v>-11355.44</v>
          </cell>
          <cell r="AA1250">
            <v>-18925.72</v>
          </cell>
          <cell r="AB1250">
            <v>-3785.15</v>
          </cell>
          <cell r="AC1250">
            <v>-11355.43</v>
          </cell>
          <cell r="AD1250">
            <v>-23684.063333333335</v>
          </cell>
          <cell r="AE1250">
            <v>-24630.349583333333</v>
          </cell>
          <cell r="AF1250">
            <v>-25261.2075</v>
          </cell>
          <cell r="AG1250">
            <v>-26522.922500000001</v>
          </cell>
          <cell r="AH1250">
            <v>-27469.208750000005</v>
          </cell>
          <cell r="AI1250">
            <v>-28100.066666666669</v>
          </cell>
          <cell r="AJ1250">
            <v>-19964.321666666667</v>
          </cell>
          <cell r="AK1250">
            <v>-11355.433749999998</v>
          </cell>
          <cell r="AL1250">
            <v>-11355.434583333334</v>
          </cell>
          <cell r="AM1250">
            <v>-11355.434999999999</v>
          </cell>
          <cell r="AN1250">
            <v>-11355.435416666667</v>
          </cell>
          <cell r="AO1250">
            <v>-11355.435833333335</v>
          </cell>
          <cell r="AR1250" t="str">
            <v>50a</v>
          </cell>
        </row>
        <row r="1251">
          <cell r="R1251">
            <v>0</v>
          </cell>
          <cell r="S1251">
            <v>0</v>
          </cell>
          <cell r="T1251">
            <v>0</v>
          </cell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  <cell r="AC1251">
            <v>0</v>
          </cell>
          <cell r="AD1251">
            <v>4716.4591666666665</v>
          </cell>
          <cell r="AE1251">
            <v>2634.1804166666666</v>
          </cell>
          <cell r="AF1251">
            <v>1108.6329166666667</v>
          </cell>
          <cell r="AG1251">
            <v>170.28624999999997</v>
          </cell>
          <cell r="AH1251">
            <v>-69.901666666666671</v>
          </cell>
          <cell r="AI1251">
            <v>0</v>
          </cell>
          <cell r="AJ1251">
            <v>0</v>
          </cell>
          <cell r="AK1251">
            <v>0</v>
          </cell>
          <cell r="AL1251">
            <v>0</v>
          </cell>
          <cell r="AM1251">
            <v>0</v>
          </cell>
          <cell r="AN1251">
            <v>0</v>
          </cell>
          <cell r="AO1251">
            <v>0</v>
          </cell>
          <cell r="AR1251" t="str">
            <v>50b</v>
          </cell>
        </row>
        <row r="1252">
          <cell r="R1252">
            <v>0</v>
          </cell>
          <cell r="S1252">
            <v>0</v>
          </cell>
          <cell r="T1252">
            <v>0</v>
          </cell>
          <cell r="U1252">
            <v>0</v>
          </cell>
          <cell r="V1252">
            <v>0</v>
          </cell>
          <cell r="W1252">
            <v>0</v>
          </cell>
          <cell r="X1252">
            <v>0</v>
          </cell>
          <cell r="Y1252">
            <v>0</v>
          </cell>
          <cell r="Z1252">
            <v>0</v>
          </cell>
          <cell r="AA1252">
            <v>0</v>
          </cell>
          <cell r="AB1252">
            <v>0</v>
          </cell>
          <cell r="AC1252">
            <v>0</v>
          </cell>
          <cell r="AD1252">
            <v>-16848.44125</v>
          </cell>
          <cell r="AE1252">
            <v>-13492.3125</v>
          </cell>
          <cell r="AF1252">
            <v>-9923.1029166666667</v>
          </cell>
          <cell r="AG1252">
            <v>-6132.6175000000003</v>
          </cell>
          <cell r="AH1252">
            <v>-2089.5341666666668</v>
          </cell>
          <cell r="AI1252">
            <v>0</v>
          </cell>
          <cell r="AJ1252">
            <v>0</v>
          </cell>
          <cell r="AK1252">
            <v>0</v>
          </cell>
          <cell r="AL1252">
            <v>0</v>
          </cell>
          <cell r="AM1252">
            <v>0</v>
          </cell>
          <cell r="AN1252">
            <v>0</v>
          </cell>
          <cell r="AO1252">
            <v>0</v>
          </cell>
        </row>
        <row r="1253">
          <cell r="R1253">
            <v>-2826250</v>
          </cell>
          <cell r="S1253">
            <v>-3633750</v>
          </cell>
          <cell r="T1253">
            <v>-4441250</v>
          </cell>
          <cell r="U1253">
            <v>-403750</v>
          </cell>
          <cell r="V1253">
            <v>-1211250</v>
          </cell>
          <cell r="W1253">
            <v>-2018750</v>
          </cell>
          <cell r="X1253">
            <v>-2826250</v>
          </cell>
          <cell r="Y1253">
            <v>-3633750</v>
          </cell>
          <cell r="Z1253">
            <v>-4441250</v>
          </cell>
          <cell r="AA1253">
            <v>-403750</v>
          </cell>
          <cell r="AB1253">
            <v>-1211250</v>
          </cell>
          <cell r="AC1253">
            <v>-2018750</v>
          </cell>
          <cell r="AD1253">
            <v>-2422500</v>
          </cell>
          <cell r="AE1253">
            <v>-2422500</v>
          </cell>
          <cell r="AF1253">
            <v>-2422500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  <cell r="AK1253">
            <v>-2422500</v>
          </cell>
          <cell r="AL1253">
            <v>-2422500</v>
          </cell>
          <cell r="AM1253">
            <v>-2422500</v>
          </cell>
          <cell r="AN1253">
            <v>-2422500</v>
          </cell>
          <cell r="AO1253">
            <v>-2422500</v>
          </cell>
          <cell r="AR1253" t="str">
            <v>50a</v>
          </cell>
        </row>
        <row r="1254">
          <cell r="R1254">
            <v>-2041666.47</v>
          </cell>
          <cell r="S1254">
            <v>-2624999.7999999998</v>
          </cell>
          <cell r="T1254">
            <v>-3208333.13</v>
          </cell>
          <cell r="U1254">
            <v>-291666.46000000002</v>
          </cell>
          <cell r="V1254">
            <v>-874999.79</v>
          </cell>
          <cell r="W1254">
            <v>-1458333.12</v>
          </cell>
          <cell r="X1254">
            <v>-2041666.45</v>
          </cell>
          <cell r="Y1254">
            <v>-2624999.7799999998</v>
          </cell>
          <cell r="Z1254">
            <v>-3208333.11</v>
          </cell>
          <cell r="AA1254">
            <v>-291666.44</v>
          </cell>
          <cell r="AB1254">
            <v>-874999.77</v>
          </cell>
          <cell r="AC1254">
            <v>-1458333.1</v>
          </cell>
          <cell r="AD1254">
            <v>-1749999.8233333332</v>
          </cell>
          <cell r="AE1254">
            <v>-1749999.8200000003</v>
          </cell>
          <cell r="AF1254">
            <v>-1749999.8166666667</v>
          </cell>
          <cell r="AG1254">
            <v>-1749999.8133333335</v>
          </cell>
          <cell r="AH1254">
            <v>-1749999.8099999998</v>
          </cell>
          <cell r="AI1254">
            <v>-1749999.8066666666</v>
          </cell>
          <cell r="AJ1254">
            <v>-1749999.8033333335</v>
          </cell>
          <cell r="AK1254">
            <v>-1749999.7999999998</v>
          </cell>
          <cell r="AL1254">
            <v>-1749999.7966666666</v>
          </cell>
          <cell r="AM1254">
            <v>-1749999.7933333337</v>
          </cell>
          <cell r="AN1254">
            <v>-1749999.79</v>
          </cell>
          <cell r="AO1254">
            <v>-1749999.7866666669</v>
          </cell>
          <cell r="AR1254" t="str">
            <v>50a</v>
          </cell>
        </row>
        <row r="1255">
          <cell r="R1255">
            <v>48605.61</v>
          </cell>
          <cell r="S1255">
            <v>42527.51</v>
          </cell>
          <cell r="T1255">
            <v>36078.980000000003</v>
          </cell>
          <cell r="U1255">
            <v>30005.200000000001</v>
          </cell>
          <cell r="V1255">
            <v>24230.37</v>
          </cell>
          <cell r="W1255">
            <v>19481.13</v>
          </cell>
          <cell r="X1255">
            <v>15010.4</v>
          </cell>
          <cell r="Y1255">
            <v>10944.28</v>
          </cell>
          <cell r="Z1255">
            <v>7601.16</v>
          </cell>
          <cell r="AA1255">
            <v>4112.12</v>
          </cell>
          <cell r="AB1255">
            <v>-200.2</v>
          </cell>
          <cell r="AC1255">
            <v>55876.639999999999</v>
          </cell>
          <cell r="AD1255">
            <v>-111.49375000000084</v>
          </cell>
          <cell r="AE1255">
            <v>3685.719583333333</v>
          </cell>
          <cell r="AF1255">
            <v>6960.9899999999989</v>
          </cell>
          <cell r="AG1255">
            <v>9648.6479166666668</v>
          </cell>
          <cell r="AH1255">
            <v>11648.190833333334</v>
          </cell>
          <cell r="AI1255">
            <v>13387.113333333335</v>
          </cell>
          <cell r="AJ1255">
            <v>15239.793333333335</v>
          </cell>
          <cell r="AK1255">
            <v>17137.203750000001</v>
          </cell>
          <cell r="AL1255">
            <v>19121.789583333335</v>
          </cell>
          <cell r="AM1255">
            <v>21218.068750000002</v>
          </cell>
          <cell r="AN1255">
            <v>23444.308333333334</v>
          </cell>
          <cell r="AO1255">
            <v>24556.572083333333</v>
          </cell>
          <cell r="AR1255" t="str">
            <v>50b</v>
          </cell>
        </row>
        <row r="1256">
          <cell r="R1256">
            <v>-8350.08</v>
          </cell>
          <cell r="S1256">
            <v>-7218.49</v>
          </cell>
          <cell r="T1256">
            <v>-6572.26</v>
          </cell>
          <cell r="U1256">
            <v>-5797.97</v>
          </cell>
          <cell r="V1256">
            <v>-4987.8900000000003</v>
          </cell>
          <cell r="W1256">
            <v>-3863.81</v>
          </cell>
          <cell r="X1256">
            <v>-2574.89</v>
          </cell>
          <cell r="Y1256">
            <v>-1240.1600000000001</v>
          </cell>
          <cell r="Z1256">
            <v>472.45</v>
          </cell>
          <cell r="AA1256">
            <v>-34013.18</v>
          </cell>
          <cell r="AB1256">
            <v>-36029.53</v>
          </cell>
          <cell r="AC1256">
            <v>-13490.82</v>
          </cell>
          <cell r="AD1256">
            <v>-24249.8125</v>
          </cell>
          <cell r="AE1256">
            <v>-24898.502916666668</v>
          </cell>
          <cell r="AF1256">
            <v>-25473.117500000004</v>
          </cell>
          <cell r="AG1256">
            <v>-26013.862916666676</v>
          </cell>
          <cell r="AH1256">
            <v>-26560.814166666667</v>
          </cell>
          <cell r="AI1256">
            <v>-24901.610833333329</v>
          </cell>
          <cell r="AJ1256">
            <v>-21028.706666666669</v>
          </cell>
          <cell r="AK1256">
            <v>-17169.695833333335</v>
          </cell>
          <cell r="AL1256">
            <v>-13313.017916666666</v>
          </cell>
          <cell r="AM1256">
            <v>-10946.909166666666</v>
          </cell>
          <cell r="AN1256">
            <v>-10212.484583333333</v>
          </cell>
          <cell r="AO1256">
            <v>-10109.201666666666</v>
          </cell>
        </row>
        <row r="1257">
          <cell r="R1257">
            <v>-5054999.82</v>
          </cell>
          <cell r="S1257">
            <v>-6178333.1500000004</v>
          </cell>
          <cell r="T1257">
            <v>-561666.48</v>
          </cell>
          <cell r="U1257">
            <v>-1684999.81</v>
          </cell>
          <cell r="V1257">
            <v>-2808333.14</v>
          </cell>
          <cell r="W1257">
            <v>-3931666.47</v>
          </cell>
          <cell r="X1257">
            <v>-5054999.8</v>
          </cell>
          <cell r="Y1257">
            <v>-6178333.1299999999</v>
          </cell>
          <cell r="Z1257">
            <v>-561666.46</v>
          </cell>
          <cell r="AA1257">
            <v>-1684999.79</v>
          </cell>
          <cell r="AB1257">
            <v>-2808333.12</v>
          </cell>
          <cell r="AC1257">
            <v>-3931666.45</v>
          </cell>
          <cell r="AD1257">
            <v>-3369999.84</v>
          </cell>
          <cell r="AE1257">
            <v>-3369999.8366666664</v>
          </cell>
          <cell r="AF1257">
            <v>-3369999.8333333326</v>
          </cell>
          <cell r="AG1257">
            <v>-3369999.8299999996</v>
          </cell>
          <cell r="AH1257">
            <v>-3369999.8266666667</v>
          </cell>
          <cell r="AI1257">
            <v>-3369999.8233333337</v>
          </cell>
          <cell r="AJ1257">
            <v>-3369999.82</v>
          </cell>
          <cell r="AK1257">
            <v>-3369999.8166666664</v>
          </cell>
          <cell r="AL1257">
            <v>-3369999.813333333</v>
          </cell>
          <cell r="AM1257">
            <v>-3369999.8100000005</v>
          </cell>
          <cell r="AN1257">
            <v>-3369999.8066666666</v>
          </cell>
          <cell r="AO1257">
            <v>-3369999.8033333332</v>
          </cell>
          <cell r="AR1257" t="str">
            <v>50a</v>
          </cell>
        </row>
        <row r="1258">
          <cell r="R1258">
            <v>-61504.03</v>
          </cell>
          <cell r="S1258">
            <v>-61504.03</v>
          </cell>
          <cell r="T1258">
            <v>-61504.03</v>
          </cell>
          <cell r="U1258">
            <v>-61504.03</v>
          </cell>
          <cell r="V1258">
            <v>-61504.03</v>
          </cell>
          <cell r="W1258">
            <v>-61504.03</v>
          </cell>
          <cell r="X1258">
            <v>-61504.03</v>
          </cell>
          <cell r="Y1258">
            <v>-61504.03</v>
          </cell>
          <cell r="Z1258">
            <v>-61504.03</v>
          </cell>
          <cell r="AA1258">
            <v>-61504.03</v>
          </cell>
          <cell r="AB1258">
            <v>-61504.03</v>
          </cell>
          <cell r="AC1258">
            <v>-61504.03</v>
          </cell>
          <cell r="AD1258">
            <v>-34449.808749999997</v>
          </cell>
          <cell r="AE1258">
            <v>-39575.144583333335</v>
          </cell>
          <cell r="AF1258">
            <v>-44700.480416666665</v>
          </cell>
          <cell r="AG1258">
            <v>-49825.816250000003</v>
          </cell>
          <cell r="AH1258">
            <v>-54951.152083333342</v>
          </cell>
          <cell r="AI1258">
            <v>-57846.337500000001</v>
          </cell>
          <cell r="AJ1258">
            <v>-58511.372500000005</v>
          </cell>
          <cell r="AK1258">
            <v>-59176.407500000008</v>
          </cell>
          <cell r="AL1258">
            <v>-59841.442500000005</v>
          </cell>
          <cell r="AM1258">
            <v>-60506.477500000008</v>
          </cell>
          <cell r="AN1258">
            <v>-61171.512500000012</v>
          </cell>
          <cell r="AO1258">
            <v>-61504.030000000021</v>
          </cell>
          <cell r="AR1258" t="str">
            <v>50a</v>
          </cell>
        </row>
        <row r="1259">
          <cell r="R1259">
            <v>-99566.01</v>
          </cell>
          <cell r="S1259">
            <v>-99566.01</v>
          </cell>
          <cell r="T1259">
            <v>-111971.88</v>
          </cell>
          <cell r="U1259">
            <v>-111971.88</v>
          </cell>
          <cell r="V1259">
            <v>-111971.88</v>
          </cell>
          <cell r="W1259">
            <v>-100821.73</v>
          </cell>
          <cell r="X1259">
            <v>-94686.85</v>
          </cell>
          <cell r="Y1259">
            <v>-96704.72</v>
          </cell>
          <cell r="Z1259">
            <v>-108899.54</v>
          </cell>
          <cell r="AA1259">
            <v>-108899.54</v>
          </cell>
          <cell r="AB1259">
            <v>-108899.54</v>
          </cell>
          <cell r="AC1259">
            <v>-114898.26</v>
          </cell>
          <cell r="AD1259">
            <v>-79995.83</v>
          </cell>
          <cell r="AE1259">
            <v>-83027.289999999994</v>
          </cell>
          <cell r="AF1259">
            <v>-86028.130416666681</v>
          </cell>
          <cell r="AG1259">
            <v>-89195.983333333337</v>
          </cell>
          <cell r="AH1259">
            <v>-92561.468333333338</v>
          </cell>
          <cell r="AI1259">
            <v>-95227.310833333351</v>
          </cell>
          <cell r="AJ1259">
            <v>-96937.890833333353</v>
          </cell>
          <cell r="AK1259">
            <v>-98476.928750000006</v>
          </cell>
          <cell r="AL1259">
            <v>-100131.77458333333</v>
          </cell>
          <cell r="AM1259">
            <v>-101818.35041666665</v>
          </cell>
          <cell r="AN1259">
            <v>-103561.05208333331</v>
          </cell>
          <cell r="AO1259">
            <v>-105099.30958333334</v>
          </cell>
          <cell r="AR1259" t="str">
            <v>50b</v>
          </cell>
        </row>
        <row r="1260">
          <cell r="R1260">
            <v>-5223750</v>
          </cell>
          <cell r="S1260">
            <v>-6716250</v>
          </cell>
          <cell r="T1260">
            <v>-8208750</v>
          </cell>
          <cell r="U1260">
            <v>-746250</v>
          </cell>
          <cell r="V1260">
            <v>-2238750</v>
          </cell>
          <cell r="W1260">
            <v>-3731250</v>
          </cell>
          <cell r="X1260">
            <v>-5223750</v>
          </cell>
          <cell r="Y1260">
            <v>-6716250</v>
          </cell>
          <cell r="Z1260">
            <v>-8208750</v>
          </cell>
          <cell r="AA1260">
            <v>-746250</v>
          </cell>
          <cell r="AB1260">
            <v>-2238750</v>
          </cell>
          <cell r="AC1260">
            <v>-3731250</v>
          </cell>
          <cell r="AD1260">
            <v>-4477500</v>
          </cell>
          <cell r="AE1260">
            <v>-4477500</v>
          </cell>
          <cell r="AF1260">
            <v>-4477500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  <cell r="AK1260">
            <v>-4477500</v>
          </cell>
          <cell r="AL1260">
            <v>-4477500</v>
          </cell>
          <cell r="AM1260">
            <v>-4477500</v>
          </cell>
          <cell r="AN1260">
            <v>-4477500</v>
          </cell>
          <cell r="AO1260">
            <v>-4477500</v>
          </cell>
          <cell r="AR1260" t="str">
            <v>50a</v>
          </cell>
        </row>
        <row r="1261">
          <cell r="R1261">
            <v>-554895.86</v>
          </cell>
          <cell r="S1261">
            <v>-713437.53</v>
          </cell>
          <cell r="T1261">
            <v>-871979.2</v>
          </cell>
          <cell r="U1261">
            <v>-79270.87</v>
          </cell>
          <cell r="V1261">
            <v>-237812.54</v>
          </cell>
          <cell r="W1261">
            <v>-396354.21</v>
          </cell>
          <cell r="X1261">
            <v>-554895.88</v>
          </cell>
          <cell r="Y1261">
            <v>-713437.55</v>
          </cell>
          <cell r="Z1261">
            <v>-871979.22</v>
          </cell>
          <cell r="AA1261">
            <v>-79270.89</v>
          </cell>
          <cell r="AB1261">
            <v>-237812.56</v>
          </cell>
          <cell r="AC1261">
            <v>-396354.23</v>
          </cell>
          <cell r="AD1261">
            <v>-477826.99833333329</v>
          </cell>
          <cell r="AE1261">
            <v>-476946.20500000002</v>
          </cell>
          <cell r="AF1261">
            <v>-476065.41166666662</v>
          </cell>
          <cell r="AG1261">
            <v>-475625.0166666666</v>
          </cell>
          <cell r="AH1261">
            <v>-475625.02</v>
          </cell>
          <cell r="AI1261">
            <v>-475625.02333333343</v>
          </cell>
          <cell r="AJ1261">
            <v>-475625.02666666667</v>
          </cell>
          <cell r="AK1261">
            <v>-475625.03</v>
          </cell>
          <cell r="AL1261">
            <v>-475625.03333333338</v>
          </cell>
          <cell r="AM1261">
            <v>-475625.03666666662</v>
          </cell>
          <cell r="AN1261">
            <v>-475625.04</v>
          </cell>
          <cell r="AO1261">
            <v>-475625.04333333322</v>
          </cell>
          <cell r="AR1261" t="str">
            <v>50a</v>
          </cell>
        </row>
        <row r="1262">
          <cell r="R1262">
            <v>0</v>
          </cell>
          <cell r="S1262">
            <v>0</v>
          </cell>
          <cell r="T1262">
            <v>0</v>
          </cell>
          <cell r="U1262">
            <v>0</v>
          </cell>
          <cell r="V1262">
            <v>0</v>
          </cell>
          <cell r="W1262">
            <v>0</v>
          </cell>
          <cell r="X1262">
            <v>0</v>
          </cell>
          <cell r="Y1262">
            <v>0</v>
          </cell>
          <cell r="Z1262">
            <v>0</v>
          </cell>
          <cell r="AA1262">
            <v>0</v>
          </cell>
          <cell r="AB1262">
            <v>0</v>
          </cell>
          <cell r="AC1262">
            <v>0</v>
          </cell>
          <cell r="AD1262">
            <v>-981.93124999999998</v>
          </cell>
          <cell r="AE1262">
            <v>-327.31041666666664</v>
          </cell>
          <cell r="AF1262">
            <v>0</v>
          </cell>
          <cell r="AG1262">
            <v>0</v>
          </cell>
          <cell r="AH1262">
            <v>0</v>
          </cell>
          <cell r="AI1262">
            <v>0</v>
          </cell>
          <cell r="AJ1262">
            <v>0</v>
          </cell>
          <cell r="AK1262">
            <v>0</v>
          </cell>
          <cell r="AL1262">
            <v>0</v>
          </cell>
          <cell r="AM1262">
            <v>0</v>
          </cell>
          <cell r="AN1262">
            <v>0</v>
          </cell>
          <cell r="AO1262">
            <v>0</v>
          </cell>
          <cell r="AR1262" t="str">
            <v>50a</v>
          </cell>
        </row>
        <row r="1263">
          <cell r="R1263">
            <v>-7897500</v>
          </cell>
          <cell r="S1263">
            <v>-9652500</v>
          </cell>
          <cell r="T1263">
            <v>-877500</v>
          </cell>
          <cell r="U1263">
            <v>-2632500</v>
          </cell>
          <cell r="V1263">
            <v>-4387500</v>
          </cell>
          <cell r="W1263">
            <v>-6142500</v>
          </cell>
          <cell r="X1263">
            <v>-7897500</v>
          </cell>
          <cell r="Y1263">
            <v>-9652500</v>
          </cell>
          <cell r="Z1263">
            <v>-877500</v>
          </cell>
          <cell r="AA1263">
            <v>-2632500</v>
          </cell>
          <cell r="AB1263">
            <v>-4387500</v>
          </cell>
          <cell r="AC1263">
            <v>-6142500</v>
          </cell>
          <cell r="AD1263">
            <v>-5265000</v>
          </cell>
          <cell r="AE1263">
            <v>-5265000</v>
          </cell>
          <cell r="AF1263">
            <v>-5265000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  <cell r="AK1263">
            <v>-5265000</v>
          </cell>
          <cell r="AL1263">
            <v>-5265000</v>
          </cell>
          <cell r="AM1263">
            <v>-5265000</v>
          </cell>
          <cell r="AN1263">
            <v>-5265000</v>
          </cell>
          <cell r="AO1263">
            <v>-5265000</v>
          </cell>
          <cell r="AR1263" t="str">
            <v>50a</v>
          </cell>
        </row>
        <row r="1264">
          <cell r="R1264">
            <v>0</v>
          </cell>
          <cell r="S1264">
            <v>0</v>
          </cell>
          <cell r="T1264">
            <v>0</v>
          </cell>
          <cell r="U1264">
            <v>0</v>
          </cell>
          <cell r="V1264">
            <v>0</v>
          </cell>
          <cell r="W1264">
            <v>0</v>
          </cell>
          <cell r="X1264">
            <v>0</v>
          </cell>
          <cell r="Y1264">
            <v>0</v>
          </cell>
          <cell r="Z1264">
            <v>0</v>
          </cell>
          <cell r="AA1264">
            <v>0</v>
          </cell>
          <cell r="AB1264">
            <v>0</v>
          </cell>
          <cell r="AC1264">
            <v>0</v>
          </cell>
          <cell r="AD1264">
            <v>0</v>
          </cell>
          <cell r="AE1264">
            <v>0</v>
          </cell>
          <cell r="AF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  <cell r="AK1264">
            <v>0</v>
          </cell>
          <cell r="AL1264">
            <v>0</v>
          </cell>
          <cell r="AM1264">
            <v>0</v>
          </cell>
          <cell r="AN1264">
            <v>0</v>
          </cell>
          <cell r="AO1264">
            <v>0</v>
          </cell>
          <cell r="AR1264" t="str">
            <v>50a</v>
          </cell>
        </row>
        <row r="1265">
          <cell r="R1265">
            <v>-4165416.7</v>
          </cell>
          <cell r="S1265">
            <v>-5831583.3700000001</v>
          </cell>
          <cell r="T1265">
            <v>-7497750.04</v>
          </cell>
          <cell r="U1265">
            <v>-9163916.7100000009</v>
          </cell>
          <cell r="V1265">
            <v>-833083.38</v>
          </cell>
          <cell r="W1265">
            <v>-2499250.0499999998</v>
          </cell>
          <cell r="X1265">
            <v>-4165416.72</v>
          </cell>
          <cell r="Y1265">
            <v>-5831583.3899999997</v>
          </cell>
          <cell r="Z1265">
            <v>-7497750.0599999996</v>
          </cell>
          <cell r="AA1265">
            <v>-9163916.7300000004</v>
          </cell>
          <cell r="AB1265">
            <v>-833083.4</v>
          </cell>
          <cell r="AC1265">
            <v>-2499250.0699999998</v>
          </cell>
          <cell r="AD1265">
            <v>-5009954.9299999988</v>
          </cell>
          <cell r="AE1265">
            <v>-5005372.9666666668</v>
          </cell>
          <cell r="AF1265">
            <v>-5000791.0033333329</v>
          </cell>
          <cell r="AG1265">
            <v>-4998500.0233333334</v>
          </cell>
          <cell r="AH1265">
            <v>-4998500.0266666664</v>
          </cell>
          <cell r="AI1265">
            <v>-4998500.03</v>
          </cell>
          <cell r="AJ1265">
            <v>-4998500.0333333332</v>
          </cell>
          <cell r="AK1265">
            <v>-4998500.0366666662</v>
          </cell>
          <cell r="AL1265">
            <v>-4998500.04</v>
          </cell>
          <cell r="AM1265">
            <v>-4998500.0433333339</v>
          </cell>
          <cell r="AN1265">
            <v>-4998500.0466666678</v>
          </cell>
          <cell r="AO1265">
            <v>-4998500.05</v>
          </cell>
          <cell r="AR1265" t="str">
            <v>50a</v>
          </cell>
        </row>
        <row r="1266"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  <cell r="AE1266">
            <v>0</v>
          </cell>
          <cell r="AF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  <cell r="AK1266">
            <v>0</v>
          </cell>
          <cell r="AL1266">
            <v>0</v>
          </cell>
          <cell r="AM1266">
            <v>0</v>
          </cell>
          <cell r="AN1266">
            <v>0</v>
          </cell>
          <cell r="AO1266">
            <v>0</v>
          </cell>
          <cell r="AR1266" t="str">
            <v>50a</v>
          </cell>
        </row>
        <row r="1267">
          <cell r="R1267">
            <v>-1400000</v>
          </cell>
          <cell r="S1267">
            <v>-2800000</v>
          </cell>
          <cell r="T1267">
            <v>0</v>
          </cell>
          <cell r="U1267">
            <v>-1400000</v>
          </cell>
          <cell r="V1267">
            <v>-2800000</v>
          </cell>
          <cell r="W1267">
            <v>0</v>
          </cell>
          <cell r="X1267">
            <v>-1400000</v>
          </cell>
          <cell r="Y1267">
            <v>-2800000</v>
          </cell>
          <cell r="Z1267">
            <v>0</v>
          </cell>
          <cell r="AA1267">
            <v>-1400000</v>
          </cell>
          <cell r="AB1267">
            <v>-2800000</v>
          </cell>
          <cell r="AC1267">
            <v>0</v>
          </cell>
          <cell r="AD1267">
            <v>-1416945.8333333333</v>
          </cell>
          <cell r="AE1267">
            <v>-1410167.5</v>
          </cell>
          <cell r="AF1267">
            <v>-1403389.1666666667</v>
          </cell>
          <cell r="AG1267">
            <v>-1400000</v>
          </cell>
          <cell r="AH1267">
            <v>-1400000</v>
          </cell>
          <cell r="AI1267">
            <v>-1400000</v>
          </cell>
          <cell r="AJ1267">
            <v>-1400000</v>
          </cell>
          <cell r="AK1267">
            <v>-1400000</v>
          </cell>
          <cell r="AL1267">
            <v>-1400000</v>
          </cell>
          <cell r="AM1267">
            <v>-1400000</v>
          </cell>
          <cell r="AN1267">
            <v>-1400000</v>
          </cell>
          <cell r="AO1267">
            <v>-1400000</v>
          </cell>
          <cell r="AR1267" t="str">
            <v>50a</v>
          </cell>
        </row>
        <row r="1268">
          <cell r="R1268">
            <v>0</v>
          </cell>
          <cell r="S1268">
            <v>0</v>
          </cell>
          <cell r="T1268">
            <v>0</v>
          </cell>
          <cell r="U1268">
            <v>0</v>
          </cell>
          <cell r="V1268">
            <v>0</v>
          </cell>
          <cell r="W1268">
            <v>0</v>
          </cell>
          <cell r="X1268">
            <v>0</v>
          </cell>
          <cell r="Y1268">
            <v>0</v>
          </cell>
          <cell r="Z1268">
            <v>0</v>
          </cell>
          <cell r="AA1268">
            <v>0</v>
          </cell>
          <cell r="AB1268">
            <v>0</v>
          </cell>
          <cell r="AC1268">
            <v>0</v>
          </cell>
          <cell r="AD1268">
            <v>-580150.44333333324</v>
          </cell>
          <cell r="AE1268">
            <v>-526909.70624999993</v>
          </cell>
          <cell r="AF1268">
            <v>-456307.85833333334</v>
          </cell>
          <cell r="AG1268">
            <v>-368923.60125000001</v>
          </cell>
          <cell r="AH1268">
            <v>-316840.26833333337</v>
          </cell>
          <cell r="AI1268">
            <v>-299479.15791666671</v>
          </cell>
          <cell r="AJ1268">
            <v>-264756.9366666667</v>
          </cell>
          <cell r="AK1268">
            <v>-212673.60458333336</v>
          </cell>
          <cell r="AL1268">
            <v>-143229.16166666665</v>
          </cell>
          <cell r="AM1268">
            <v>-56423.607916666668</v>
          </cell>
          <cell r="AN1268">
            <v>-4340.2766666666666</v>
          </cell>
          <cell r="AO1268">
            <v>0</v>
          </cell>
          <cell r="AR1268" t="str">
            <v>50a</v>
          </cell>
        </row>
        <row r="1269">
          <cell r="R1269">
            <v>-2884583.37</v>
          </cell>
          <cell r="S1269">
            <v>-3461500.04</v>
          </cell>
          <cell r="T1269">
            <v>-576916.71</v>
          </cell>
          <cell r="U1269">
            <v>-1153833.3799999999</v>
          </cell>
          <cell r="V1269">
            <v>-1730750.05</v>
          </cell>
          <cell r="W1269">
            <v>-2307666.7200000002</v>
          </cell>
          <cell r="X1269">
            <v>-2884583.39</v>
          </cell>
          <cell r="Y1269">
            <v>-3461500.06</v>
          </cell>
          <cell r="Z1269">
            <v>-576916.73</v>
          </cell>
          <cell r="AA1269">
            <v>-1153833.3999999999</v>
          </cell>
          <cell r="AB1269">
            <v>-1730750.07</v>
          </cell>
          <cell r="AC1269">
            <v>-2307666.7400000002</v>
          </cell>
          <cell r="AD1269">
            <v>-1514406.2645833332</v>
          </cell>
          <cell r="AE1269">
            <v>-1778826.4066666665</v>
          </cell>
          <cell r="AF1269">
            <v>-1931068.3083333333</v>
          </cell>
          <cell r="AG1269">
            <v>-1947093.7749999997</v>
          </cell>
          <cell r="AH1269">
            <v>-1963119.2416666665</v>
          </cell>
          <cell r="AI1269">
            <v>-1979144.7083333333</v>
          </cell>
          <cell r="AJ1269">
            <v>-1995170.1749999998</v>
          </cell>
          <cell r="AK1269">
            <v>-2011195.6416666668</v>
          </cell>
          <cell r="AL1269">
            <v>-2019208.3766666667</v>
          </cell>
          <cell r="AM1269">
            <v>-2019208.38</v>
          </cell>
          <cell r="AN1269">
            <v>-2019208.3833333331</v>
          </cell>
          <cell r="AO1269">
            <v>-2019208.3866666667</v>
          </cell>
          <cell r="AR1269" t="str">
            <v>50a</v>
          </cell>
        </row>
        <row r="1270">
          <cell r="R1270">
            <v>-497250</v>
          </cell>
          <cell r="S1270">
            <v>-596700</v>
          </cell>
          <cell r="T1270">
            <v>-99450</v>
          </cell>
          <cell r="U1270">
            <v>-198900</v>
          </cell>
          <cell r="V1270">
            <v>-298350</v>
          </cell>
          <cell r="W1270">
            <v>-397800</v>
          </cell>
          <cell r="X1270">
            <v>-497250</v>
          </cell>
          <cell r="Y1270">
            <v>-596700</v>
          </cell>
          <cell r="Z1270">
            <v>-99450</v>
          </cell>
          <cell r="AA1270">
            <v>-198900</v>
          </cell>
          <cell r="AB1270">
            <v>-298350</v>
          </cell>
          <cell r="AC1270">
            <v>-397800</v>
          </cell>
          <cell r="AD1270">
            <v>-261056.25</v>
          </cell>
          <cell r="AE1270">
            <v>-306637.5</v>
          </cell>
          <cell r="AF1270">
            <v>-332881.25</v>
          </cell>
          <cell r="AG1270">
            <v>-335643.75</v>
          </cell>
          <cell r="AH1270">
            <v>-338406.25</v>
          </cell>
          <cell r="AI1270">
            <v>-341168.75</v>
          </cell>
          <cell r="AJ1270">
            <v>-343931.25</v>
          </cell>
          <cell r="AK1270">
            <v>-346693.75</v>
          </cell>
          <cell r="AL1270">
            <v>-348075</v>
          </cell>
          <cell r="AM1270">
            <v>-348075</v>
          </cell>
          <cell r="AN1270">
            <v>-348075</v>
          </cell>
          <cell r="AO1270">
            <v>-348075</v>
          </cell>
          <cell r="AR1270" t="str">
            <v>50a</v>
          </cell>
        </row>
        <row r="1271">
          <cell r="X1271">
            <v>-179444.44</v>
          </cell>
          <cell r="Y1271">
            <v>-506666.66</v>
          </cell>
          <cell r="Z1271">
            <v>-823333.33</v>
          </cell>
          <cell r="AA1271">
            <v>-223833.33</v>
          </cell>
          <cell r="AB1271">
            <v>-618833.32999999996</v>
          </cell>
          <cell r="AC1271">
            <v>-1027000</v>
          </cell>
          <cell r="AI1271">
            <v>0</v>
          </cell>
          <cell r="AJ1271">
            <v>-7476.8516666666665</v>
          </cell>
          <cell r="AK1271">
            <v>-36064.814166666671</v>
          </cell>
          <cell r="AL1271">
            <v>-91481.480416666658</v>
          </cell>
          <cell r="AM1271">
            <v>-135113.42458333334</v>
          </cell>
          <cell r="AN1271">
            <v>-170224.53541666668</v>
          </cell>
          <cell r="AO1271">
            <v>-238800.92416666666</v>
          </cell>
          <cell r="AR1271" t="str">
            <v>50a</v>
          </cell>
        </row>
        <row r="1272">
          <cell r="R1272">
            <v>0</v>
          </cell>
          <cell r="S1272">
            <v>0</v>
          </cell>
          <cell r="T1272">
            <v>0</v>
          </cell>
          <cell r="U1272">
            <v>0</v>
          </cell>
          <cell r="V1272">
            <v>0</v>
          </cell>
          <cell r="W1272">
            <v>0</v>
          </cell>
          <cell r="X1272">
            <v>0</v>
          </cell>
          <cell r="Y1272">
            <v>0</v>
          </cell>
          <cell r="Z1272">
            <v>0</v>
          </cell>
          <cell r="AA1272">
            <v>0</v>
          </cell>
          <cell r="AB1272">
            <v>0</v>
          </cell>
          <cell r="AC1272">
            <v>0</v>
          </cell>
          <cell r="AD1272">
            <v>-3041.3274999999999</v>
          </cell>
          <cell r="AE1272">
            <v>-3041.3274999999999</v>
          </cell>
          <cell r="AF1272">
            <v>-3041.3274999999999</v>
          </cell>
          <cell r="AG1272">
            <v>-3041.3274999999999</v>
          </cell>
          <cell r="AH1272">
            <v>-1413.3245833333333</v>
          </cell>
          <cell r="AI1272">
            <v>339.29375000000005</v>
          </cell>
          <cell r="AJ1272">
            <v>622.84125000000006</v>
          </cell>
          <cell r="AK1272">
            <v>684.05166666666673</v>
          </cell>
          <cell r="AL1272">
            <v>488.60833333333335</v>
          </cell>
          <cell r="AM1272">
            <v>293.16500000000002</v>
          </cell>
          <cell r="AN1272">
            <v>97.721666666666678</v>
          </cell>
          <cell r="AO1272">
            <v>0</v>
          </cell>
          <cell r="AR1272" t="str">
            <v>50b</v>
          </cell>
        </row>
        <row r="1273">
          <cell r="R1273">
            <v>0</v>
          </cell>
          <cell r="S1273">
            <v>0</v>
          </cell>
          <cell r="T1273">
            <v>0</v>
          </cell>
          <cell r="U1273">
            <v>0</v>
          </cell>
          <cell r="V1273">
            <v>0</v>
          </cell>
          <cell r="W1273">
            <v>0</v>
          </cell>
          <cell r="X1273">
            <v>0</v>
          </cell>
          <cell r="Y1273">
            <v>0</v>
          </cell>
          <cell r="Z1273">
            <v>0</v>
          </cell>
          <cell r="AA1273">
            <v>0</v>
          </cell>
          <cell r="AB1273">
            <v>0</v>
          </cell>
          <cell r="AC1273">
            <v>0</v>
          </cell>
          <cell r="AD1273">
            <v>-17096.865416666667</v>
          </cell>
          <cell r="AE1273">
            <v>-16917.267083333336</v>
          </cell>
          <cell r="AF1273">
            <v>-16729.681250000001</v>
          </cell>
          <cell r="AG1273">
            <v>-15336.709166666667</v>
          </cell>
          <cell r="AH1273">
            <v>-13925.986666666666</v>
          </cell>
          <cell r="AI1273">
            <v>-12230.053749999999</v>
          </cell>
          <cell r="AJ1273">
            <v>-9440.0070833333339</v>
          </cell>
          <cell r="AK1273">
            <v>-7105.5016666666661</v>
          </cell>
          <cell r="AL1273">
            <v>-4898.3829166666674</v>
          </cell>
          <cell r="AM1273">
            <v>-2734.9791666666665</v>
          </cell>
          <cell r="AN1273">
            <v>-824.92291666666677</v>
          </cell>
          <cell r="AO1273">
            <v>0</v>
          </cell>
        </row>
        <row r="1274">
          <cell r="R1274">
            <v>-840750</v>
          </cell>
          <cell r="S1274">
            <v>-1261125</v>
          </cell>
          <cell r="T1274">
            <v>-1681500</v>
          </cell>
          <cell r="U1274">
            <v>-2101875</v>
          </cell>
          <cell r="V1274">
            <v>-2522250</v>
          </cell>
          <cell r="W1274">
            <v>-420375</v>
          </cell>
          <cell r="X1274">
            <v>-840750</v>
          </cell>
          <cell r="Y1274">
            <v>-1261125</v>
          </cell>
          <cell r="Z1274">
            <v>-1681500</v>
          </cell>
          <cell r="AA1274">
            <v>-2101875</v>
          </cell>
          <cell r="AB1274">
            <v>-2522250</v>
          </cell>
          <cell r="AC1274">
            <v>-420375</v>
          </cell>
          <cell r="AD1274">
            <v>-784700</v>
          </cell>
          <cell r="AE1274">
            <v>-872278.125</v>
          </cell>
          <cell r="AF1274">
            <v>-994887.5</v>
          </cell>
          <cell r="AG1274">
            <v>-1152528.125</v>
          </cell>
          <cell r="AH1274">
            <v>-1345200</v>
          </cell>
          <cell r="AI1274">
            <v>-1452045.3125</v>
          </cell>
          <cell r="AJ1274">
            <v>-1455548.4375</v>
          </cell>
          <cell r="AK1274">
            <v>-1459051.5625</v>
          </cell>
          <cell r="AL1274">
            <v>-1462554.6875</v>
          </cell>
          <cell r="AM1274">
            <v>-1466057.8125</v>
          </cell>
          <cell r="AN1274">
            <v>-1469560.9375</v>
          </cell>
          <cell r="AO1274">
            <v>-1471312.5</v>
          </cell>
          <cell r="AR1274" t="str">
            <v>50a</v>
          </cell>
        </row>
        <row r="1275">
          <cell r="R1275">
            <v>0</v>
          </cell>
          <cell r="S1275">
            <v>0</v>
          </cell>
          <cell r="T1275">
            <v>0</v>
          </cell>
          <cell r="U1275">
            <v>0</v>
          </cell>
          <cell r="V1275">
            <v>0</v>
          </cell>
          <cell r="W1275">
            <v>0</v>
          </cell>
          <cell r="X1275">
            <v>0</v>
          </cell>
          <cell r="Y1275">
            <v>0</v>
          </cell>
          <cell r="Z1275">
            <v>0</v>
          </cell>
          <cell r="AA1275">
            <v>0</v>
          </cell>
          <cell r="AB1275">
            <v>0</v>
          </cell>
          <cell r="AC1275">
            <v>0</v>
          </cell>
          <cell r="AD1275">
            <v>0</v>
          </cell>
          <cell r="AE1275">
            <v>0</v>
          </cell>
          <cell r="AF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  <cell r="AK1275">
            <v>0</v>
          </cell>
          <cell r="AL1275">
            <v>0</v>
          </cell>
          <cell r="AM1275">
            <v>0</v>
          </cell>
          <cell r="AN1275">
            <v>0</v>
          </cell>
          <cell r="AO1275">
            <v>0</v>
          </cell>
          <cell r="AR1275" t="str">
            <v>50a</v>
          </cell>
        </row>
        <row r="1276">
          <cell r="R1276">
            <v>0</v>
          </cell>
          <cell r="S1276">
            <v>0</v>
          </cell>
          <cell r="T1276">
            <v>0</v>
          </cell>
          <cell r="U1276">
            <v>0</v>
          </cell>
          <cell r="V1276">
            <v>0</v>
          </cell>
          <cell r="W1276">
            <v>0</v>
          </cell>
          <cell r="X1276">
            <v>0</v>
          </cell>
          <cell r="Y1276">
            <v>0</v>
          </cell>
          <cell r="Z1276">
            <v>0</v>
          </cell>
          <cell r="AA1276">
            <v>0</v>
          </cell>
          <cell r="AB1276">
            <v>0</v>
          </cell>
          <cell r="AC1276">
            <v>0</v>
          </cell>
          <cell r="AD1276">
            <v>-937549.89</v>
          </cell>
          <cell r="AE1276">
            <v>-810166.47916666663</v>
          </cell>
          <cell r="AF1276">
            <v>-717686.82</v>
          </cell>
          <cell r="AG1276">
            <v>-597003.43749999988</v>
          </cell>
          <cell r="AH1276">
            <v>-475674.71416666667</v>
          </cell>
          <cell r="AI1276">
            <v>-383177.59416666668</v>
          </cell>
          <cell r="AJ1276">
            <v>-276584.28416666668</v>
          </cell>
          <cell r="AK1276">
            <v>-169363.09416666665</v>
          </cell>
          <cell r="AL1276">
            <v>-61400.297083333331</v>
          </cell>
          <cell r="AM1276">
            <v>0</v>
          </cell>
          <cell r="AN1276">
            <v>0</v>
          </cell>
          <cell r="AO1276">
            <v>0</v>
          </cell>
          <cell r="AR1276" t="str">
            <v>50a</v>
          </cell>
        </row>
        <row r="1277">
          <cell r="R1277">
            <v>-225448.76</v>
          </cell>
          <cell r="S1277">
            <v>-381740.94</v>
          </cell>
          <cell r="T1277">
            <v>-423197.52</v>
          </cell>
          <cell r="U1277">
            <v>-268627.09999999998</v>
          </cell>
          <cell r="V1277">
            <v>-379484.45</v>
          </cell>
          <cell r="W1277">
            <v>-63856.62</v>
          </cell>
          <cell r="X1277">
            <v>-51240.11</v>
          </cell>
          <cell r="Y1277">
            <v>-57986.93</v>
          </cell>
          <cell r="Z1277">
            <v>-407830.9</v>
          </cell>
          <cell r="AA1277">
            <v>-433782.6</v>
          </cell>
          <cell r="AB1277">
            <v>-46906.23</v>
          </cell>
          <cell r="AC1277">
            <v>-132047.13</v>
          </cell>
          <cell r="AD1277">
            <v>-194285.25041666671</v>
          </cell>
          <cell r="AE1277">
            <v>-229203.38875000001</v>
          </cell>
          <cell r="AF1277">
            <v>-254790.94625000004</v>
          </cell>
          <cell r="AG1277">
            <v>-258389.34708333333</v>
          </cell>
          <cell r="AH1277">
            <v>-259440.79416666669</v>
          </cell>
          <cell r="AI1277">
            <v>-265258.20875000005</v>
          </cell>
          <cell r="AJ1277">
            <v>-271179.63250000007</v>
          </cell>
          <cell r="AK1277">
            <v>-264645.40125000005</v>
          </cell>
          <cell r="AL1277">
            <v>-234235.35250000004</v>
          </cell>
          <cell r="AM1277">
            <v>-215711.72916666666</v>
          </cell>
          <cell r="AN1277">
            <v>-222204.4279166667</v>
          </cell>
          <cell r="AO1277">
            <v>-232729.77375000002</v>
          </cell>
          <cell r="AR1277" t="str">
            <v>50a</v>
          </cell>
        </row>
        <row r="1278">
          <cell r="R1278">
            <v>-167985.82</v>
          </cell>
          <cell r="S1278">
            <v>-345754.2</v>
          </cell>
          <cell r="T1278">
            <v>-351062.54</v>
          </cell>
          <cell r="U1278">
            <v>-339990.86</v>
          </cell>
          <cell r="V1278">
            <v>-351857.04</v>
          </cell>
          <cell r="W1278">
            <v>-151017.54999999999</v>
          </cell>
          <cell r="X1278">
            <v>-152261.93</v>
          </cell>
          <cell r="Y1278">
            <v>-150719.60999999999</v>
          </cell>
          <cell r="Z1278">
            <v>-350944.3</v>
          </cell>
          <cell r="AA1278">
            <v>-347177.71</v>
          </cell>
          <cell r="AB1278">
            <v>-147569.95000000001</v>
          </cell>
          <cell r="AC1278">
            <v>-157291.41</v>
          </cell>
          <cell r="AD1278">
            <v>-112703.20874999999</v>
          </cell>
          <cell r="AE1278">
            <v>-136164.36458333334</v>
          </cell>
          <cell r="AF1278">
            <v>-158954.55916666667</v>
          </cell>
          <cell r="AG1278">
            <v>-173325.78750000001</v>
          </cell>
          <cell r="AH1278">
            <v>-187435.62916666665</v>
          </cell>
          <cell r="AI1278">
            <v>-201577.89791666667</v>
          </cell>
          <cell r="AJ1278">
            <v>-215402.81916666662</v>
          </cell>
          <cell r="AK1278">
            <v>-221415.47041666662</v>
          </cell>
          <cell r="AL1278">
            <v>-214474.73458333334</v>
          </cell>
          <cell r="AM1278">
            <v>-215158.82166666663</v>
          </cell>
          <cell r="AN1278">
            <v>-229125.04874999999</v>
          </cell>
          <cell r="AO1278">
            <v>-243756.34124999997</v>
          </cell>
          <cell r="AR1278" t="str">
            <v>50a</v>
          </cell>
        </row>
        <row r="1279">
          <cell r="R1279">
            <v>-42699.27</v>
          </cell>
          <cell r="S1279">
            <v>-40012.67</v>
          </cell>
          <cell r="T1279">
            <v>-38397.620000000003</v>
          </cell>
          <cell r="U1279">
            <v>-59182.64</v>
          </cell>
          <cell r="V1279">
            <v>-17164.38</v>
          </cell>
          <cell r="W1279">
            <v>-38296.980000000003</v>
          </cell>
          <cell r="X1279">
            <v>-58531.53</v>
          </cell>
          <cell r="Y1279">
            <v>-62516.55</v>
          </cell>
          <cell r="Z1279">
            <v>-49592.1</v>
          </cell>
          <cell r="AA1279">
            <v>-30864.17</v>
          </cell>
          <cell r="AB1279">
            <v>-32631.35</v>
          </cell>
          <cell r="AC1279">
            <v>-25417.1</v>
          </cell>
          <cell r="AD1279">
            <v>-29194.03125</v>
          </cell>
          <cell r="AE1279">
            <v>-34289.018750000003</v>
          </cell>
          <cell r="AF1279">
            <v>-38617.963750000003</v>
          </cell>
          <cell r="AG1279">
            <v>-41301.175416666665</v>
          </cell>
          <cell r="AH1279">
            <v>-41919.640416666669</v>
          </cell>
          <cell r="AI1279">
            <v>-42032.220833333333</v>
          </cell>
          <cell r="AJ1279">
            <v>-43152.759166666663</v>
          </cell>
          <cell r="AK1279">
            <v>-45001.265416666662</v>
          </cell>
          <cell r="AL1279">
            <v>-47214.64916666667</v>
          </cell>
          <cell r="AM1279">
            <v>-46838.1175</v>
          </cell>
          <cell r="AN1279">
            <v>-45498.39666666666</v>
          </cell>
          <cell r="AO1279">
            <v>-43494.02208333333</v>
          </cell>
          <cell r="AR1279" t="str">
            <v>50a</v>
          </cell>
        </row>
        <row r="1280">
          <cell r="R1280">
            <v>0</v>
          </cell>
          <cell r="S1280">
            <v>0</v>
          </cell>
          <cell r="T1280">
            <v>0</v>
          </cell>
          <cell r="U1280">
            <v>0</v>
          </cell>
          <cell r="V1280">
            <v>0</v>
          </cell>
          <cell r="W1280">
            <v>0</v>
          </cell>
          <cell r="X1280">
            <v>0</v>
          </cell>
          <cell r="Y1280">
            <v>0</v>
          </cell>
          <cell r="Z1280">
            <v>0</v>
          </cell>
          <cell r="AA1280">
            <v>0</v>
          </cell>
          <cell r="AB1280">
            <v>0</v>
          </cell>
          <cell r="AC1280">
            <v>0</v>
          </cell>
          <cell r="AD1280">
            <v>0</v>
          </cell>
          <cell r="AE1280">
            <v>0</v>
          </cell>
          <cell r="AF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  <cell r="AK1280">
            <v>0</v>
          </cell>
          <cell r="AL1280">
            <v>0</v>
          </cell>
          <cell r="AM1280">
            <v>0</v>
          </cell>
          <cell r="AN1280">
            <v>0</v>
          </cell>
          <cell r="AO1280">
            <v>0</v>
          </cell>
          <cell r="AR1280" t="str">
            <v>50a</v>
          </cell>
        </row>
        <row r="1281">
          <cell r="R1281">
            <v>0</v>
          </cell>
          <cell r="S1281">
            <v>0</v>
          </cell>
          <cell r="T1281">
            <v>0</v>
          </cell>
          <cell r="U1281">
            <v>0</v>
          </cell>
          <cell r="V1281">
            <v>293</v>
          </cell>
          <cell r="W1281">
            <v>586</v>
          </cell>
          <cell r="X1281">
            <v>0</v>
          </cell>
          <cell r="Y1281">
            <v>0</v>
          </cell>
          <cell r="Z1281">
            <v>0</v>
          </cell>
          <cell r="AA1281">
            <v>0</v>
          </cell>
          <cell r="AB1281">
            <v>0</v>
          </cell>
          <cell r="AC1281">
            <v>0</v>
          </cell>
          <cell r="AD1281">
            <v>871.33583333333343</v>
          </cell>
          <cell r="AE1281">
            <v>809.48916666666673</v>
          </cell>
          <cell r="AF1281">
            <v>700.79041666666672</v>
          </cell>
          <cell r="AG1281">
            <v>527.19583333333333</v>
          </cell>
          <cell r="AH1281">
            <v>335.74083333333334</v>
          </cell>
          <cell r="AI1281">
            <v>156.67750000000001</v>
          </cell>
          <cell r="AJ1281">
            <v>73.25</v>
          </cell>
          <cell r="AK1281">
            <v>73.25</v>
          </cell>
          <cell r="AL1281">
            <v>73.25</v>
          </cell>
          <cell r="AM1281">
            <v>73.25</v>
          </cell>
          <cell r="AN1281">
            <v>73.25</v>
          </cell>
          <cell r="AO1281">
            <v>73.25</v>
          </cell>
          <cell r="AR1281" t="str">
            <v>50b</v>
          </cell>
        </row>
        <row r="1282">
          <cell r="R1282">
            <v>0</v>
          </cell>
          <cell r="S1282">
            <v>0</v>
          </cell>
          <cell r="T1282">
            <v>0</v>
          </cell>
          <cell r="U1282">
            <v>0</v>
          </cell>
          <cell r="V1282">
            <v>0</v>
          </cell>
          <cell r="W1282">
            <v>0</v>
          </cell>
          <cell r="X1282">
            <v>0</v>
          </cell>
          <cell r="Y1282">
            <v>0</v>
          </cell>
          <cell r="Z1282">
            <v>0</v>
          </cell>
          <cell r="AA1282">
            <v>0</v>
          </cell>
          <cell r="AB1282">
            <v>0</v>
          </cell>
          <cell r="AC1282">
            <v>0</v>
          </cell>
          <cell r="AD1282">
            <v>0</v>
          </cell>
          <cell r="AE1282">
            <v>0</v>
          </cell>
          <cell r="AF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  <cell r="AK1282">
            <v>0</v>
          </cell>
          <cell r="AL1282">
            <v>0</v>
          </cell>
          <cell r="AM1282">
            <v>0</v>
          </cell>
          <cell r="AN1282">
            <v>0</v>
          </cell>
          <cell r="AO1282">
            <v>0</v>
          </cell>
          <cell r="AR1282" t="str">
            <v>50a</v>
          </cell>
        </row>
        <row r="1283"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  <cell r="AE1283">
            <v>0</v>
          </cell>
          <cell r="AF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  <cell r="AK1283">
            <v>0</v>
          </cell>
          <cell r="AL1283">
            <v>0</v>
          </cell>
          <cell r="AM1283">
            <v>0</v>
          </cell>
          <cell r="AN1283">
            <v>0</v>
          </cell>
          <cell r="AO1283">
            <v>0</v>
          </cell>
          <cell r="AR1283" t="str">
            <v>50a</v>
          </cell>
        </row>
        <row r="1284"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0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C1284">
            <v>0</v>
          </cell>
          <cell r="AD1284">
            <v>0</v>
          </cell>
          <cell r="AE1284">
            <v>0</v>
          </cell>
          <cell r="AF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  <cell r="AK1284">
            <v>0</v>
          </cell>
          <cell r="AL1284">
            <v>0</v>
          </cell>
          <cell r="AM1284">
            <v>0</v>
          </cell>
          <cell r="AN1284">
            <v>0</v>
          </cell>
          <cell r="AO1284">
            <v>0</v>
          </cell>
          <cell r="AR1284" t="str">
            <v>50a</v>
          </cell>
        </row>
        <row r="1285">
          <cell r="Z1285">
            <v>-700000</v>
          </cell>
          <cell r="AA1285">
            <v>-700000</v>
          </cell>
          <cell r="AB1285">
            <v>-700000</v>
          </cell>
          <cell r="AC1285">
            <v>-700000</v>
          </cell>
          <cell r="AK1285">
            <v>0</v>
          </cell>
          <cell r="AL1285">
            <v>-29166.666666666668</v>
          </cell>
          <cell r="AM1285">
            <v>-87500</v>
          </cell>
          <cell r="AN1285">
            <v>-145833.33333333334</v>
          </cell>
          <cell r="AO1285">
            <v>-204166.66666666666</v>
          </cell>
          <cell r="AR1285" t="str">
            <v>50b</v>
          </cell>
        </row>
        <row r="1286">
          <cell r="AB1286">
            <v>-450408.67</v>
          </cell>
          <cell r="AC1286">
            <v>-450408.67</v>
          </cell>
          <cell r="AN1286">
            <v>-18767.027916666666</v>
          </cell>
          <cell r="AO1286">
            <v>-56301.083749999998</v>
          </cell>
          <cell r="AR1286" t="str">
            <v>50b</v>
          </cell>
        </row>
        <row r="1287">
          <cell r="AC1287">
            <v>-37547.620000000003</v>
          </cell>
          <cell r="AO1287">
            <v>-1564.4841666666669</v>
          </cell>
          <cell r="AR1287" t="str">
            <v>50b</v>
          </cell>
        </row>
        <row r="1288">
          <cell r="R1288">
            <v>-130769.23</v>
          </cell>
          <cell r="S1288">
            <v>-130769.23</v>
          </cell>
          <cell r="T1288">
            <v>0</v>
          </cell>
          <cell r="U1288">
            <v>0</v>
          </cell>
          <cell r="V1288">
            <v>0</v>
          </cell>
          <cell r="W1288">
            <v>0</v>
          </cell>
          <cell r="X1288">
            <v>0</v>
          </cell>
          <cell r="Y1288">
            <v>0</v>
          </cell>
          <cell r="Z1288">
            <v>0</v>
          </cell>
          <cell r="AA1288">
            <v>0</v>
          </cell>
          <cell r="AB1288">
            <v>0</v>
          </cell>
          <cell r="AC1288">
            <v>0</v>
          </cell>
          <cell r="AD1288">
            <v>-16346.153749999999</v>
          </cell>
          <cell r="AE1288">
            <v>-27243.589583333334</v>
          </cell>
          <cell r="AF1288">
            <v>-32692.307499999999</v>
          </cell>
          <cell r="AG1288">
            <v>-32692.307499999999</v>
          </cell>
          <cell r="AH1288">
            <v>-32692.307499999999</v>
          </cell>
          <cell r="AI1288">
            <v>-32692.307499999999</v>
          </cell>
          <cell r="AJ1288">
            <v>-32692.307499999999</v>
          </cell>
          <cell r="AK1288">
            <v>-32692.307499999999</v>
          </cell>
          <cell r="AL1288">
            <v>-32692.307499999999</v>
          </cell>
          <cell r="AM1288">
            <v>-32692.307499999999</v>
          </cell>
          <cell r="AN1288">
            <v>-32692.307499999999</v>
          </cell>
          <cell r="AO1288">
            <v>-27243.589583333334</v>
          </cell>
          <cell r="AR1288" t="str">
            <v>50a</v>
          </cell>
        </row>
        <row r="1289">
          <cell r="R1289">
            <v>0</v>
          </cell>
          <cell r="S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0</v>
          </cell>
          <cell r="X1289">
            <v>0</v>
          </cell>
          <cell r="Y1289">
            <v>0</v>
          </cell>
          <cell r="Z1289">
            <v>0</v>
          </cell>
          <cell r="AA1289">
            <v>0</v>
          </cell>
          <cell r="AB1289">
            <v>0</v>
          </cell>
          <cell r="AC1289">
            <v>0</v>
          </cell>
          <cell r="AD1289">
            <v>0</v>
          </cell>
          <cell r="AE1289">
            <v>0</v>
          </cell>
          <cell r="AF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  <cell r="AK1289">
            <v>0</v>
          </cell>
          <cell r="AL1289">
            <v>0</v>
          </cell>
          <cell r="AM1289">
            <v>0</v>
          </cell>
          <cell r="AN1289">
            <v>0</v>
          </cell>
          <cell r="AO1289">
            <v>0</v>
          </cell>
          <cell r="AR1289" t="str">
            <v>50b</v>
          </cell>
        </row>
        <row r="1290"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0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B1290">
            <v>0</v>
          </cell>
          <cell r="AC1290">
            <v>0</v>
          </cell>
          <cell r="AD1290">
            <v>0</v>
          </cell>
          <cell r="AE1290">
            <v>0</v>
          </cell>
          <cell r="AF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  <cell r="AK1290">
            <v>0</v>
          </cell>
          <cell r="AL1290">
            <v>0</v>
          </cell>
          <cell r="AM1290">
            <v>0</v>
          </cell>
          <cell r="AN1290">
            <v>0</v>
          </cell>
          <cell r="AO1290">
            <v>0</v>
          </cell>
          <cell r="AR1290" t="str">
            <v>50a</v>
          </cell>
        </row>
        <row r="1291"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0</v>
          </cell>
          <cell r="W1291">
            <v>0</v>
          </cell>
          <cell r="X1291">
            <v>0</v>
          </cell>
          <cell r="Y1291">
            <v>0</v>
          </cell>
          <cell r="Z1291">
            <v>0</v>
          </cell>
          <cell r="AA1291">
            <v>0</v>
          </cell>
          <cell r="AB1291">
            <v>0</v>
          </cell>
          <cell r="AC1291">
            <v>0</v>
          </cell>
          <cell r="AD1291">
            <v>0</v>
          </cell>
          <cell r="AE1291">
            <v>0</v>
          </cell>
          <cell r="AF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  <cell r="AK1291">
            <v>0</v>
          </cell>
          <cell r="AL1291">
            <v>0</v>
          </cell>
          <cell r="AM1291">
            <v>0</v>
          </cell>
          <cell r="AN1291">
            <v>0</v>
          </cell>
          <cell r="AO1291">
            <v>0</v>
          </cell>
          <cell r="AR1291" t="str">
            <v>50a</v>
          </cell>
        </row>
        <row r="1292"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0</v>
          </cell>
          <cell r="X1292">
            <v>0</v>
          </cell>
          <cell r="Y1292">
            <v>0</v>
          </cell>
          <cell r="Z1292">
            <v>0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  <cell r="AE1292">
            <v>0</v>
          </cell>
          <cell r="AF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  <cell r="AK1292">
            <v>0</v>
          </cell>
          <cell r="AL1292">
            <v>0</v>
          </cell>
          <cell r="AM1292">
            <v>0</v>
          </cell>
          <cell r="AN1292">
            <v>0</v>
          </cell>
          <cell r="AO1292">
            <v>0</v>
          </cell>
          <cell r="AR1292" t="str">
            <v>50b</v>
          </cell>
        </row>
        <row r="1293">
          <cell r="R1293">
            <v>-2199035.39</v>
          </cell>
          <cell r="S1293">
            <v>-366505.88</v>
          </cell>
          <cell r="T1293">
            <v>-733011.78</v>
          </cell>
          <cell r="U1293">
            <v>-1099517.68</v>
          </cell>
          <cell r="V1293">
            <v>-1466023.58</v>
          </cell>
          <cell r="W1293">
            <v>-1832529.48</v>
          </cell>
          <cell r="X1293">
            <v>-2199035.38</v>
          </cell>
          <cell r="Y1293">
            <v>-144722.4</v>
          </cell>
          <cell r="Z1293">
            <v>-289444.83</v>
          </cell>
          <cell r="AA1293">
            <v>-434167.26</v>
          </cell>
          <cell r="AB1293">
            <v>-578889.68999999994</v>
          </cell>
          <cell r="AC1293">
            <v>-723612.12</v>
          </cell>
          <cell r="AD1293">
            <v>-1281923.8183333334</v>
          </cell>
          <cell r="AE1293">
            <v>-1282474.2545833334</v>
          </cell>
          <cell r="AF1293">
            <v>-1282770.6425000001</v>
          </cell>
          <cell r="AG1293">
            <v>-1282770.6408333334</v>
          </cell>
          <cell r="AH1293">
            <v>-1282770.6391666667</v>
          </cell>
          <cell r="AI1293">
            <v>-1282770.6375</v>
          </cell>
          <cell r="AJ1293">
            <v>-1282770.6358333332</v>
          </cell>
          <cell r="AK1293">
            <v>-1273529.65625</v>
          </cell>
          <cell r="AL1293">
            <v>-1245806.7208333334</v>
          </cell>
          <cell r="AM1293">
            <v>-1199601.8295833333</v>
          </cell>
          <cell r="AN1293">
            <v>-1134914.9825000002</v>
          </cell>
          <cell r="AO1293">
            <v>-1051746.1795833332</v>
          </cell>
          <cell r="AR1293" t="str">
            <v>50b</v>
          </cell>
        </row>
        <row r="1294">
          <cell r="R1294">
            <v>-2694505</v>
          </cell>
          <cell r="S1294">
            <v>-2936841</v>
          </cell>
          <cell r="T1294">
            <v>-3251263</v>
          </cell>
          <cell r="U1294">
            <v>-956226.32</v>
          </cell>
          <cell r="V1294">
            <v>-1066858.32</v>
          </cell>
          <cell r="W1294">
            <v>-1254751.32</v>
          </cell>
          <cell r="X1294">
            <v>-1443826.32</v>
          </cell>
          <cell r="Y1294">
            <v>-1639800.32</v>
          </cell>
          <cell r="Z1294">
            <v>-1832167.32</v>
          </cell>
          <cell r="AA1294">
            <v>-2031863.32</v>
          </cell>
          <cell r="AB1294">
            <v>-2263761.3199999998</v>
          </cell>
          <cell r="AC1294">
            <v>-2598259.3199999998</v>
          </cell>
          <cell r="AD1294">
            <v>-1962594.0383333333</v>
          </cell>
          <cell r="AE1294">
            <v>-1957904.875</v>
          </cell>
          <cell r="AF1294">
            <v>-1965303.0833333333</v>
          </cell>
          <cell r="AG1294">
            <v>-1971957.0966666667</v>
          </cell>
          <cell r="AH1294">
            <v>-1971592.165</v>
          </cell>
          <cell r="AI1294">
            <v>-1968775.6500000001</v>
          </cell>
          <cell r="AJ1294">
            <v>-1967640.885</v>
          </cell>
          <cell r="AK1294">
            <v>-1968694.4533333334</v>
          </cell>
          <cell r="AL1294">
            <v>-1971335.6883333335</v>
          </cell>
          <cell r="AM1294">
            <v>-1975268.9233333336</v>
          </cell>
          <cell r="AN1294">
            <v>-1980512.0750000002</v>
          </cell>
          <cell r="AO1294">
            <v>-1990486.5183333335</v>
          </cell>
          <cell r="AR1294" t="str">
            <v>50b</v>
          </cell>
        </row>
        <row r="1295">
          <cell r="R1295">
            <v>0</v>
          </cell>
          <cell r="S1295">
            <v>0</v>
          </cell>
          <cell r="T1295">
            <v>-48048.45</v>
          </cell>
          <cell r="U1295">
            <v>-48048.45</v>
          </cell>
          <cell r="V1295">
            <v>-48048.45</v>
          </cell>
          <cell r="W1295">
            <v>0</v>
          </cell>
          <cell r="X1295">
            <v>0</v>
          </cell>
          <cell r="Y1295">
            <v>0</v>
          </cell>
          <cell r="Z1295">
            <v>-47713.07</v>
          </cell>
          <cell r="AA1295">
            <v>-47713.07</v>
          </cell>
          <cell r="AB1295">
            <v>-47713.07</v>
          </cell>
          <cell r="AC1295">
            <v>0</v>
          </cell>
          <cell r="AD1295">
            <v>0</v>
          </cell>
          <cell r="AE1295">
            <v>0</v>
          </cell>
          <cell r="AF1295">
            <v>-2002.01875</v>
          </cell>
          <cell r="AG1295">
            <v>-6006.0562499999987</v>
          </cell>
          <cell r="AH1295">
            <v>-10010.09375</v>
          </cell>
          <cell r="AI1295">
            <v>-12012.112499999997</v>
          </cell>
          <cell r="AJ1295">
            <v>-12012.112499999997</v>
          </cell>
          <cell r="AK1295">
            <v>-12012.112499999997</v>
          </cell>
          <cell r="AL1295">
            <v>-14000.157083333332</v>
          </cell>
          <cell r="AM1295">
            <v>-17976.24625</v>
          </cell>
          <cell r="AN1295">
            <v>-21952.335416666665</v>
          </cell>
          <cell r="AO1295">
            <v>-23940.38</v>
          </cell>
          <cell r="AR1295" t="str">
            <v>50a</v>
          </cell>
        </row>
        <row r="1296">
          <cell r="R1296">
            <v>-121392.72</v>
          </cell>
          <cell r="S1296">
            <v>-141624.84</v>
          </cell>
          <cell r="T1296">
            <v>-161856.95999999999</v>
          </cell>
          <cell r="U1296">
            <v>-182089.08</v>
          </cell>
          <cell r="V1296">
            <v>-202321.2</v>
          </cell>
          <cell r="W1296">
            <v>-222553.32</v>
          </cell>
          <cell r="X1296">
            <v>-242785.44</v>
          </cell>
          <cell r="Y1296">
            <v>-182695.02</v>
          </cell>
          <cell r="Z1296">
            <v>-28106.92</v>
          </cell>
          <cell r="AA1296">
            <v>-42160.38</v>
          </cell>
          <cell r="AB1296">
            <v>-56213.84</v>
          </cell>
          <cell r="AC1296">
            <v>-70267.3</v>
          </cell>
          <cell r="AD1296">
            <v>-93000.68</v>
          </cell>
          <cell r="AE1296">
            <v>-97172.390833333324</v>
          </cell>
          <cell r="AF1296">
            <v>-101985.90333333332</v>
          </cell>
          <cell r="AG1296">
            <v>-107441.21749999998</v>
          </cell>
          <cell r="AH1296">
            <v>-113538.33333333333</v>
          </cell>
          <cell r="AI1296">
            <v>-120277.25083333331</v>
          </cell>
          <cell r="AJ1296">
            <v>-127657.96999999999</v>
          </cell>
          <cell r="AK1296">
            <v>-138278.0675</v>
          </cell>
          <cell r="AL1296">
            <v>-144532.46666666667</v>
          </cell>
          <cell r="AM1296">
            <v>-143245.24583333332</v>
          </cell>
          <cell r="AN1296">
            <v>-141443.13666666663</v>
          </cell>
          <cell r="AO1296">
            <v>-139126.13916666666</v>
          </cell>
          <cell r="AR1296" t="str">
            <v>50b</v>
          </cell>
        </row>
        <row r="1297">
          <cell r="R1297">
            <v>-121392.72</v>
          </cell>
          <cell r="S1297">
            <v>-141624.84</v>
          </cell>
          <cell r="T1297">
            <v>-161856.95999999999</v>
          </cell>
          <cell r="U1297">
            <v>-182089.08</v>
          </cell>
          <cell r="V1297">
            <v>-202321.2</v>
          </cell>
          <cell r="W1297">
            <v>-222553.32</v>
          </cell>
          <cell r="X1297">
            <v>-242785.44</v>
          </cell>
          <cell r="Y1297">
            <v>-182695.02</v>
          </cell>
          <cell r="Z1297">
            <v>-28106.92</v>
          </cell>
          <cell r="AA1297">
            <v>-42160.38</v>
          </cell>
          <cell r="AB1297">
            <v>-56213.84</v>
          </cell>
          <cell r="AC1297">
            <v>-70267.3</v>
          </cell>
          <cell r="AD1297">
            <v>-93000.68</v>
          </cell>
          <cell r="AE1297">
            <v>-97172.390833333324</v>
          </cell>
          <cell r="AF1297">
            <v>-101985.90333333332</v>
          </cell>
          <cell r="AG1297">
            <v>-107441.21749999998</v>
          </cell>
          <cell r="AH1297">
            <v>-113538.33333333333</v>
          </cell>
          <cell r="AI1297">
            <v>-120277.25083333331</v>
          </cell>
          <cell r="AJ1297">
            <v>-127657.96999999999</v>
          </cell>
          <cell r="AK1297">
            <v>-138278.0675</v>
          </cell>
          <cell r="AL1297">
            <v>-144532.46666666667</v>
          </cell>
          <cell r="AM1297">
            <v>-143245.24583333332</v>
          </cell>
          <cell r="AN1297">
            <v>-141443.13666666663</v>
          </cell>
          <cell r="AO1297">
            <v>-139126.13916666666</v>
          </cell>
          <cell r="AR1297" t="str">
            <v>50b</v>
          </cell>
        </row>
        <row r="1298">
          <cell r="R1298">
            <v>-20630.400000000001</v>
          </cell>
          <cell r="S1298">
            <v>-24068.799999999999</v>
          </cell>
          <cell r="T1298">
            <v>-27507.200000000001</v>
          </cell>
          <cell r="U1298">
            <v>-30945.599999999999</v>
          </cell>
          <cell r="V1298">
            <v>-34384</v>
          </cell>
          <cell r="W1298">
            <v>-37822.400000000001</v>
          </cell>
          <cell r="X1298">
            <v>-41260.800000000003</v>
          </cell>
          <cell r="Y1298">
            <v>-53337.02</v>
          </cell>
          <cell r="Z1298">
            <v>-8205.7000000000007</v>
          </cell>
          <cell r="AA1298">
            <v>-12308.55</v>
          </cell>
          <cell r="AB1298">
            <v>-16411.400000000001</v>
          </cell>
          <cell r="AC1298">
            <v>-20514.25</v>
          </cell>
          <cell r="AD1298">
            <v>-49185.1</v>
          </cell>
          <cell r="AE1298">
            <v>-46277.920833333337</v>
          </cell>
          <cell r="AF1298">
            <v>-42923.48333333333</v>
          </cell>
          <cell r="AG1298">
            <v>-39121.787499999999</v>
          </cell>
          <cell r="AH1298">
            <v>-34872.833333333336</v>
          </cell>
          <cell r="AI1298">
            <v>-30176.620833333334</v>
          </cell>
          <cell r="AJ1298">
            <v>-25033.149999999998</v>
          </cell>
          <cell r="AK1298">
            <v>-24428.709166666667</v>
          </cell>
          <cell r="AL1298">
            <v>-26563.189166666667</v>
          </cell>
          <cell r="AM1298">
            <v>-26701.616250000003</v>
          </cell>
          <cell r="AN1298">
            <v>-26895.414166666669</v>
          </cell>
          <cell r="AO1298">
            <v>-27144.58291666667</v>
          </cell>
          <cell r="AR1298" t="str">
            <v>50b</v>
          </cell>
        </row>
        <row r="1299">
          <cell r="R1299">
            <v>-20630.400000000001</v>
          </cell>
          <cell r="S1299">
            <v>-24068.799999999999</v>
          </cell>
          <cell r="T1299">
            <v>-27507.200000000001</v>
          </cell>
          <cell r="U1299">
            <v>-30945.599999999999</v>
          </cell>
          <cell r="V1299">
            <v>-34384</v>
          </cell>
          <cell r="W1299">
            <v>-37822.400000000001</v>
          </cell>
          <cell r="X1299">
            <v>-41260.800000000003</v>
          </cell>
          <cell r="Y1299">
            <v>-53337.01</v>
          </cell>
          <cell r="Z1299">
            <v>-8205.7000000000007</v>
          </cell>
          <cell r="AA1299">
            <v>-12308.55</v>
          </cell>
          <cell r="AB1299">
            <v>-16411.400000000001</v>
          </cell>
          <cell r="AC1299">
            <v>-20514.25</v>
          </cell>
          <cell r="AD1299">
            <v>-49185.1</v>
          </cell>
          <cell r="AE1299">
            <v>-46277.920833333337</v>
          </cell>
          <cell r="AF1299">
            <v>-42923.48333333333</v>
          </cell>
          <cell r="AG1299">
            <v>-39121.787499999999</v>
          </cell>
          <cell r="AH1299">
            <v>-34872.833333333336</v>
          </cell>
          <cell r="AI1299">
            <v>-30176.620833333334</v>
          </cell>
          <cell r="AJ1299">
            <v>-25033.149999999998</v>
          </cell>
          <cell r="AK1299">
            <v>-24428.708750000002</v>
          </cell>
          <cell r="AL1299">
            <v>-26563.188333333335</v>
          </cell>
          <cell r="AM1299">
            <v>-26701.615416666667</v>
          </cell>
          <cell r="AN1299">
            <v>-26895.413333333334</v>
          </cell>
          <cell r="AO1299">
            <v>-27144.582083333338</v>
          </cell>
          <cell r="AR1299" t="str">
            <v>50b</v>
          </cell>
        </row>
        <row r="1300">
          <cell r="R1300">
            <v>-43302.48</v>
          </cell>
          <cell r="S1300">
            <v>-50519.56</v>
          </cell>
          <cell r="T1300">
            <v>-57736.639999999999</v>
          </cell>
          <cell r="U1300">
            <v>-64953.72</v>
          </cell>
          <cell r="V1300">
            <v>-72170.8</v>
          </cell>
          <cell r="W1300">
            <v>-79387.88</v>
          </cell>
          <cell r="X1300">
            <v>-86604.96</v>
          </cell>
          <cell r="Y1300">
            <v>0</v>
          </cell>
          <cell r="Z1300">
            <v>0</v>
          </cell>
          <cell r="AA1300">
            <v>0</v>
          </cell>
          <cell r="AB1300">
            <v>0</v>
          </cell>
          <cell r="AC1300">
            <v>0</v>
          </cell>
          <cell r="AD1300">
            <v>-64820.619999999995</v>
          </cell>
          <cell r="AE1300">
            <v>-62880.41333333333</v>
          </cell>
          <cell r="AF1300">
            <v>-60641.71333333334</v>
          </cell>
          <cell r="AG1300">
            <v>-58104.52</v>
          </cell>
          <cell r="AH1300">
            <v>-55268.833333333336</v>
          </cell>
          <cell r="AI1300">
            <v>-52134.653333333343</v>
          </cell>
          <cell r="AJ1300">
            <v>-48701.98</v>
          </cell>
          <cell r="AK1300">
            <v>-46610.308333333342</v>
          </cell>
          <cell r="AL1300">
            <v>-45708.173333333332</v>
          </cell>
          <cell r="AM1300">
            <v>-44204.614999999998</v>
          </cell>
          <cell r="AN1300">
            <v>-42099.633333333339</v>
          </cell>
          <cell r="AO1300">
            <v>-39393.22833333334</v>
          </cell>
          <cell r="AR1300" t="str">
            <v>50b</v>
          </cell>
        </row>
        <row r="1301">
          <cell r="R1301">
            <v>0</v>
          </cell>
          <cell r="S1301">
            <v>0</v>
          </cell>
          <cell r="T1301">
            <v>0</v>
          </cell>
          <cell r="U1301">
            <v>0</v>
          </cell>
          <cell r="V1301">
            <v>0</v>
          </cell>
          <cell r="W1301">
            <v>0</v>
          </cell>
          <cell r="X1301">
            <v>0</v>
          </cell>
          <cell r="Y1301">
            <v>0</v>
          </cell>
          <cell r="Z1301">
            <v>0</v>
          </cell>
          <cell r="AA1301">
            <v>0</v>
          </cell>
          <cell r="AB1301">
            <v>0</v>
          </cell>
          <cell r="AC1301">
            <v>0</v>
          </cell>
          <cell r="AD1301">
            <v>-583521.3470833333</v>
          </cell>
          <cell r="AE1301">
            <v>-474201.46916666673</v>
          </cell>
          <cell r="AF1301">
            <v>-368142.58333333331</v>
          </cell>
          <cell r="AG1301">
            <v>-263792.8808333333</v>
          </cell>
          <cell r="AH1301">
            <v>-157575.03208333332</v>
          </cell>
          <cell r="AI1301">
            <v>-51121.273333333338</v>
          </cell>
          <cell r="AJ1301">
            <v>0</v>
          </cell>
          <cell r="AK1301">
            <v>0</v>
          </cell>
          <cell r="AL1301">
            <v>0</v>
          </cell>
          <cell r="AM1301">
            <v>0</v>
          </cell>
          <cell r="AN1301">
            <v>0</v>
          </cell>
          <cell r="AO1301">
            <v>0</v>
          </cell>
          <cell r="AR1301" t="str">
            <v>50b</v>
          </cell>
        </row>
        <row r="1302">
          <cell r="R1302">
            <v>-1105798.8899999999</v>
          </cell>
          <cell r="S1302">
            <v>-1105798.8899999999</v>
          </cell>
          <cell r="T1302">
            <v>-1143255.6499999999</v>
          </cell>
          <cell r="U1302">
            <v>-1143255.6499999999</v>
          </cell>
          <cell r="V1302">
            <v>-1143255.6499999999</v>
          </cell>
          <cell r="W1302">
            <v>-1224133.8999999999</v>
          </cell>
          <cell r="X1302">
            <v>-1224133.8999999999</v>
          </cell>
          <cell r="Y1302">
            <v>-1224133.8999999999</v>
          </cell>
          <cell r="Z1302">
            <v>-1374155.37</v>
          </cell>
          <cell r="AA1302">
            <v>-1374155.37</v>
          </cell>
          <cell r="AB1302">
            <v>-1374155.37</v>
          </cell>
          <cell r="AC1302">
            <v>-1601576.15</v>
          </cell>
          <cell r="AD1302">
            <v>-916907.59916666662</v>
          </cell>
          <cell r="AE1302">
            <v>-945707.28958333342</v>
          </cell>
          <cell r="AF1302">
            <v>-974694.18166666676</v>
          </cell>
          <cell r="AG1302">
            <v>-1003963.5166666667</v>
          </cell>
          <cell r="AH1302">
            <v>-1033447.6883333334</v>
          </cell>
          <cell r="AI1302">
            <v>-1059789.7970833334</v>
          </cell>
          <cell r="AJ1302">
            <v>-1083199.7304166667</v>
          </cell>
          <cell r="AK1302">
            <v>-1106819.55125</v>
          </cell>
          <cell r="AL1302">
            <v>-1134583.8916666666</v>
          </cell>
          <cell r="AM1302">
            <v>-1166912.052916667</v>
          </cell>
          <cell r="AN1302">
            <v>-1199659.5154166671</v>
          </cell>
          <cell r="AO1302">
            <v>-1234591.9854166668</v>
          </cell>
          <cell r="AR1302" t="str">
            <v>50a</v>
          </cell>
        </row>
        <row r="1303"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  <cell r="AE1303">
            <v>0</v>
          </cell>
          <cell r="AF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  <cell r="AK1303">
            <v>0</v>
          </cell>
          <cell r="AL1303">
            <v>0</v>
          </cell>
          <cell r="AM1303">
            <v>0</v>
          </cell>
          <cell r="AN1303">
            <v>0</v>
          </cell>
          <cell r="AO1303">
            <v>0</v>
          </cell>
          <cell r="AR1303" t="str">
            <v>50b</v>
          </cell>
        </row>
        <row r="1304">
          <cell r="R1304">
            <v>123117.23</v>
          </cell>
          <cell r="S1304">
            <v>125814.83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-3738.9</v>
          </cell>
          <cell r="AA1304">
            <v>0</v>
          </cell>
          <cell r="AB1304">
            <v>0</v>
          </cell>
          <cell r="AC1304">
            <v>-91461.49</v>
          </cell>
          <cell r="AD1304">
            <v>7620.9495833333322</v>
          </cell>
          <cell r="AE1304">
            <v>16785.836249999997</v>
          </cell>
          <cell r="AF1304">
            <v>20744.338333333333</v>
          </cell>
          <cell r="AG1304">
            <v>20744.338333333333</v>
          </cell>
          <cell r="AH1304">
            <v>20744.338333333333</v>
          </cell>
          <cell r="AI1304">
            <v>20744.338333333333</v>
          </cell>
          <cell r="AJ1304">
            <v>20744.338333333333</v>
          </cell>
          <cell r="AK1304">
            <v>20744.338333333333</v>
          </cell>
          <cell r="AL1304">
            <v>20588.550833333331</v>
          </cell>
          <cell r="AM1304">
            <v>20432.763333333332</v>
          </cell>
          <cell r="AN1304">
            <v>20432.763333333332</v>
          </cell>
          <cell r="AO1304">
            <v>16621.867916666666</v>
          </cell>
          <cell r="AR1304" t="str">
            <v>48</v>
          </cell>
        </row>
        <row r="1305">
          <cell r="R1305">
            <v>-133332</v>
          </cell>
          <cell r="S1305">
            <v>-166665</v>
          </cell>
          <cell r="T1305">
            <v>-199998</v>
          </cell>
          <cell r="U1305">
            <v>-233331</v>
          </cell>
          <cell r="V1305">
            <v>-266664</v>
          </cell>
          <cell r="W1305">
            <v>-299997</v>
          </cell>
          <cell r="X1305">
            <v>-333330</v>
          </cell>
          <cell r="Y1305">
            <v>-240545</v>
          </cell>
          <cell r="Z1305">
            <v>0</v>
          </cell>
          <cell r="AA1305">
            <v>-29167</v>
          </cell>
          <cell r="AB1305">
            <v>-58334</v>
          </cell>
          <cell r="AC1305">
            <v>-87501</v>
          </cell>
          <cell r="AD1305">
            <v>-216940.38916666666</v>
          </cell>
          <cell r="AE1305">
            <v>-213815.13916666666</v>
          </cell>
          <cell r="AF1305">
            <v>-209995.38916666666</v>
          </cell>
          <cell r="AG1305">
            <v>-205481.13916666666</v>
          </cell>
          <cell r="AH1305">
            <v>-200272.38916666666</v>
          </cell>
          <cell r="AI1305">
            <v>-194369.15291666667</v>
          </cell>
          <cell r="AJ1305">
            <v>-188571.375</v>
          </cell>
          <cell r="AK1305">
            <v>-179360.25</v>
          </cell>
          <cell r="AL1305">
            <v>-172821.66666666666</v>
          </cell>
          <cell r="AM1305">
            <v>-172648.08333333334</v>
          </cell>
          <cell r="AN1305">
            <v>-172127.33333333334</v>
          </cell>
          <cell r="AO1305">
            <v>-171259.41666666666</v>
          </cell>
          <cell r="AR1305" t="str">
            <v>50b</v>
          </cell>
        </row>
        <row r="1306">
          <cell r="R1306">
            <v>-190511</v>
          </cell>
          <cell r="S1306">
            <v>-190511</v>
          </cell>
          <cell r="T1306">
            <v>-189683.11</v>
          </cell>
          <cell r="U1306">
            <v>-188846.94</v>
          </cell>
          <cell r="V1306">
            <v>-188002.41</v>
          </cell>
          <cell r="W1306">
            <v>-187149.43</v>
          </cell>
          <cell r="X1306">
            <v>-186287.92</v>
          </cell>
          <cell r="Y1306">
            <v>-185417.8</v>
          </cell>
          <cell r="Z1306">
            <v>-184538.98</v>
          </cell>
          <cell r="AA1306">
            <v>-183651.37</v>
          </cell>
          <cell r="AB1306">
            <v>-182754.88</v>
          </cell>
          <cell r="AC1306">
            <v>-181849.43</v>
          </cell>
          <cell r="AD1306">
            <v>-7937.958333333333</v>
          </cell>
          <cell r="AE1306">
            <v>-23813.875</v>
          </cell>
          <cell r="AF1306">
            <v>-39655.296249999999</v>
          </cell>
          <cell r="AG1306">
            <v>-55427.381666666661</v>
          </cell>
          <cell r="AH1306">
            <v>-71129.437916666662</v>
          </cell>
          <cell r="AI1306">
            <v>-86760.764583333337</v>
          </cell>
          <cell r="AJ1306">
            <v>-102320.65416666667</v>
          </cell>
          <cell r="AK1306">
            <v>-117808.3925</v>
          </cell>
          <cell r="AL1306">
            <v>-133223.25833333333</v>
          </cell>
          <cell r="AM1306">
            <v>-148564.52291666667</v>
          </cell>
          <cell r="AN1306">
            <v>-163831.44999999998</v>
          </cell>
          <cell r="AO1306">
            <v>-179023.29624999998</v>
          </cell>
          <cell r="AR1306" t="str">
            <v>62</v>
          </cell>
        </row>
        <row r="1307">
          <cell r="R1307">
            <v>-1380184</v>
          </cell>
          <cell r="S1307">
            <v>-1558391</v>
          </cell>
          <cell r="T1307">
            <v>-1785412</v>
          </cell>
          <cell r="U1307">
            <v>-676432.27</v>
          </cell>
          <cell r="V1307">
            <v>-756886.27</v>
          </cell>
          <cell r="W1307">
            <v>-826849.27</v>
          </cell>
          <cell r="X1307">
            <v>-879956.27</v>
          </cell>
          <cell r="Y1307">
            <v>-929170.27</v>
          </cell>
          <cell r="Z1307">
            <v>-985706.27</v>
          </cell>
          <cell r="AA1307">
            <v>-1068406.27</v>
          </cell>
          <cell r="AB1307">
            <v>-1228158.27</v>
          </cell>
          <cell r="AC1307">
            <v>-1444267.27</v>
          </cell>
          <cell r="AD1307">
            <v>-965315.29499999993</v>
          </cell>
          <cell r="AE1307">
            <v>-954537.75166666659</v>
          </cell>
          <cell r="AF1307">
            <v>-955023.36166666669</v>
          </cell>
          <cell r="AG1307">
            <v>-965465.38624999998</v>
          </cell>
          <cell r="AH1307">
            <v>-981209.78374999994</v>
          </cell>
          <cell r="AI1307">
            <v>-997037.13958333328</v>
          </cell>
          <cell r="AJ1307">
            <v>-1013944.5370833332</v>
          </cell>
          <cell r="AK1307">
            <v>-1031934.8512499998</v>
          </cell>
          <cell r="AL1307">
            <v>-1050696.5820833331</v>
          </cell>
          <cell r="AM1307">
            <v>-1070627.0212499998</v>
          </cell>
          <cell r="AN1307">
            <v>-1092259.1687499997</v>
          </cell>
          <cell r="AO1307">
            <v>-1115096.1079166664</v>
          </cell>
        </row>
        <row r="1308">
          <cell r="R1308">
            <v>-1436307.72</v>
          </cell>
          <cell r="S1308">
            <v>-734368.43</v>
          </cell>
          <cell r="T1308">
            <v>-807453.43</v>
          </cell>
          <cell r="U1308">
            <v>-880581.09</v>
          </cell>
          <cell r="V1308">
            <v>-953668.51</v>
          </cell>
          <cell r="W1308">
            <v>-1027076.1</v>
          </cell>
          <cell r="X1308">
            <v>-1100900.29</v>
          </cell>
          <cell r="Y1308">
            <v>-1185278.72</v>
          </cell>
          <cell r="Z1308">
            <v>-1259440.06</v>
          </cell>
          <cell r="AA1308">
            <v>-1334189.5900000001</v>
          </cell>
          <cell r="AB1308">
            <v>-1408700.21</v>
          </cell>
          <cell r="AC1308">
            <v>-851504.11</v>
          </cell>
          <cell r="AD1308">
            <v>-996383.24041666661</v>
          </cell>
          <cell r="AE1308">
            <v>-1039475.5291666669</v>
          </cell>
          <cell r="AF1308">
            <v>-1046961.1883333335</v>
          </cell>
          <cell r="AG1308">
            <v>-1054544.8666666667</v>
          </cell>
          <cell r="AH1308">
            <v>-1062582.0725</v>
          </cell>
          <cell r="AI1308">
            <v>-1071024.3183333331</v>
          </cell>
          <cell r="AJ1308">
            <v>-1079839.3366666667</v>
          </cell>
          <cell r="AK1308">
            <v>-1089070.2904166665</v>
          </cell>
          <cell r="AL1308">
            <v>-1098700.6804166667</v>
          </cell>
          <cell r="AM1308">
            <v>-1108653.9541666668</v>
          </cell>
          <cell r="AN1308">
            <v>-1118843.8845833333</v>
          </cell>
          <cell r="AO1308">
            <v>-1102800.7654166666</v>
          </cell>
          <cell r="AR1308" t="str">
            <v>50a</v>
          </cell>
        </row>
        <row r="1309">
          <cell r="Z1309">
            <v>-384889.2</v>
          </cell>
          <cell r="AA1309">
            <v>-697595.43</v>
          </cell>
          <cell r="AB1309">
            <v>-367087.79</v>
          </cell>
          <cell r="AC1309">
            <v>-380519.56</v>
          </cell>
          <cell r="AK1309">
            <v>0</v>
          </cell>
          <cell r="AL1309">
            <v>-16037.050000000001</v>
          </cell>
          <cell r="AM1309">
            <v>-61140.576250000006</v>
          </cell>
          <cell r="AN1309">
            <v>-105502.37708333334</v>
          </cell>
          <cell r="AO1309">
            <v>-136652.68333333335</v>
          </cell>
          <cell r="AR1309" t="str">
            <v>50b</v>
          </cell>
        </row>
        <row r="1310">
          <cell r="R1310">
            <v>-728280.11</v>
          </cell>
          <cell r="S1310">
            <v>-724292.86</v>
          </cell>
          <cell r="T1310">
            <v>-719757.95</v>
          </cell>
          <cell r="U1310">
            <v>-714621.02</v>
          </cell>
          <cell r="V1310">
            <v>-712930.35</v>
          </cell>
          <cell r="W1310">
            <v>-706910.03</v>
          </cell>
          <cell r="X1310">
            <v>-702589.57</v>
          </cell>
          <cell r="Y1310">
            <v>-685860.49</v>
          </cell>
          <cell r="Z1310">
            <v>-681140.53</v>
          </cell>
          <cell r="AA1310">
            <v>-674884.54</v>
          </cell>
          <cell r="AB1310">
            <v>-672517.82</v>
          </cell>
          <cell r="AC1310">
            <v>-672517.82</v>
          </cell>
          <cell r="AD1310">
            <v>-755362.2074999999</v>
          </cell>
          <cell r="AE1310">
            <v>-750764.54749999999</v>
          </cell>
          <cell r="AF1310">
            <v>-746287.92208333325</v>
          </cell>
          <cell r="AG1310">
            <v>-741676.84916666674</v>
          </cell>
          <cell r="AH1310">
            <v>-737116.53833333345</v>
          </cell>
          <cell r="AI1310">
            <v>-732754.30375000008</v>
          </cell>
          <cell r="AJ1310">
            <v>-728336.5904166667</v>
          </cell>
          <cell r="AK1310">
            <v>-723504.56333333347</v>
          </cell>
          <cell r="AL1310">
            <v>-718240.19666666666</v>
          </cell>
          <cell r="AM1310">
            <v>-712828.04833333334</v>
          </cell>
          <cell r="AN1310">
            <v>-707358.61625000008</v>
          </cell>
          <cell r="AO1310">
            <v>-702165.77208333334</v>
          </cell>
          <cell r="AR1310" t="str">
            <v>50a</v>
          </cell>
        </row>
        <row r="1311">
          <cell r="R1311">
            <v>-298241.32</v>
          </cell>
          <cell r="S1311">
            <v>-298241.32</v>
          </cell>
          <cell r="T1311">
            <v>-60661.32</v>
          </cell>
          <cell r="U1311">
            <v>-82819.05</v>
          </cell>
          <cell r="V1311">
            <v>-82756.95</v>
          </cell>
          <cell r="W1311">
            <v>-125457.74</v>
          </cell>
          <cell r="X1311">
            <v>-145204.01</v>
          </cell>
          <cell r="Y1311">
            <v>-166496.20000000001</v>
          </cell>
          <cell r="Z1311">
            <v>-186752.96</v>
          </cell>
          <cell r="AA1311">
            <v>-135158.64000000001</v>
          </cell>
          <cell r="AB1311">
            <v>-157733.22</v>
          </cell>
          <cell r="AC1311">
            <v>-441980.04</v>
          </cell>
          <cell r="AD1311">
            <v>-229982.71249999999</v>
          </cell>
          <cell r="AE1311">
            <v>-205717.86250000002</v>
          </cell>
          <cell r="AF1311">
            <v>-192926.85833333337</v>
          </cell>
          <cell r="AG1311">
            <v>-192532.93874999997</v>
          </cell>
          <cell r="AH1311">
            <v>-193059.67041666666</v>
          </cell>
          <cell r="AI1311">
            <v>-191874.22250000003</v>
          </cell>
          <cell r="AJ1311">
            <v>-189801.94375000001</v>
          </cell>
          <cell r="AK1311">
            <v>-189439.60083333333</v>
          </cell>
          <cell r="AL1311">
            <v>-187506.93208333335</v>
          </cell>
          <cell r="AM1311">
            <v>-180966.99958333335</v>
          </cell>
          <cell r="AN1311">
            <v>-173217.91125</v>
          </cell>
          <cell r="AO1311">
            <v>-175802.78416666665</v>
          </cell>
          <cell r="AR1311" t="str">
            <v>50a</v>
          </cell>
        </row>
        <row r="1312">
          <cell r="R1312">
            <v>0</v>
          </cell>
          <cell r="S1312">
            <v>0</v>
          </cell>
          <cell r="T1312">
            <v>0</v>
          </cell>
          <cell r="U1312">
            <v>0</v>
          </cell>
          <cell r="V1312">
            <v>0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  <cell r="AA1312">
            <v>0</v>
          </cell>
          <cell r="AB1312">
            <v>0</v>
          </cell>
          <cell r="AC1312">
            <v>0</v>
          </cell>
          <cell r="AD1312">
            <v>0</v>
          </cell>
          <cell r="AE1312">
            <v>0</v>
          </cell>
          <cell r="AF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  <cell r="AK1312">
            <v>0</v>
          </cell>
          <cell r="AL1312">
            <v>0</v>
          </cell>
          <cell r="AM1312">
            <v>0</v>
          </cell>
          <cell r="AN1312">
            <v>0</v>
          </cell>
          <cell r="AO1312">
            <v>0</v>
          </cell>
          <cell r="AR1312" t="str">
            <v>50a</v>
          </cell>
        </row>
        <row r="1313">
          <cell r="R1313">
            <v>0</v>
          </cell>
          <cell r="S1313">
            <v>0</v>
          </cell>
          <cell r="T1313">
            <v>0</v>
          </cell>
          <cell r="U1313">
            <v>0</v>
          </cell>
          <cell r="V1313">
            <v>0</v>
          </cell>
          <cell r="W1313">
            <v>0</v>
          </cell>
          <cell r="X1313">
            <v>0</v>
          </cell>
          <cell r="Y1313">
            <v>0</v>
          </cell>
          <cell r="Z1313">
            <v>0</v>
          </cell>
          <cell r="AA1313">
            <v>0</v>
          </cell>
          <cell r="AB1313">
            <v>0</v>
          </cell>
          <cell r="AC1313">
            <v>0</v>
          </cell>
          <cell r="AD1313">
            <v>0</v>
          </cell>
          <cell r="AE1313">
            <v>0</v>
          </cell>
          <cell r="AF1313">
            <v>0</v>
          </cell>
          <cell r="AG1313">
            <v>0</v>
          </cell>
          <cell r="AH1313">
            <v>0</v>
          </cell>
          <cell r="AI1313">
            <v>0</v>
          </cell>
          <cell r="AJ1313">
            <v>0</v>
          </cell>
          <cell r="AK1313">
            <v>0</v>
          </cell>
          <cell r="AL1313">
            <v>0</v>
          </cell>
          <cell r="AM1313">
            <v>0</v>
          </cell>
          <cell r="AN1313">
            <v>0</v>
          </cell>
          <cell r="AO1313">
            <v>0</v>
          </cell>
          <cell r="AR1313" t="str">
            <v>50a</v>
          </cell>
        </row>
        <row r="1314">
          <cell r="R1314">
            <v>0</v>
          </cell>
          <cell r="S1314">
            <v>0</v>
          </cell>
          <cell r="T1314">
            <v>0</v>
          </cell>
          <cell r="U1314">
            <v>0</v>
          </cell>
          <cell r="V1314">
            <v>0</v>
          </cell>
          <cell r="W1314">
            <v>0</v>
          </cell>
          <cell r="X1314">
            <v>0</v>
          </cell>
          <cell r="Y1314">
            <v>0</v>
          </cell>
          <cell r="Z1314">
            <v>0</v>
          </cell>
          <cell r="AA1314">
            <v>0</v>
          </cell>
          <cell r="AB1314">
            <v>0</v>
          </cell>
          <cell r="AC1314">
            <v>0</v>
          </cell>
          <cell r="AD1314">
            <v>0</v>
          </cell>
          <cell r="AE1314">
            <v>0</v>
          </cell>
          <cell r="AF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  <cell r="AK1314">
            <v>0</v>
          </cell>
          <cell r="AL1314">
            <v>0</v>
          </cell>
          <cell r="AM1314">
            <v>0</v>
          </cell>
          <cell r="AN1314">
            <v>0</v>
          </cell>
          <cell r="AO1314">
            <v>0</v>
          </cell>
          <cell r="AR1314" t="str">
            <v>50a</v>
          </cell>
        </row>
        <row r="1315">
          <cell r="R1315">
            <v>0</v>
          </cell>
          <cell r="S1315">
            <v>0</v>
          </cell>
          <cell r="T1315">
            <v>0</v>
          </cell>
          <cell r="U1315">
            <v>0</v>
          </cell>
          <cell r="V1315">
            <v>0</v>
          </cell>
          <cell r="W1315">
            <v>0</v>
          </cell>
          <cell r="X1315">
            <v>0</v>
          </cell>
          <cell r="Y1315">
            <v>0</v>
          </cell>
          <cell r="Z1315">
            <v>0</v>
          </cell>
          <cell r="AA1315">
            <v>0</v>
          </cell>
          <cell r="AB1315">
            <v>0</v>
          </cell>
          <cell r="AC1315">
            <v>0</v>
          </cell>
          <cell r="AD1315">
            <v>60.458750000000002</v>
          </cell>
          <cell r="AE1315">
            <v>20.152916666666666</v>
          </cell>
          <cell r="AF1315">
            <v>0</v>
          </cell>
          <cell r="AG1315">
            <v>0</v>
          </cell>
          <cell r="AH1315">
            <v>0</v>
          </cell>
          <cell r="AI1315">
            <v>0</v>
          </cell>
          <cell r="AJ1315">
            <v>0</v>
          </cell>
          <cell r="AK1315">
            <v>0</v>
          </cell>
          <cell r="AL1315">
            <v>0</v>
          </cell>
          <cell r="AM1315">
            <v>0</v>
          </cell>
          <cell r="AN1315">
            <v>0</v>
          </cell>
          <cell r="AO1315">
            <v>0</v>
          </cell>
          <cell r="AR1315" t="str">
            <v>50a</v>
          </cell>
        </row>
        <row r="1316">
          <cell r="R1316">
            <v>0</v>
          </cell>
          <cell r="S1316">
            <v>0</v>
          </cell>
          <cell r="T1316">
            <v>0</v>
          </cell>
          <cell r="U1316">
            <v>0</v>
          </cell>
          <cell r="V1316">
            <v>0</v>
          </cell>
          <cell r="W1316">
            <v>0</v>
          </cell>
          <cell r="X1316">
            <v>0</v>
          </cell>
          <cell r="Y1316">
            <v>0</v>
          </cell>
          <cell r="Z1316">
            <v>0</v>
          </cell>
          <cell r="AA1316">
            <v>0</v>
          </cell>
          <cell r="AB1316">
            <v>0</v>
          </cell>
          <cell r="AC1316">
            <v>0</v>
          </cell>
          <cell r="AD1316">
            <v>-450000</v>
          </cell>
          <cell r="AE1316">
            <v>-283333.33333333331</v>
          </cell>
          <cell r="AF1316">
            <v>-150000</v>
          </cell>
          <cell r="AG1316">
            <v>-50000</v>
          </cell>
          <cell r="AH1316">
            <v>0</v>
          </cell>
          <cell r="AI1316">
            <v>0</v>
          </cell>
          <cell r="AJ1316">
            <v>0</v>
          </cell>
          <cell r="AK1316">
            <v>0</v>
          </cell>
          <cell r="AL1316">
            <v>0</v>
          </cell>
          <cell r="AM1316">
            <v>0</v>
          </cell>
          <cell r="AN1316">
            <v>0</v>
          </cell>
          <cell r="AO1316">
            <v>0</v>
          </cell>
          <cell r="AR1316" t="str">
            <v>50b</v>
          </cell>
        </row>
        <row r="1317">
          <cell r="R1317">
            <v>0</v>
          </cell>
          <cell r="S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>
            <v>0</v>
          </cell>
          <cell r="AC1317">
            <v>0</v>
          </cell>
          <cell r="AD1317">
            <v>0</v>
          </cell>
          <cell r="AE1317">
            <v>0</v>
          </cell>
          <cell r="AF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  <cell r="AK1317">
            <v>0</v>
          </cell>
          <cell r="AL1317">
            <v>0</v>
          </cell>
          <cell r="AM1317">
            <v>0</v>
          </cell>
          <cell r="AN1317">
            <v>0</v>
          </cell>
          <cell r="AO1317">
            <v>0</v>
          </cell>
          <cell r="AR1317" t="str">
            <v>50b</v>
          </cell>
        </row>
        <row r="1318">
          <cell r="R1318">
            <v>-241544</v>
          </cell>
          <cell r="S1318">
            <v>-87944</v>
          </cell>
          <cell r="T1318">
            <v>-1606812</v>
          </cell>
          <cell r="U1318">
            <v>-1606812</v>
          </cell>
          <cell r="V1318">
            <v>-1390796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  <cell r="AA1318">
            <v>0</v>
          </cell>
          <cell r="AB1318">
            <v>0</v>
          </cell>
          <cell r="AC1318">
            <v>0</v>
          </cell>
          <cell r="AD1318">
            <v>-42173.75</v>
          </cell>
          <cell r="AE1318">
            <v>-55902.416666666664</v>
          </cell>
          <cell r="AF1318">
            <v>-126517.25</v>
          </cell>
          <cell r="AG1318">
            <v>-260418.25</v>
          </cell>
          <cell r="AH1318">
            <v>-385318.58333333331</v>
          </cell>
          <cell r="AI1318">
            <v>-443268.41666666669</v>
          </cell>
          <cell r="AJ1318">
            <v>-443268.41666666669</v>
          </cell>
          <cell r="AK1318">
            <v>-443268.41666666669</v>
          </cell>
          <cell r="AL1318">
            <v>-443268.41666666669</v>
          </cell>
          <cell r="AM1318">
            <v>-443268.41666666669</v>
          </cell>
          <cell r="AN1318">
            <v>-443268.41666666669</v>
          </cell>
          <cell r="AO1318">
            <v>-427213.70833333331</v>
          </cell>
          <cell r="AR1318" t="str">
            <v>62</v>
          </cell>
        </row>
        <row r="1319">
          <cell r="R1319">
            <v>0</v>
          </cell>
          <cell r="S1319">
            <v>0</v>
          </cell>
          <cell r="T1319">
            <v>0</v>
          </cell>
          <cell r="U1319">
            <v>0</v>
          </cell>
          <cell r="V1319">
            <v>0</v>
          </cell>
          <cell r="W1319">
            <v>0</v>
          </cell>
          <cell r="X1319">
            <v>0</v>
          </cell>
          <cell r="Y1319">
            <v>0</v>
          </cell>
          <cell r="Z1319">
            <v>0</v>
          </cell>
          <cell r="AA1319">
            <v>0</v>
          </cell>
          <cell r="AB1319">
            <v>0</v>
          </cell>
          <cell r="AC1319">
            <v>0</v>
          </cell>
          <cell r="AD1319">
            <v>-821601.25</v>
          </cell>
          <cell r="AE1319">
            <v>-620765.41666666663</v>
          </cell>
          <cell r="AF1319">
            <v>-520347.5</v>
          </cell>
          <cell r="AG1319">
            <v>-391518.75</v>
          </cell>
          <cell r="AH1319">
            <v>-133861.25</v>
          </cell>
          <cell r="AI1319">
            <v>-4193.75</v>
          </cell>
          <cell r="AJ1319">
            <v>-2516.25</v>
          </cell>
          <cell r="AK1319">
            <v>-838.75</v>
          </cell>
          <cell r="AL1319">
            <v>0</v>
          </cell>
          <cell r="AM1319">
            <v>0</v>
          </cell>
          <cell r="AN1319">
            <v>0</v>
          </cell>
          <cell r="AO1319">
            <v>0</v>
          </cell>
          <cell r="AR1319" t="str">
            <v>62</v>
          </cell>
        </row>
        <row r="1320">
          <cell r="R1320">
            <v>-3250409</v>
          </cell>
          <cell r="S1320">
            <v>-3250409</v>
          </cell>
          <cell r="T1320">
            <v>0</v>
          </cell>
          <cell r="U1320">
            <v>0</v>
          </cell>
          <cell r="V1320">
            <v>0</v>
          </cell>
          <cell r="W1320">
            <v>0</v>
          </cell>
          <cell r="X1320">
            <v>0</v>
          </cell>
          <cell r="Y1320">
            <v>0</v>
          </cell>
          <cell r="Z1320">
            <v>0</v>
          </cell>
          <cell r="AA1320">
            <v>0</v>
          </cell>
          <cell r="AB1320">
            <v>0</v>
          </cell>
          <cell r="AC1320">
            <v>-11886359</v>
          </cell>
          <cell r="AD1320">
            <v>-406301.125</v>
          </cell>
          <cell r="AE1320">
            <v>-677168.54166666663</v>
          </cell>
          <cell r="AF1320">
            <v>-812602.25</v>
          </cell>
          <cell r="AG1320">
            <v>-812602.25</v>
          </cell>
          <cell r="AH1320">
            <v>-812602.25</v>
          </cell>
          <cell r="AI1320">
            <v>-812602.25</v>
          </cell>
          <cell r="AJ1320">
            <v>-812602.25</v>
          </cell>
          <cell r="AK1320">
            <v>-812602.25</v>
          </cell>
          <cell r="AL1320">
            <v>-812602.25</v>
          </cell>
          <cell r="AM1320">
            <v>-812602.25</v>
          </cell>
          <cell r="AN1320">
            <v>-812602.25</v>
          </cell>
          <cell r="AO1320">
            <v>-1172433.5</v>
          </cell>
          <cell r="AR1320" t="str">
            <v>62</v>
          </cell>
        </row>
        <row r="1321">
          <cell r="Z1321">
            <v>-4270080</v>
          </cell>
          <cell r="AA1321">
            <v>-4270080</v>
          </cell>
          <cell r="AB1321">
            <v>-4270080</v>
          </cell>
          <cell r="AC1321">
            <v>-7374556</v>
          </cell>
          <cell r="AK1321">
            <v>0</v>
          </cell>
          <cell r="AL1321">
            <v>-177920</v>
          </cell>
          <cell r="AM1321">
            <v>-533760</v>
          </cell>
          <cell r="AN1321">
            <v>-889600</v>
          </cell>
          <cell r="AO1321">
            <v>-1374793.1666666667</v>
          </cell>
          <cell r="AR1321" t="str">
            <v>62</v>
          </cell>
        </row>
        <row r="1322">
          <cell r="AC1322">
            <v>-249455</v>
          </cell>
          <cell r="AO1322">
            <v>-10393.958333333334</v>
          </cell>
          <cell r="AR1322" t="str">
            <v>62</v>
          </cell>
        </row>
        <row r="1323">
          <cell r="R1323">
            <v>-633689.44999999995</v>
          </cell>
          <cell r="S1323">
            <v>-633689.44999999995</v>
          </cell>
          <cell r="T1323">
            <v>-633689.44999999995</v>
          </cell>
          <cell r="U1323">
            <v>-633689.44999999995</v>
          </cell>
          <cell r="V1323">
            <v>-621574.30000000005</v>
          </cell>
          <cell r="W1323">
            <v>-617568.47</v>
          </cell>
          <cell r="X1323">
            <v>-617568.47</v>
          </cell>
          <cell r="Y1323">
            <v>-617568.47</v>
          </cell>
          <cell r="Z1323">
            <v>-617568.47</v>
          </cell>
          <cell r="AA1323">
            <v>-535861.12</v>
          </cell>
          <cell r="AB1323">
            <v>-182310.17</v>
          </cell>
          <cell r="AC1323">
            <v>-64818.9</v>
          </cell>
          <cell r="AD1323">
            <v>-642965.26166666672</v>
          </cell>
          <cell r="AE1323">
            <v>-639140.4716666668</v>
          </cell>
          <cell r="AF1323">
            <v>-635656.78708333347</v>
          </cell>
          <cell r="AG1323">
            <v>-633888.24416666676</v>
          </cell>
          <cell r="AH1323">
            <v>-633185.4225000001</v>
          </cell>
          <cell r="AI1323">
            <v>-632008.14666666673</v>
          </cell>
          <cell r="AJ1323">
            <v>-630664.73166666669</v>
          </cell>
          <cell r="AK1323">
            <v>-629321.31666666665</v>
          </cell>
          <cell r="AL1323">
            <v>-627977.90166666661</v>
          </cell>
          <cell r="AM1323">
            <v>-623230.01374999993</v>
          </cell>
          <cell r="AN1323">
            <v>-600346.36333333317</v>
          </cell>
          <cell r="AO1323">
            <v>-557835.95374999987</v>
          </cell>
          <cell r="AR1323" t="str">
            <v>15</v>
          </cell>
          <cell r="AS1323" t="str">
            <v>8</v>
          </cell>
        </row>
        <row r="1324">
          <cell r="R1324">
            <v>-1563239.74</v>
          </cell>
          <cell r="S1324">
            <v>-1517922.89</v>
          </cell>
          <cell r="T1324">
            <v>-821160.95999999996</v>
          </cell>
          <cell r="U1324">
            <v>-821160.95999999996</v>
          </cell>
          <cell r="V1324">
            <v>-673008.26</v>
          </cell>
          <cell r="W1324">
            <v>-650955.26</v>
          </cell>
          <cell r="X1324">
            <v>-650955.26</v>
          </cell>
          <cell r="Y1324">
            <v>-650955.26</v>
          </cell>
          <cell r="Z1324">
            <v>-605272.26</v>
          </cell>
          <cell r="AA1324">
            <v>-605272.26</v>
          </cell>
          <cell r="AB1324">
            <v>-596792.31000000006</v>
          </cell>
          <cell r="AC1324">
            <v>-570451.21</v>
          </cell>
          <cell r="AD1324">
            <v>-3912982.396666667</v>
          </cell>
          <cell r="AE1324">
            <v>-3627929.1062499997</v>
          </cell>
          <cell r="AF1324">
            <v>-3312126.6375000007</v>
          </cell>
          <cell r="AG1324">
            <v>-2975473.3895833329</v>
          </cell>
          <cell r="AH1324">
            <v>-2650611.6637499998</v>
          </cell>
          <cell r="AI1324">
            <v>-2334702.4641666668</v>
          </cell>
          <cell r="AJ1324">
            <v>-2024486.642916667</v>
          </cell>
          <cell r="AK1324">
            <v>-1715395.1433333338</v>
          </cell>
          <cell r="AL1324">
            <v>-1448599.7391666668</v>
          </cell>
          <cell r="AM1324">
            <v>-1225660.6929166669</v>
          </cell>
          <cell r="AN1324">
            <v>-1004628.4191666666</v>
          </cell>
          <cell r="AO1324">
            <v>-852290.00875000004</v>
          </cell>
          <cell r="AR1324" t="str">
            <v>15</v>
          </cell>
          <cell r="AS1324" t="str">
            <v>8</v>
          </cell>
        </row>
        <row r="1325">
          <cell r="R1325">
            <v>-309384.17</v>
          </cell>
          <cell r="S1325">
            <v>-309384.17</v>
          </cell>
          <cell r="T1325">
            <v>-309384.17</v>
          </cell>
          <cell r="U1325">
            <v>-309384.17</v>
          </cell>
          <cell r="V1325">
            <v>-279297</v>
          </cell>
          <cell r="W1325">
            <v>-279297</v>
          </cell>
          <cell r="X1325">
            <v>-279297</v>
          </cell>
          <cell r="Y1325">
            <v>-279297</v>
          </cell>
          <cell r="Z1325">
            <v>-255008</v>
          </cell>
          <cell r="AA1325">
            <v>-255008</v>
          </cell>
          <cell r="AB1325">
            <v>-255008</v>
          </cell>
          <cell r="AC1325">
            <v>-241756</v>
          </cell>
          <cell r="AD1325">
            <v>-339742.42708333331</v>
          </cell>
          <cell r="AE1325">
            <v>-336805.94124999997</v>
          </cell>
          <cell r="AF1325">
            <v>-333882.95541666663</v>
          </cell>
          <cell r="AG1325">
            <v>-330976.67791666667</v>
          </cell>
          <cell r="AH1325">
            <v>-326819.97666666663</v>
          </cell>
          <cell r="AI1325">
            <v>-321409.64333333331</v>
          </cell>
          <cell r="AJ1325">
            <v>-315999.31</v>
          </cell>
          <cell r="AK1325">
            <v>-310609.31</v>
          </cell>
          <cell r="AL1325">
            <v>-304496.20500000002</v>
          </cell>
          <cell r="AM1325">
            <v>-297639.66166666662</v>
          </cell>
          <cell r="AN1325">
            <v>-290965.97333333333</v>
          </cell>
          <cell r="AO1325">
            <v>-283922.97333333333</v>
          </cell>
          <cell r="AR1325" t="str">
            <v>15</v>
          </cell>
          <cell r="AS1325" t="str">
            <v>8</v>
          </cell>
        </row>
        <row r="1326">
          <cell r="R1326">
            <v>0</v>
          </cell>
          <cell r="S1326">
            <v>0</v>
          </cell>
          <cell r="T1326">
            <v>0</v>
          </cell>
          <cell r="U1326">
            <v>0</v>
          </cell>
          <cell r="V1326">
            <v>0</v>
          </cell>
          <cell r="W1326">
            <v>0</v>
          </cell>
          <cell r="X1326">
            <v>0</v>
          </cell>
          <cell r="Y1326">
            <v>0</v>
          </cell>
          <cell r="Z1326">
            <v>0</v>
          </cell>
          <cell r="AA1326">
            <v>0</v>
          </cell>
          <cell r="AB1326">
            <v>0</v>
          </cell>
          <cell r="AC1326">
            <v>0</v>
          </cell>
          <cell r="AD1326">
            <v>0</v>
          </cell>
          <cell r="AE1326">
            <v>0</v>
          </cell>
          <cell r="AF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  <cell r="AK1326">
            <v>0</v>
          </cell>
          <cell r="AL1326">
            <v>0</v>
          </cell>
          <cell r="AM1326">
            <v>0</v>
          </cell>
          <cell r="AN1326">
            <v>0</v>
          </cell>
          <cell r="AO1326">
            <v>0</v>
          </cell>
          <cell r="AR1326" t="str">
            <v>54</v>
          </cell>
        </row>
        <row r="1327">
          <cell r="R1327">
            <v>0</v>
          </cell>
          <cell r="S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B1327">
            <v>0</v>
          </cell>
          <cell r="AC1327">
            <v>0</v>
          </cell>
          <cell r="AD1327">
            <v>0</v>
          </cell>
          <cell r="AE1327">
            <v>0</v>
          </cell>
          <cell r="AF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  <cell r="AK1327">
            <v>0</v>
          </cell>
          <cell r="AL1327">
            <v>0</v>
          </cell>
          <cell r="AM1327">
            <v>0</v>
          </cell>
          <cell r="AN1327">
            <v>0</v>
          </cell>
          <cell r="AO1327">
            <v>0</v>
          </cell>
          <cell r="AR1327" t="str">
            <v>54</v>
          </cell>
        </row>
        <row r="1328">
          <cell r="R1328">
            <v>0</v>
          </cell>
          <cell r="S1328">
            <v>0</v>
          </cell>
          <cell r="T1328">
            <v>0</v>
          </cell>
          <cell r="U1328">
            <v>0</v>
          </cell>
          <cell r="V1328">
            <v>0</v>
          </cell>
          <cell r="W1328">
            <v>0</v>
          </cell>
          <cell r="X1328">
            <v>0</v>
          </cell>
          <cell r="Y1328">
            <v>0</v>
          </cell>
          <cell r="Z1328">
            <v>0</v>
          </cell>
          <cell r="AA1328">
            <v>0</v>
          </cell>
          <cell r="AB1328">
            <v>0</v>
          </cell>
          <cell r="AC1328">
            <v>0</v>
          </cell>
          <cell r="AD1328">
            <v>0</v>
          </cell>
          <cell r="AE1328">
            <v>0</v>
          </cell>
          <cell r="AF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  <cell r="AK1328">
            <v>0</v>
          </cell>
          <cell r="AL1328">
            <v>0</v>
          </cell>
          <cell r="AM1328">
            <v>0</v>
          </cell>
          <cell r="AN1328">
            <v>0</v>
          </cell>
          <cell r="AO1328">
            <v>0</v>
          </cell>
          <cell r="AR1328" t="str">
            <v>54</v>
          </cell>
        </row>
        <row r="1329">
          <cell r="R1329">
            <v>0</v>
          </cell>
          <cell r="S1329">
            <v>0</v>
          </cell>
          <cell r="T1329">
            <v>0</v>
          </cell>
          <cell r="U1329">
            <v>0</v>
          </cell>
          <cell r="V1329">
            <v>0</v>
          </cell>
          <cell r="W1329">
            <v>0</v>
          </cell>
          <cell r="X1329">
            <v>0</v>
          </cell>
          <cell r="Y1329">
            <v>0</v>
          </cell>
          <cell r="Z1329">
            <v>0</v>
          </cell>
          <cell r="AA1329">
            <v>0</v>
          </cell>
          <cell r="AB1329">
            <v>0</v>
          </cell>
          <cell r="AC1329">
            <v>0</v>
          </cell>
          <cell r="AD1329">
            <v>0</v>
          </cell>
          <cell r="AE1329">
            <v>0</v>
          </cell>
          <cell r="AF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  <cell r="AK1329">
            <v>0</v>
          </cell>
          <cell r="AL1329">
            <v>0</v>
          </cell>
          <cell r="AM1329">
            <v>0</v>
          </cell>
          <cell r="AN1329">
            <v>0</v>
          </cell>
          <cell r="AO1329">
            <v>0</v>
          </cell>
          <cell r="AR1329" t="str">
            <v>54</v>
          </cell>
        </row>
        <row r="1330">
          <cell r="R1330">
            <v>0</v>
          </cell>
          <cell r="S1330">
            <v>0</v>
          </cell>
          <cell r="T1330">
            <v>0</v>
          </cell>
          <cell r="U1330">
            <v>0</v>
          </cell>
          <cell r="V1330">
            <v>0</v>
          </cell>
          <cell r="W1330">
            <v>0</v>
          </cell>
          <cell r="X1330">
            <v>0</v>
          </cell>
          <cell r="Y1330">
            <v>0</v>
          </cell>
          <cell r="Z1330">
            <v>0</v>
          </cell>
          <cell r="AA1330">
            <v>0</v>
          </cell>
          <cell r="AB1330">
            <v>0</v>
          </cell>
          <cell r="AC1330">
            <v>0</v>
          </cell>
          <cell r="AD1330">
            <v>0</v>
          </cell>
          <cell r="AE1330">
            <v>0</v>
          </cell>
          <cell r="AF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  <cell r="AK1330">
            <v>0</v>
          </cell>
          <cell r="AL1330">
            <v>0</v>
          </cell>
          <cell r="AM1330">
            <v>0</v>
          </cell>
          <cell r="AN1330">
            <v>0</v>
          </cell>
          <cell r="AO1330">
            <v>0</v>
          </cell>
          <cell r="AR1330" t="str">
            <v>54</v>
          </cell>
        </row>
        <row r="1331">
          <cell r="R1331">
            <v>0</v>
          </cell>
          <cell r="S1331">
            <v>0</v>
          </cell>
          <cell r="T1331">
            <v>0</v>
          </cell>
          <cell r="U1331">
            <v>0</v>
          </cell>
          <cell r="V1331">
            <v>0</v>
          </cell>
          <cell r="W1331">
            <v>0</v>
          </cell>
          <cell r="X1331">
            <v>0</v>
          </cell>
          <cell r="Y1331">
            <v>0</v>
          </cell>
          <cell r="Z1331">
            <v>0</v>
          </cell>
          <cell r="AA1331">
            <v>0</v>
          </cell>
          <cell r="AB1331">
            <v>0</v>
          </cell>
          <cell r="AC1331">
            <v>0</v>
          </cell>
          <cell r="AD1331">
            <v>0</v>
          </cell>
          <cell r="AE1331">
            <v>0</v>
          </cell>
          <cell r="AF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  <cell r="AK1331">
            <v>0</v>
          </cell>
          <cell r="AL1331">
            <v>0</v>
          </cell>
          <cell r="AM1331">
            <v>0</v>
          </cell>
          <cell r="AN1331">
            <v>0</v>
          </cell>
          <cell r="AO1331">
            <v>0</v>
          </cell>
          <cell r="AR1331" t="str">
            <v>54</v>
          </cell>
        </row>
        <row r="1332">
          <cell r="R1332">
            <v>0</v>
          </cell>
          <cell r="S1332">
            <v>0</v>
          </cell>
          <cell r="T1332">
            <v>0</v>
          </cell>
          <cell r="U1332">
            <v>0</v>
          </cell>
          <cell r="V1332">
            <v>0</v>
          </cell>
          <cell r="W1332">
            <v>0</v>
          </cell>
          <cell r="X1332">
            <v>0</v>
          </cell>
          <cell r="Y1332">
            <v>0</v>
          </cell>
          <cell r="Z1332">
            <v>0</v>
          </cell>
          <cell r="AA1332">
            <v>0</v>
          </cell>
          <cell r="AB1332">
            <v>0</v>
          </cell>
          <cell r="AC1332">
            <v>0</v>
          </cell>
          <cell r="AD1332">
            <v>-1101.6166666666666</v>
          </cell>
          <cell r="AE1332">
            <v>-1101.6166666666666</v>
          </cell>
          <cell r="AF1332">
            <v>-1101.6166666666666</v>
          </cell>
          <cell r="AG1332">
            <v>-1101.6166666666666</v>
          </cell>
          <cell r="AH1332">
            <v>-1101.6166666666666</v>
          </cell>
          <cell r="AI1332">
            <v>-1101.6166666666666</v>
          </cell>
          <cell r="AJ1332">
            <v>-1101.6166666666666</v>
          </cell>
          <cell r="AK1332">
            <v>-963.91458333333321</v>
          </cell>
          <cell r="AL1332">
            <v>-688.51041666666663</v>
          </cell>
          <cell r="AM1332">
            <v>-413.10624999999999</v>
          </cell>
          <cell r="AN1332">
            <v>-137.70208333333332</v>
          </cell>
          <cell r="AO1332">
            <v>0</v>
          </cell>
          <cell r="AR1332" t="str">
            <v>54</v>
          </cell>
        </row>
        <row r="1333">
          <cell r="R1333">
            <v>0</v>
          </cell>
          <cell r="S1333">
            <v>0</v>
          </cell>
          <cell r="T1333">
            <v>0</v>
          </cell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Y1333">
            <v>0</v>
          </cell>
          <cell r="Z1333">
            <v>12329.65</v>
          </cell>
          <cell r="AA1333">
            <v>23491</v>
          </cell>
          <cell r="AB1333">
            <v>0</v>
          </cell>
          <cell r="AC1333">
            <v>0</v>
          </cell>
          <cell r="AD1333">
            <v>-2264892.8879166669</v>
          </cell>
          <cell r="AE1333">
            <v>-2042137.3916666668</v>
          </cell>
          <cell r="AF1333">
            <v>-1820174.8829166668</v>
          </cell>
          <cell r="AG1333">
            <v>-1600488.1270833332</v>
          </cell>
          <cell r="AH1333">
            <v>-1383197.1291666667</v>
          </cell>
          <cell r="AI1333">
            <v>-1167839.31125</v>
          </cell>
          <cell r="AJ1333">
            <v>-954115.82</v>
          </cell>
          <cell r="AK1333">
            <v>-740512.5479166666</v>
          </cell>
          <cell r="AL1333">
            <v>-526737.29499999993</v>
          </cell>
          <cell r="AM1333">
            <v>-313568.49374999997</v>
          </cell>
          <cell r="AN1333">
            <v>-102206.53125</v>
          </cell>
          <cell r="AO1333">
            <v>2985.0541666666668</v>
          </cell>
          <cell r="AR1333" t="str">
            <v>54</v>
          </cell>
        </row>
        <row r="1334">
          <cell r="R1334">
            <v>-18189975.359999999</v>
          </cell>
          <cell r="S1334">
            <v>-17592093.25</v>
          </cell>
          <cell r="T1334">
            <v>-17646484.949999999</v>
          </cell>
          <cell r="U1334">
            <v>-17485337.280000001</v>
          </cell>
          <cell r="V1334">
            <v>-17528490.640000001</v>
          </cell>
          <cell r="W1334">
            <v>-15724644.289999999</v>
          </cell>
          <cell r="X1334">
            <v>-15457306.5</v>
          </cell>
          <cell r="Y1334">
            <v>-14880467.699999999</v>
          </cell>
          <cell r="Z1334">
            <v>-14631133.939999999</v>
          </cell>
          <cell r="AA1334">
            <v>-14497274.619999999</v>
          </cell>
          <cell r="AB1334">
            <v>-14012969.27</v>
          </cell>
          <cell r="AC1334">
            <v>-12128774.5</v>
          </cell>
          <cell r="AD1334">
            <v>-18681476.020833332</v>
          </cell>
          <cell r="AE1334">
            <v>-18618525.298750002</v>
          </cell>
          <cell r="AF1334">
            <v>-18497512.33666667</v>
          </cell>
          <cell r="AG1334">
            <v>-18371745.376666665</v>
          </cell>
          <cell r="AH1334">
            <v>-18265447.329166669</v>
          </cell>
          <cell r="AI1334">
            <v>-18091929.862083334</v>
          </cell>
          <cell r="AJ1334">
            <v>-17834247.762916666</v>
          </cell>
          <cell r="AK1334">
            <v>-17536512.568333331</v>
          </cell>
          <cell r="AL1334">
            <v>-17193881.589583334</v>
          </cell>
          <cell r="AM1334">
            <v>-16849456.699166667</v>
          </cell>
          <cell r="AN1334">
            <v>-16503065.168333331</v>
          </cell>
          <cell r="AO1334">
            <v>-16069117.576666668</v>
          </cell>
          <cell r="AR1334" t="str">
            <v>54</v>
          </cell>
        </row>
        <row r="1335">
          <cell r="R1335">
            <v>-12735996.720000001</v>
          </cell>
          <cell r="S1335">
            <v>-12824137.74</v>
          </cell>
          <cell r="T1335">
            <v>-12773354.26</v>
          </cell>
          <cell r="U1335">
            <v>-12821872.050000001</v>
          </cell>
          <cell r="V1335">
            <v>-13379820.050000001</v>
          </cell>
          <cell r="W1335">
            <v>-13265358.9</v>
          </cell>
          <cell r="X1335">
            <v>-13260335.26</v>
          </cell>
          <cell r="Y1335">
            <v>-13108050.1</v>
          </cell>
          <cell r="Z1335">
            <v>-13297335.1</v>
          </cell>
          <cell r="AA1335">
            <v>-13270711.470000001</v>
          </cell>
          <cell r="AB1335">
            <v>-13270210.470000001</v>
          </cell>
          <cell r="AC1335">
            <v>-13275052.380000001</v>
          </cell>
          <cell r="AD1335">
            <v>-11730521.78125</v>
          </cell>
          <cell r="AE1335">
            <v>-11918317.989583334</v>
          </cell>
          <cell r="AF1335">
            <v>-12094802.978333332</v>
          </cell>
          <cell r="AG1335">
            <v>-12255352.779166667</v>
          </cell>
          <cell r="AH1335">
            <v>-12425118.484166667</v>
          </cell>
          <cell r="AI1335">
            <v>-12587773.467916667</v>
          </cell>
          <cell r="AJ1335">
            <v>-12712763.415416667</v>
          </cell>
          <cell r="AK1335">
            <v>-12810028.012083335</v>
          </cell>
          <cell r="AL1335">
            <v>-12891906.520416668</v>
          </cell>
          <cell r="AM1335">
            <v>-12967658.065416669</v>
          </cell>
          <cell r="AN1335">
            <v>-13026206.445833333</v>
          </cell>
          <cell r="AO1335">
            <v>-13077565.972500002</v>
          </cell>
          <cell r="AR1335" t="str">
            <v>15</v>
          </cell>
          <cell r="AS1335" t="str">
            <v>8</v>
          </cell>
        </row>
        <row r="1336">
          <cell r="R1336">
            <v>-473372.1</v>
          </cell>
          <cell r="S1336">
            <v>-469474.1</v>
          </cell>
          <cell r="T1336">
            <v>-465901.89</v>
          </cell>
          <cell r="U1336">
            <v>-462391.89</v>
          </cell>
          <cell r="V1336">
            <v>-462354.89</v>
          </cell>
          <cell r="W1336">
            <v>-459539.89</v>
          </cell>
          <cell r="X1336">
            <v>-383502.37</v>
          </cell>
          <cell r="Y1336">
            <v>-366424.95</v>
          </cell>
          <cell r="Z1336">
            <v>-402688.95</v>
          </cell>
          <cell r="AA1336">
            <v>-402226.95</v>
          </cell>
          <cell r="AB1336">
            <v>-403928.95</v>
          </cell>
          <cell r="AC1336">
            <v>-403738.95</v>
          </cell>
          <cell r="AD1336">
            <v>-455103.74958333332</v>
          </cell>
          <cell r="AE1336">
            <v>-458335.92041666666</v>
          </cell>
          <cell r="AF1336">
            <v>-460066.58249999996</v>
          </cell>
          <cell r="AG1336">
            <v>-460747.73583333328</v>
          </cell>
          <cell r="AH1336">
            <v>-461612.47249999997</v>
          </cell>
          <cell r="AI1336">
            <v>-462197.54249999998</v>
          </cell>
          <cell r="AJ1336">
            <v>-459031.96583333332</v>
          </cell>
          <cell r="AK1336">
            <v>-451344.14166666666</v>
          </cell>
          <cell r="AL1336">
            <v>-444430.75708333333</v>
          </cell>
          <cell r="AM1336">
            <v>-439921.78791666665</v>
          </cell>
          <cell r="AN1336">
            <v>-435689.23541666666</v>
          </cell>
          <cell r="AO1336">
            <v>-431505.68291666667</v>
          </cell>
          <cell r="AR1336" t="str">
            <v>15</v>
          </cell>
          <cell r="AS1336" t="str">
            <v>8</v>
          </cell>
        </row>
        <row r="1337">
          <cell r="R1337">
            <v>-10000</v>
          </cell>
          <cell r="S1337">
            <v>-10000</v>
          </cell>
          <cell r="T1337">
            <v>-10000</v>
          </cell>
          <cell r="U1337">
            <v>-10000</v>
          </cell>
          <cell r="V1337">
            <v>-10000</v>
          </cell>
          <cell r="W1337">
            <v>-10000</v>
          </cell>
          <cell r="X1337">
            <v>-10000</v>
          </cell>
          <cell r="Y1337">
            <v>-10000</v>
          </cell>
          <cell r="Z1337">
            <v>-10000</v>
          </cell>
          <cell r="AA1337">
            <v>-10000</v>
          </cell>
          <cell r="AB1337">
            <v>-264786.73</v>
          </cell>
          <cell r="AC1337">
            <v>-10000</v>
          </cell>
          <cell r="AD1337">
            <v>-10000</v>
          </cell>
          <cell r="AE1337">
            <v>-10000</v>
          </cell>
          <cell r="AF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  <cell r="AK1337">
            <v>-10000</v>
          </cell>
          <cell r="AL1337">
            <v>-10000</v>
          </cell>
          <cell r="AM1337">
            <v>-10000</v>
          </cell>
          <cell r="AN1337">
            <v>-20616.11375</v>
          </cell>
          <cell r="AO1337">
            <v>-31232.227499999997</v>
          </cell>
          <cell r="AR1337" t="str">
            <v>54</v>
          </cell>
        </row>
        <row r="1338">
          <cell r="R1338">
            <v>-16985.93</v>
          </cell>
          <cell r="S1338">
            <v>-16090.74</v>
          </cell>
          <cell r="T1338">
            <v>-14586.35</v>
          </cell>
          <cell r="U1338">
            <v>-32348.12</v>
          </cell>
          <cell r="V1338">
            <v>-68671.89</v>
          </cell>
          <cell r="W1338">
            <v>-69048.53</v>
          </cell>
          <cell r="X1338">
            <v>-65786.69</v>
          </cell>
          <cell r="Y1338">
            <v>-64169.71</v>
          </cell>
          <cell r="Z1338">
            <v>-72146.89</v>
          </cell>
          <cell r="AA1338">
            <v>-67917.919999999998</v>
          </cell>
          <cell r="AB1338">
            <v>-67308.81</v>
          </cell>
          <cell r="AC1338">
            <v>-49150.83</v>
          </cell>
          <cell r="AD1338">
            <v>-21921.870416666668</v>
          </cell>
          <cell r="AE1338">
            <v>-21652.045000000002</v>
          </cell>
          <cell r="AF1338">
            <v>-21071.827916666665</v>
          </cell>
          <cell r="AG1338">
            <v>-20958.592499999999</v>
          </cell>
          <cell r="AH1338">
            <v>-23492.012499999997</v>
          </cell>
          <cell r="AI1338">
            <v>-27795.452499999999</v>
          </cell>
          <cell r="AJ1338">
            <v>-31905.362499999992</v>
          </cell>
          <cell r="AK1338">
            <v>-35901.401666666665</v>
          </cell>
          <cell r="AL1338">
            <v>-39813.555</v>
          </cell>
          <cell r="AM1338">
            <v>-43583.292500000003</v>
          </cell>
          <cell r="AN1338">
            <v>-46857.437916666669</v>
          </cell>
          <cell r="AO1338">
            <v>-49327.732500000006</v>
          </cell>
          <cell r="AR1338" t="str">
            <v>15</v>
          </cell>
          <cell r="AS1338" t="str">
            <v>8</v>
          </cell>
        </row>
        <row r="1339">
          <cell r="R1339">
            <v>-64228.41</v>
          </cell>
          <cell r="S1339">
            <v>-42929.55</v>
          </cell>
          <cell r="T1339">
            <v>-39260.910000000003</v>
          </cell>
          <cell r="U1339">
            <v>-42100.46</v>
          </cell>
          <cell r="V1339">
            <v>-41295.21</v>
          </cell>
          <cell r="W1339">
            <v>-41295.21</v>
          </cell>
          <cell r="X1339">
            <v>-50128.18</v>
          </cell>
          <cell r="Y1339">
            <v>-41258.870000000003</v>
          </cell>
          <cell r="Z1339">
            <v>-41258.870000000003</v>
          </cell>
          <cell r="AA1339">
            <v>-43532.78</v>
          </cell>
          <cell r="AB1339">
            <v>-47238.93</v>
          </cell>
          <cell r="AC1339">
            <v>-45186.77</v>
          </cell>
          <cell r="AD1339">
            <v>-51815.008333333339</v>
          </cell>
          <cell r="AE1339">
            <v>-51375.428333333344</v>
          </cell>
          <cell r="AF1339">
            <v>-50011.887916666667</v>
          </cell>
          <cell r="AG1339">
            <v>-48503.591666666667</v>
          </cell>
          <cell r="AH1339">
            <v>-47365.691250000011</v>
          </cell>
          <cell r="AI1339">
            <v>-46694.127916666672</v>
          </cell>
          <cell r="AJ1339">
            <v>-46683.802500000013</v>
          </cell>
          <cell r="AK1339">
            <v>-47396.462916666671</v>
          </cell>
          <cell r="AL1339">
            <v>-47859.007083333338</v>
          </cell>
          <cell r="AM1339">
            <v>-47902.995833333342</v>
          </cell>
          <cell r="AN1339">
            <v>-47270.877500000002</v>
          </cell>
          <cell r="AO1339">
            <v>-45769.580833333333</v>
          </cell>
          <cell r="AR1339" t="str">
            <v>15</v>
          </cell>
          <cell r="AS1339" t="str">
            <v>8</v>
          </cell>
        </row>
        <row r="1340">
          <cell r="R1340">
            <v>-1065808.22</v>
          </cell>
          <cell r="S1340">
            <v>-1137948.26</v>
          </cell>
          <cell r="T1340">
            <v>-1171979.02</v>
          </cell>
          <cell r="U1340">
            <v>-1265557.45</v>
          </cell>
          <cell r="V1340">
            <v>-1404275.98</v>
          </cell>
          <cell r="W1340">
            <v>-1596622.55</v>
          </cell>
          <cell r="X1340">
            <v>-1710816.49</v>
          </cell>
          <cell r="Y1340">
            <v>-1844291.41</v>
          </cell>
          <cell r="Z1340">
            <v>-1996784.21</v>
          </cell>
          <cell r="AA1340">
            <v>-2147805.5</v>
          </cell>
          <cell r="AB1340">
            <v>-2249743.5699999998</v>
          </cell>
          <cell r="AC1340">
            <v>-2387874.35</v>
          </cell>
          <cell r="AD1340">
            <v>-543484.93583333341</v>
          </cell>
          <cell r="AE1340">
            <v>-620890.33250000002</v>
          </cell>
          <cell r="AF1340">
            <v>-699969.27916666667</v>
          </cell>
          <cell r="AG1340">
            <v>-780303.43875000009</v>
          </cell>
          <cell r="AH1340">
            <v>-864310.51500000001</v>
          </cell>
          <cell r="AI1340">
            <v>-957086.18541666667</v>
          </cell>
          <cell r="AJ1340">
            <v>-1056682.5037499999</v>
          </cell>
          <cell r="AK1340">
            <v>-1159930.1729166666</v>
          </cell>
          <cell r="AL1340">
            <v>-1269163.81375</v>
          </cell>
          <cell r="AM1340">
            <v>-1381423.4083333334</v>
          </cell>
          <cell r="AN1340">
            <v>-1494373.7804166668</v>
          </cell>
          <cell r="AO1340">
            <v>-1608022.25875</v>
          </cell>
          <cell r="AR1340" t="str">
            <v>54</v>
          </cell>
        </row>
        <row r="1341">
          <cell r="R1341">
            <v>-5421511.7400000002</v>
          </cell>
          <cell r="S1341">
            <v>-6101329.8600000003</v>
          </cell>
          <cell r="T1341">
            <v>-7075401.0999999996</v>
          </cell>
          <cell r="U1341">
            <v>-7697446.5999999996</v>
          </cell>
          <cell r="V1341">
            <v>-8935779.2899999991</v>
          </cell>
          <cell r="W1341">
            <v>-9978540.6500000004</v>
          </cell>
          <cell r="X1341">
            <v>-10965964.060000001</v>
          </cell>
          <cell r="Y1341">
            <v>-12410258.039999999</v>
          </cell>
          <cell r="Z1341">
            <v>-13478918.07</v>
          </cell>
          <cell r="AA1341">
            <v>-14647680.220000001</v>
          </cell>
          <cell r="AB1341">
            <v>-15512304.619999999</v>
          </cell>
          <cell r="AC1341">
            <v>-17556792.98</v>
          </cell>
          <cell r="AD1341">
            <v>-2161250.1879166667</v>
          </cell>
          <cell r="AE1341">
            <v>-2627030.9487500004</v>
          </cell>
          <cell r="AF1341">
            <v>-3155026.5583333336</v>
          </cell>
          <cell r="AG1341">
            <v>-3735067.342916667</v>
          </cell>
          <cell r="AH1341">
            <v>-4378870.5970833339</v>
          </cell>
          <cell r="AI1341">
            <v>-5100314.4420833336</v>
          </cell>
          <cell r="AJ1341">
            <v>-5850488.1887499997</v>
          </cell>
          <cell r="AK1341">
            <v>-6639557.251666666</v>
          </cell>
          <cell r="AL1341">
            <v>-7496799.8862500004</v>
          </cell>
          <cell r="AM1341">
            <v>-8398170.0925000012</v>
          </cell>
          <cell r="AN1341">
            <v>-9313191.6579166651</v>
          </cell>
          <cell r="AO1341">
            <v>-10292404.63125</v>
          </cell>
          <cell r="AR1341" t="str">
            <v>54</v>
          </cell>
        </row>
        <row r="1342">
          <cell r="R1342">
            <v>-1914378.37</v>
          </cell>
          <cell r="S1342">
            <v>-2049326.99</v>
          </cell>
          <cell r="T1342">
            <v>-2158000.2400000002</v>
          </cell>
          <cell r="U1342">
            <v>-2270179.7000000002</v>
          </cell>
          <cell r="V1342">
            <v>-2507281.5299999998</v>
          </cell>
          <cell r="W1342">
            <v>-2694979</v>
          </cell>
          <cell r="X1342">
            <v>-3063329.16</v>
          </cell>
          <cell r="Y1342">
            <v>-3278135.94</v>
          </cell>
          <cell r="Z1342">
            <v>-3727999.34</v>
          </cell>
          <cell r="AA1342">
            <v>-3891721.93</v>
          </cell>
          <cell r="AB1342">
            <v>-3985165.2</v>
          </cell>
          <cell r="AC1342">
            <v>-4324671.38</v>
          </cell>
          <cell r="AD1342">
            <v>-1234855.3745833333</v>
          </cell>
          <cell r="AE1342">
            <v>-1363339.6433333333</v>
          </cell>
          <cell r="AF1342">
            <v>-1495983.4775</v>
          </cell>
          <cell r="AG1342">
            <v>-1625900.1525000001</v>
          </cell>
          <cell r="AH1342">
            <v>-1757809.4195833334</v>
          </cell>
          <cell r="AI1342">
            <v>-1901124.5575000001</v>
          </cell>
          <cell r="AJ1342">
            <v>-2061875.500416667</v>
          </cell>
          <cell r="AK1342">
            <v>-2211391.1612500004</v>
          </cell>
          <cell r="AL1342">
            <v>-2363670.1037500002</v>
          </cell>
          <cell r="AM1342">
            <v>-2535591.4287500004</v>
          </cell>
          <cell r="AN1342">
            <v>-2700759.4562500003</v>
          </cell>
          <cell r="AO1342">
            <v>-2885940.3858333328</v>
          </cell>
          <cell r="AR1342" t="str">
            <v>54</v>
          </cell>
        </row>
        <row r="1343">
          <cell r="R1343">
            <v>-1659473.13</v>
          </cell>
          <cell r="S1343">
            <v>-1659473.13</v>
          </cell>
          <cell r="T1343">
            <v>-2307984.5699999998</v>
          </cell>
          <cell r="U1343">
            <v>-2307984.5699999998</v>
          </cell>
          <cell r="V1343">
            <v>-2307984.5699999998</v>
          </cell>
          <cell r="W1343">
            <v>-2339549.2999999998</v>
          </cell>
          <cell r="X1343">
            <v>-2445495.86</v>
          </cell>
          <cell r="Y1343">
            <v>-2445495.86</v>
          </cell>
          <cell r="Z1343">
            <v>-2445495.86</v>
          </cell>
          <cell r="AA1343">
            <v>-2445495.86</v>
          </cell>
          <cell r="AB1343">
            <v>-2445495.86</v>
          </cell>
          <cell r="AC1343">
            <v>-2446798.7599999998</v>
          </cell>
          <cell r="AD1343">
            <v>-747564.71625000006</v>
          </cell>
          <cell r="AE1343">
            <v>-853998.79208333325</v>
          </cell>
          <cell r="AF1343">
            <v>-984515.37124999985</v>
          </cell>
          <cell r="AG1343">
            <v>-1139114.4537500001</v>
          </cell>
          <cell r="AH1343">
            <v>-1293713.5362499999</v>
          </cell>
          <cell r="AI1343">
            <v>-1447668.2225000001</v>
          </cell>
          <cell r="AJ1343">
            <v>-1605392.9524999999</v>
          </cell>
          <cell r="AK1343">
            <v>-1767532.1224999998</v>
          </cell>
          <cell r="AL1343">
            <v>-1908132.0020833332</v>
          </cell>
          <cell r="AM1343">
            <v>-2027192.5912499998</v>
          </cell>
          <cell r="AN1343">
            <v>-2146253.1804166664</v>
          </cell>
          <cell r="AO1343">
            <v>-2238588.7095833332</v>
          </cell>
          <cell r="AR1343" t="str">
            <v>54</v>
          </cell>
        </row>
        <row r="1344">
          <cell r="R1344">
            <v>-256699</v>
          </cell>
          <cell r="S1344">
            <v>-256699</v>
          </cell>
          <cell r="T1344">
            <v>-472333</v>
          </cell>
          <cell r="U1344">
            <v>-472333</v>
          </cell>
          <cell r="V1344">
            <v>-589060.36</v>
          </cell>
          <cell r="W1344">
            <v>-722973.22</v>
          </cell>
          <cell r="X1344">
            <v>-816602.96</v>
          </cell>
          <cell r="Y1344">
            <v>-1253005.77</v>
          </cell>
          <cell r="Z1344">
            <v>-1183605.3999999999</v>
          </cell>
          <cell r="AA1344">
            <v>-1392444.71</v>
          </cell>
          <cell r="AB1344">
            <v>-1608017.2</v>
          </cell>
          <cell r="AC1344">
            <v>-1767427.96</v>
          </cell>
          <cell r="AD1344">
            <v>-32087.375</v>
          </cell>
          <cell r="AE1344">
            <v>-53478.958333333336</v>
          </cell>
          <cell r="AF1344">
            <v>-83855.291666666672</v>
          </cell>
          <cell r="AG1344">
            <v>-123216.375</v>
          </cell>
          <cell r="AH1344">
            <v>-167441.09833333333</v>
          </cell>
          <cell r="AI1344">
            <v>-222109.16416666665</v>
          </cell>
          <cell r="AJ1344">
            <v>-286258.17166666669</v>
          </cell>
          <cell r="AK1344">
            <v>-372491.86874999997</v>
          </cell>
          <cell r="AL1344">
            <v>-474017.33416666673</v>
          </cell>
          <cell r="AM1344">
            <v>-581352.75541666674</v>
          </cell>
          <cell r="AN1344">
            <v>-706372.00166666682</v>
          </cell>
          <cell r="AO1344">
            <v>-836319.75833333342</v>
          </cell>
          <cell r="AR1344" t="str">
            <v>15</v>
          </cell>
          <cell r="AS1344" t="str">
            <v>8</v>
          </cell>
        </row>
        <row r="1345">
          <cell r="R1345">
            <v>0</v>
          </cell>
          <cell r="S1345">
            <v>0</v>
          </cell>
          <cell r="T1345">
            <v>0</v>
          </cell>
          <cell r="U1345">
            <v>-196</v>
          </cell>
          <cell r="V1345">
            <v>-8405.11</v>
          </cell>
          <cell r="W1345">
            <v>-37577.199999999997</v>
          </cell>
          <cell r="X1345">
            <v>-128494.87</v>
          </cell>
          <cell r="Y1345">
            <v>-212816.71</v>
          </cell>
          <cell r="Z1345">
            <v>-341208.97</v>
          </cell>
          <cell r="AA1345">
            <v>-401719.11</v>
          </cell>
          <cell r="AB1345">
            <v>-445904.4</v>
          </cell>
          <cell r="AC1345">
            <v>-1632994.77</v>
          </cell>
          <cell r="AD1345">
            <v>0</v>
          </cell>
          <cell r="AE1345">
            <v>0</v>
          </cell>
          <cell r="AF1345">
            <v>0</v>
          </cell>
          <cell r="AG1345">
            <v>-8.1666666666666661</v>
          </cell>
          <cell r="AH1345">
            <v>-366.54625000000004</v>
          </cell>
          <cell r="AI1345">
            <v>-2282.4758333333334</v>
          </cell>
          <cell r="AJ1345">
            <v>-9202.1454166666663</v>
          </cell>
          <cell r="AK1345">
            <v>-23423.461249999997</v>
          </cell>
          <cell r="AL1345">
            <v>-46507.864583333336</v>
          </cell>
          <cell r="AM1345">
            <v>-77463.201249999998</v>
          </cell>
          <cell r="AN1345">
            <v>-112780.84749999999</v>
          </cell>
          <cell r="AO1345">
            <v>-199401.64624999999</v>
          </cell>
          <cell r="AR1345" t="str">
            <v>15</v>
          </cell>
          <cell r="AS1345" t="str">
            <v>8</v>
          </cell>
        </row>
        <row r="1346">
          <cell r="R1346">
            <v>-15482</v>
          </cell>
          <cell r="S1346">
            <v>-15482</v>
          </cell>
          <cell r="T1346">
            <v>-15482</v>
          </cell>
          <cell r="U1346">
            <v>-15482</v>
          </cell>
          <cell r="V1346">
            <v>-32696</v>
          </cell>
          <cell r="W1346">
            <v>-37744</v>
          </cell>
          <cell r="X1346">
            <v>-126799.52</v>
          </cell>
          <cell r="Y1346">
            <v>-137879.51999999999</v>
          </cell>
          <cell r="Z1346">
            <v>-123034.52</v>
          </cell>
          <cell r="AA1346">
            <v>-162974.67000000001</v>
          </cell>
          <cell r="AB1346">
            <v>-193065.9</v>
          </cell>
          <cell r="AC1346">
            <v>-232790.93</v>
          </cell>
          <cell r="AD1346">
            <v>-1935.25</v>
          </cell>
          <cell r="AE1346">
            <v>-3225.4166666666665</v>
          </cell>
          <cell r="AF1346">
            <v>-4515.583333333333</v>
          </cell>
          <cell r="AG1346">
            <v>-5805.75</v>
          </cell>
          <cell r="AH1346">
            <v>-7813.166666666667</v>
          </cell>
          <cell r="AI1346">
            <v>-10748.166666666666</v>
          </cell>
          <cell r="AJ1346">
            <v>-17604.146666666667</v>
          </cell>
          <cell r="AK1346">
            <v>-28632.440000000002</v>
          </cell>
          <cell r="AL1346">
            <v>-39503.858333333337</v>
          </cell>
          <cell r="AM1346">
            <v>-51420.907916666671</v>
          </cell>
          <cell r="AN1346">
            <v>-66255.931666666671</v>
          </cell>
          <cell r="AO1346">
            <v>-83354.882916666669</v>
          </cell>
          <cell r="AR1346" t="str">
            <v>15</v>
          </cell>
          <cell r="AS1346" t="str">
            <v>8</v>
          </cell>
        </row>
        <row r="1347">
          <cell r="R1347">
            <v>0</v>
          </cell>
          <cell r="S1347">
            <v>0</v>
          </cell>
          <cell r="T1347">
            <v>0</v>
          </cell>
          <cell r="U1347">
            <v>0</v>
          </cell>
          <cell r="V1347">
            <v>0</v>
          </cell>
          <cell r="W1347">
            <v>-347.74</v>
          </cell>
          <cell r="X1347">
            <v>-874.23</v>
          </cell>
          <cell r="Y1347">
            <v>-874.23</v>
          </cell>
          <cell r="Z1347">
            <v>-1204.9100000000001</v>
          </cell>
          <cell r="AA1347">
            <v>-1204.9100000000001</v>
          </cell>
          <cell r="AB1347">
            <v>-3558.26</v>
          </cell>
          <cell r="AC1347">
            <v>-6023.52</v>
          </cell>
          <cell r="AD1347">
            <v>0</v>
          </cell>
          <cell r="AE1347">
            <v>0</v>
          </cell>
          <cell r="AF1347">
            <v>0</v>
          </cell>
          <cell r="AG1347">
            <v>0</v>
          </cell>
          <cell r="AH1347">
            <v>0</v>
          </cell>
          <cell r="AI1347">
            <v>-14.489166666666668</v>
          </cell>
          <cell r="AJ1347">
            <v>-65.404583333333335</v>
          </cell>
          <cell r="AK1347">
            <v>-138.25708333333333</v>
          </cell>
          <cell r="AL1347">
            <v>-224.88791666666665</v>
          </cell>
          <cell r="AM1347">
            <v>-325.29708333333332</v>
          </cell>
          <cell r="AN1347">
            <v>-523.76249999999993</v>
          </cell>
          <cell r="AO1347">
            <v>-923.00333333333344</v>
          </cell>
          <cell r="AR1347" t="str">
            <v>54</v>
          </cell>
        </row>
        <row r="1348">
          <cell r="R1348">
            <v>-5353</v>
          </cell>
          <cell r="S1348">
            <v>-5353</v>
          </cell>
          <cell r="T1348">
            <v>-5353</v>
          </cell>
          <cell r="U1348">
            <v>-5353</v>
          </cell>
          <cell r="V1348">
            <v>-5353</v>
          </cell>
          <cell r="W1348">
            <v>-5353</v>
          </cell>
          <cell r="X1348">
            <v>-1971</v>
          </cell>
          <cell r="Y1348">
            <v>-1971</v>
          </cell>
          <cell r="Z1348">
            <v>0</v>
          </cell>
          <cell r="AA1348">
            <v>0</v>
          </cell>
          <cell r="AB1348">
            <v>-496.43</v>
          </cell>
          <cell r="AC1348">
            <v>-496.43</v>
          </cell>
          <cell r="AD1348">
            <v>-669.125</v>
          </cell>
          <cell r="AE1348">
            <v>-1115.2083333333333</v>
          </cell>
          <cell r="AF1348">
            <v>-1561.2916666666667</v>
          </cell>
          <cell r="AG1348">
            <v>-2007.375</v>
          </cell>
          <cell r="AH1348">
            <v>-2453.4583333333335</v>
          </cell>
          <cell r="AI1348">
            <v>-2899.5416666666665</v>
          </cell>
          <cell r="AJ1348">
            <v>-3204.7083333333335</v>
          </cell>
          <cell r="AK1348">
            <v>-3368.9583333333335</v>
          </cell>
          <cell r="AL1348">
            <v>-3451.0833333333335</v>
          </cell>
          <cell r="AM1348">
            <v>-3451.0833333333335</v>
          </cell>
          <cell r="AN1348">
            <v>-3471.7679166666662</v>
          </cell>
          <cell r="AO1348">
            <v>-3290.095416666667</v>
          </cell>
          <cell r="AR1348" t="str">
            <v>15</v>
          </cell>
          <cell r="AS1348" t="str">
            <v>8</v>
          </cell>
        </row>
        <row r="1349">
          <cell r="AC1349">
            <v>-338</v>
          </cell>
          <cell r="AO1349">
            <v>-14.083333333333334</v>
          </cell>
          <cell r="AR1349" t="str">
            <v>15</v>
          </cell>
          <cell r="AS1349" t="str">
            <v>8</v>
          </cell>
        </row>
        <row r="1350">
          <cell r="R1350">
            <v>-72461.78</v>
          </cell>
          <cell r="S1350">
            <v>-80766.649999999994</v>
          </cell>
          <cell r="T1350">
            <v>-78081.009999999995</v>
          </cell>
          <cell r="U1350">
            <v>-56868.3</v>
          </cell>
          <cell r="V1350">
            <v>-44885.27</v>
          </cell>
          <cell r="W1350">
            <v>-61815.47</v>
          </cell>
          <cell r="X1350">
            <v>-80192.41</v>
          </cell>
          <cell r="Y1350">
            <v>-80192.41</v>
          </cell>
          <cell r="Z1350">
            <v>-79375.19</v>
          </cell>
          <cell r="AA1350">
            <v>-87587.99</v>
          </cell>
          <cell r="AB1350">
            <v>-93697</v>
          </cell>
          <cell r="AC1350">
            <v>-88753.01</v>
          </cell>
          <cell r="AD1350">
            <v>-2321741.4775</v>
          </cell>
          <cell r="AE1350">
            <v>-2118474.1675</v>
          </cell>
          <cell r="AF1350">
            <v>-1908665.1220833333</v>
          </cell>
          <cell r="AG1350">
            <v>-1692674.1970833333</v>
          </cell>
          <cell r="AH1350">
            <v>-1471370.3554166665</v>
          </cell>
          <cell r="AI1350">
            <v>-1244239.3891666667</v>
          </cell>
          <cell r="AJ1350">
            <v>-1011027.5604166667</v>
          </cell>
          <cell r="AK1350">
            <v>-771309.28333333321</v>
          </cell>
          <cell r="AL1350">
            <v>-524195.9945833332</v>
          </cell>
          <cell r="AM1350">
            <v>-269984.65625</v>
          </cell>
          <cell r="AN1350">
            <v>-126316.95875000001</v>
          </cell>
          <cell r="AO1350">
            <v>-93409.764583333337</v>
          </cell>
          <cell r="AR1350" t="str">
            <v>50b</v>
          </cell>
        </row>
        <row r="1351"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0</v>
          </cell>
          <cell r="W1351">
            <v>-100000</v>
          </cell>
          <cell r="X1351">
            <v>-100000</v>
          </cell>
          <cell r="Y1351">
            <v>-100000</v>
          </cell>
          <cell r="Z1351">
            <v>-100000</v>
          </cell>
          <cell r="AA1351">
            <v>-100000</v>
          </cell>
          <cell r="AB1351">
            <v>-100000</v>
          </cell>
          <cell r="AC1351">
            <v>-100000</v>
          </cell>
          <cell r="AD1351">
            <v>0</v>
          </cell>
          <cell r="AE1351">
            <v>0</v>
          </cell>
          <cell r="AF1351">
            <v>0</v>
          </cell>
          <cell r="AG1351">
            <v>0</v>
          </cell>
          <cell r="AH1351">
            <v>0</v>
          </cell>
          <cell r="AI1351">
            <v>-4166.666666666667</v>
          </cell>
          <cell r="AJ1351">
            <v>-12500</v>
          </cell>
          <cell r="AK1351">
            <v>-20833.333333333332</v>
          </cell>
          <cell r="AL1351">
            <v>-29166.666666666668</v>
          </cell>
          <cell r="AM1351">
            <v>-37500</v>
          </cell>
          <cell r="AN1351">
            <v>-45833.333333333336</v>
          </cell>
          <cell r="AO1351">
            <v>-54166.666666666664</v>
          </cell>
          <cell r="AR1351" t="str">
            <v>54</v>
          </cell>
        </row>
        <row r="1352">
          <cell r="R1352">
            <v>-5000</v>
          </cell>
          <cell r="S1352">
            <v>-5000</v>
          </cell>
          <cell r="T1352">
            <v>-5000</v>
          </cell>
          <cell r="U1352">
            <v>-5000</v>
          </cell>
          <cell r="V1352">
            <v>-5000</v>
          </cell>
          <cell r="W1352">
            <v>-5000</v>
          </cell>
          <cell r="X1352">
            <v>-5000</v>
          </cell>
          <cell r="Y1352">
            <v>-5000</v>
          </cell>
          <cell r="Z1352">
            <v>-5000</v>
          </cell>
          <cell r="AA1352">
            <v>-5000</v>
          </cell>
          <cell r="AB1352">
            <v>-5000</v>
          </cell>
          <cell r="AC1352">
            <v>-5000</v>
          </cell>
          <cell r="AD1352">
            <v>-5000</v>
          </cell>
          <cell r="AE1352">
            <v>-5000</v>
          </cell>
          <cell r="AF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  <cell r="AK1352">
            <v>-5000</v>
          </cell>
          <cell r="AL1352">
            <v>-5000</v>
          </cell>
          <cell r="AM1352">
            <v>-5000</v>
          </cell>
          <cell r="AN1352">
            <v>-5000</v>
          </cell>
          <cell r="AO1352">
            <v>-5000</v>
          </cell>
          <cell r="AR1352" t="str">
            <v>50b</v>
          </cell>
        </row>
        <row r="1353">
          <cell r="R1353">
            <v>0</v>
          </cell>
          <cell r="S1353">
            <v>0</v>
          </cell>
          <cell r="T1353">
            <v>0</v>
          </cell>
          <cell r="U1353">
            <v>0</v>
          </cell>
          <cell r="V1353">
            <v>0</v>
          </cell>
          <cell r="W1353">
            <v>-1063000</v>
          </cell>
          <cell r="X1353">
            <v>-1063000</v>
          </cell>
          <cell r="Y1353">
            <v>-1063000</v>
          </cell>
          <cell r="Z1353">
            <v>-1063000</v>
          </cell>
          <cell r="AA1353">
            <v>-1063000</v>
          </cell>
          <cell r="AB1353">
            <v>-1063000</v>
          </cell>
          <cell r="AC1353">
            <v>-1063000</v>
          </cell>
          <cell r="AD1353">
            <v>0</v>
          </cell>
          <cell r="AE1353">
            <v>0</v>
          </cell>
          <cell r="AF1353">
            <v>0</v>
          </cell>
          <cell r="AG1353">
            <v>0</v>
          </cell>
          <cell r="AH1353">
            <v>0</v>
          </cell>
          <cell r="AI1353">
            <v>-44291.666666666664</v>
          </cell>
          <cell r="AJ1353">
            <v>-132875</v>
          </cell>
          <cell r="AK1353">
            <v>-221458.33333333334</v>
          </cell>
          <cell r="AL1353">
            <v>-310041.66666666669</v>
          </cell>
          <cell r="AM1353">
            <v>-398625</v>
          </cell>
          <cell r="AN1353">
            <v>-487208.33333333331</v>
          </cell>
          <cell r="AO1353">
            <v>-575791.66666666663</v>
          </cell>
          <cell r="AR1353" t="str">
            <v>50b</v>
          </cell>
        </row>
        <row r="1354">
          <cell r="R1354">
            <v>-36858472.399999999</v>
          </cell>
          <cell r="S1354">
            <v>-36691031.200000003</v>
          </cell>
          <cell r="T1354">
            <v>-38643885.740000002</v>
          </cell>
          <cell r="U1354">
            <v>-38511914.719999999</v>
          </cell>
          <cell r="V1354">
            <v>-38293868.689999998</v>
          </cell>
          <cell r="W1354">
            <v>-38353387.109999999</v>
          </cell>
          <cell r="X1354">
            <v>-38156539.409999996</v>
          </cell>
          <cell r="Y1354">
            <v>-37979256.25</v>
          </cell>
          <cell r="Z1354">
            <v>-38386125.880000003</v>
          </cell>
          <cell r="AA1354">
            <v>-38211678</v>
          </cell>
          <cell r="AB1354">
            <v>-38031985.189999998</v>
          </cell>
          <cell r="AC1354">
            <v>-39017906.729999997</v>
          </cell>
          <cell r="AD1354">
            <v>-26505180.868333336</v>
          </cell>
          <cell r="AE1354">
            <v>-27537502.41333333</v>
          </cell>
          <cell r="AF1354">
            <v>-28581698.69083333</v>
          </cell>
          <cell r="AG1354">
            <v>-29691547.200833339</v>
          </cell>
          <cell r="AH1354">
            <v>-30793447.364166666</v>
          </cell>
          <cell r="AI1354">
            <v>-31832881.943333331</v>
          </cell>
          <cell r="AJ1354">
            <v>-32809850.784583341</v>
          </cell>
          <cell r="AK1354">
            <v>-33777707.18</v>
          </cell>
          <cell r="AL1354">
            <v>-34748228.360416673</v>
          </cell>
          <cell r="AM1354">
            <v>-35719878.720833324</v>
          </cell>
          <cell r="AN1354">
            <v>-36681388.209166668</v>
          </cell>
          <cell r="AO1354">
            <v>-37627071.604999997</v>
          </cell>
          <cell r="AR1354" t="str">
            <v>50a</v>
          </cell>
        </row>
        <row r="1355">
          <cell r="R1355">
            <v>0</v>
          </cell>
          <cell r="S1355">
            <v>0</v>
          </cell>
          <cell r="T1355">
            <v>0</v>
          </cell>
          <cell r="U1355">
            <v>0</v>
          </cell>
          <cell r="V1355">
            <v>0</v>
          </cell>
          <cell r="W1355">
            <v>0</v>
          </cell>
          <cell r="X1355">
            <v>0</v>
          </cell>
          <cell r="Y1355">
            <v>0</v>
          </cell>
          <cell r="Z1355">
            <v>0</v>
          </cell>
          <cell r="AA1355">
            <v>0</v>
          </cell>
          <cell r="AB1355">
            <v>0</v>
          </cell>
          <cell r="AC1355">
            <v>0</v>
          </cell>
          <cell r="AD1355">
            <v>0</v>
          </cell>
          <cell r="AE1355">
            <v>0</v>
          </cell>
          <cell r="AF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  <cell r="AK1355">
            <v>0</v>
          </cell>
          <cell r="AL1355">
            <v>0</v>
          </cell>
          <cell r="AM1355">
            <v>0</v>
          </cell>
          <cell r="AN1355">
            <v>0</v>
          </cell>
          <cell r="AO1355">
            <v>0</v>
          </cell>
          <cell r="AR1355" t="str">
            <v>50a</v>
          </cell>
        </row>
        <row r="1356">
          <cell r="R1356">
            <v>-431200</v>
          </cell>
          <cell r="S1356">
            <v>-431200</v>
          </cell>
          <cell r="T1356">
            <v>-588280</v>
          </cell>
          <cell r="U1356">
            <v>-736120</v>
          </cell>
          <cell r="V1356">
            <v>-816200</v>
          </cell>
          <cell r="W1356">
            <v>-816200</v>
          </cell>
          <cell r="X1356">
            <v>-816200</v>
          </cell>
          <cell r="Y1356">
            <v>-705544</v>
          </cell>
          <cell r="Z1356">
            <v>0</v>
          </cell>
          <cell r="AA1356">
            <v>0</v>
          </cell>
          <cell r="AB1356">
            <v>0</v>
          </cell>
          <cell r="AC1356">
            <v>0</v>
          </cell>
          <cell r="AD1356">
            <v>-826116.66666666663</v>
          </cell>
          <cell r="AE1356">
            <v>-837050</v>
          </cell>
          <cell r="AF1356">
            <v>-794236.66666666663</v>
          </cell>
          <cell r="AG1356">
            <v>-728836.66666666663</v>
          </cell>
          <cell r="AH1356">
            <v>-672933.33333333337</v>
          </cell>
          <cell r="AI1356">
            <v>-614591.66666666663</v>
          </cell>
          <cell r="AJ1356">
            <v>-550475</v>
          </cell>
          <cell r="AK1356">
            <v>-481747.66666666669</v>
          </cell>
          <cell r="AL1356">
            <v>-445078.66666666669</v>
          </cell>
          <cell r="AM1356">
            <v>-445078.66666666669</v>
          </cell>
          <cell r="AN1356">
            <v>-445078.66666666669</v>
          </cell>
          <cell r="AO1356">
            <v>-445078.66666666669</v>
          </cell>
          <cell r="AR1356" t="str">
            <v>50b</v>
          </cell>
        </row>
        <row r="1357">
          <cell r="R1357">
            <v>-1117029.02</v>
          </cell>
          <cell r="S1357">
            <v>-843054.33</v>
          </cell>
          <cell r="T1357">
            <v>-1383654.19</v>
          </cell>
          <cell r="U1357">
            <v>-1151263.27</v>
          </cell>
          <cell r="V1357">
            <v>-1020505.98</v>
          </cell>
          <cell r="W1357">
            <v>-870968.73</v>
          </cell>
          <cell r="X1357">
            <v>-1485298.68</v>
          </cell>
          <cell r="Y1357">
            <v>-1230196.6499999999</v>
          </cell>
          <cell r="Z1357">
            <v>-2359104.63</v>
          </cell>
          <cell r="AA1357">
            <v>-1944445.67</v>
          </cell>
          <cell r="AB1357">
            <v>-1404708.47</v>
          </cell>
          <cell r="AC1357">
            <v>-1342286</v>
          </cell>
          <cell r="AD1357">
            <v>-1448875.7720833335</v>
          </cell>
          <cell r="AE1357">
            <v>-1455505.125</v>
          </cell>
          <cell r="AF1357">
            <v>-1461943.9724999999</v>
          </cell>
          <cell r="AG1357">
            <v>-1468143.1674999997</v>
          </cell>
          <cell r="AH1357">
            <v>-1474019.6645833331</v>
          </cell>
          <cell r="AI1357">
            <v>-1473968.8487499999</v>
          </cell>
          <cell r="AJ1357">
            <v>-1458778.0854166665</v>
          </cell>
          <cell r="AK1357">
            <v>-1416252.575</v>
          </cell>
          <cell r="AL1357">
            <v>-1383493.5050000001</v>
          </cell>
          <cell r="AM1357">
            <v>-1371013.7362499998</v>
          </cell>
          <cell r="AN1357">
            <v>-1353161.8570833334</v>
          </cell>
          <cell r="AO1357">
            <v>-1345854.8241666667</v>
          </cell>
          <cell r="AR1357" t="str">
            <v>50b</v>
          </cell>
        </row>
        <row r="1358">
          <cell r="R1358">
            <v>-10315533.560000001</v>
          </cell>
          <cell r="S1358">
            <v>-10164460.16</v>
          </cell>
          <cell r="T1358">
            <v>-10151463.279999999</v>
          </cell>
          <cell r="U1358">
            <v>-10136360.039999999</v>
          </cell>
          <cell r="V1358">
            <v>-10121292.16</v>
          </cell>
          <cell r="W1358">
            <v>-10106449.67</v>
          </cell>
          <cell r="X1358">
            <v>-10092313.68</v>
          </cell>
          <cell r="Y1358">
            <v>-10071949.439999999</v>
          </cell>
          <cell r="Z1358">
            <v>-10050743.699999999</v>
          </cell>
          <cell r="AA1358">
            <v>-10166910.699999999</v>
          </cell>
          <cell r="AB1358">
            <v>-10283077.699999999</v>
          </cell>
          <cell r="AC1358">
            <v>-10253868.560000001</v>
          </cell>
          <cell r="AD1358">
            <v>-10138403.702083332</v>
          </cell>
          <cell r="AE1358">
            <v>-10138131.897916667</v>
          </cell>
          <cell r="AF1358">
            <v>-10134993.931666667</v>
          </cell>
          <cell r="AG1358">
            <v>-10127922.991250001</v>
          </cell>
          <cell r="AH1358">
            <v>-10110552.245416667</v>
          </cell>
          <cell r="AI1358">
            <v>-10104636.826666666</v>
          </cell>
          <cell r="AJ1358">
            <v>-10112770.959166668</v>
          </cell>
          <cell r="AK1358">
            <v>-10121734.424583333</v>
          </cell>
          <cell r="AL1358">
            <v>-10131212.608333332</v>
          </cell>
          <cell r="AM1358">
            <v>-10140726.995000001</v>
          </cell>
          <cell r="AN1358">
            <v>-10149817.798333334</v>
          </cell>
          <cell r="AO1358">
            <v>-10156896.262500001</v>
          </cell>
          <cell r="AR1358" t="str">
            <v>62</v>
          </cell>
        </row>
        <row r="1359">
          <cell r="R1359">
            <v>-96764.93</v>
          </cell>
          <cell r="S1359">
            <v>-136696.28</v>
          </cell>
          <cell r="T1359">
            <v>-159390.32999999999</v>
          </cell>
          <cell r="U1359">
            <v>-196272.23</v>
          </cell>
          <cell r="V1359">
            <v>-233363.98</v>
          </cell>
          <cell r="W1359">
            <v>-276614.09999999998</v>
          </cell>
          <cell r="X1359">
            <v>-311383.5</v>
          </cell>
          <cell r="Y1359">
            <v>-340809.14</v>
          </cell>
          <cell r="Z1359">
            <v>-378681.05</v>
          </cell>
          <cell r="AA1359">
            <v>-432998.5</v>
          </cell>
          <cell r="AB1359">
            <v>-474792.81</v>
          </cell>
          <cell r="AC1359">
            <v>-565171.59</v>
          </cell>
          <cell r="AD1359">
            <v>-5033.6595833333331</v>
          </cell>
          <cell r="AE1359">
            <v>-14761.21</v>
          </cell>
          <cell r="AF1359">
            <v>-27098.152083333331</v>
          </cell>
          <cell r="AG1359">
            <v>-41917.425416666665</v>
          </cell>
          <cell r="AH1359">
            <v>-59818.934166666666</v>
          </cell>
          <cell r="AI1359">
            <v>-81068.020833333328</v>
          </cell>
          <cell r="AJ1359">
            <v>-105567.92083333332</v>
          </cell>
          <cell r="AK1359">
            <v>-132711.92374999999</v>
          </cell>
          <cell r="AL1359">
            <v>-162535.32291666666</v>
          </cell>
          <cell r="AM1359">
            <v>-201292.33499999996</v>
          </cell>
          <cell r="AN1359">
            <v>-241958.31416666668</v>
          </cell>
          <cell r="AO1359">
            <v>-279882.93</v>
          </cell>
          <cell r="AR1359" t="str">
            <v>50b</v>
          </cell>
        </row>
        <row r="1360"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  <cell r="AA1360">
            <v>0</v>
          </cell>
          <cell r="AB1360">
            <v>0</v>
          </cell>
          <cell r="AC1360">
            <v>0</v>
          </cell>
          <cell r="AD1360">
            <v>0</v>
          </cell>
          <cell r="AE1360">
            <v>0</v>
          </cell>
          <cell r="AF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  <cell r="AK1360">
            <v>0</v>
          </cell>
          <cell r="AL1360">
            <v>0</v>
          </cell>
          <cell r="AM1360">
            <v>0</v>
          </cell>
          <cell r="AN1360">
            <v>0</v>
          </cell>
          <cell r="AO1360">
            <v>0</v>
          </cell>
          <cell r="AR1360" t="str">
            <v>50a</v>
          </cell>
        </row>
        <row r="1361">
          <cell r="R1361">
            <v>1406.52</v>
          </cell>
          <cell r="S1361">
            <v>-7248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  <cell r="AA1361">
            <v>0</v>
          </cell>
          <cell r="AB1361">
            <v>0</v>
          </cell>
          <cell r="AC1361">
            <v>0</v>
          </cell>
          <cell r="AD1361">
            <v>-17795.547500000001</v>
          </cell>
          <cell r="AE1361">
            <v>-16998.942500000001</v>
          </cell>
          <cell r="AF1361">
            <v>-16556.942500000001</v>
          </cell>
          <cell r="AG1361">
            <v>-16108.942500000003</v>
          </cell>
          <cell r="AH1361">
            <v>-15660.942500000003</v>
          </cell>
          <cell r="AI1361">
            <v>-14188.942500000003</v>
          </cell>
          <cell r="AJ1361">
            <v>-11692.942499999999</v>
          </cell>
          <cell r="AK1361">
            <v>-9196.9424999999992</v>
          </cell>
          <cell r="AL1361">
            <v>-6772.9425000000001</v>
          </cell>
          <cell r="AM1361">
            <v>-4420.9425000000001</v>
          </cell>
          <cell r="AN1361">
            <v>-2167.86625</v>
          </cell>
          <cell r="AO1361">
            <v>-788.79</v>
          </cell>
          <cell r="AR1361" t="str">
            <v>62</v>
          </cell>
        </row>
        <row r="1362">
          <cell r="R1362">
            <v>0</v>
          </cell>
          <cell r="S1362">
            <v>0</v>
          </cell>
          <cell r="T1362">
            <v>0</v>
          </cell>
          <cell r="U1362">
            <v>0</v>
          </cell>
          <cell r="V1362">
            <v>0</v>
          </cell>
          <cell r="W1362">
            <v>0</v>
          </cell>
          <cell r="X1362">
            <v>0</v>
          </cell>
          <cell r="Y1362">
            <v>0</v>
          </cell>
          <cell r="Z1362">
            <v>0</v>
          </cell>
          <cell r="AA1362">
            <v>0</v>
          </cell>
          <cell r="AB1362">
            <v>0</v>
          </cell>
          <cell r="AC1362">
            <v>0</v>
          </cell>
          <cell r="AD1362">
            <v>0</v>
          </cell>
          <cell r="AE1362">
            <v>0</v>
          </cell>
          <cell r="AF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  <cell r="AK1362">
            <v>0</v>
          </cell>
          <cell r="AL1362">
            <v>0</v>
          </cell>
          <cell r="AM1362">
            <v>0</v>
          </cell>
          <cell r="AN1362">
            <v>0</v>
          </cell>
          <cell r="AO1362">
            <v>0</v>
          </cell>
          <cell r="AR1362" t="str">
            <v>5</v>
          </cell>
        </row>
        <row r="1363">
          <cell r="R1363">
            <v>0</v>
          </cell>
          <cell r="S1363">
            <v>0</v>
          </cell>
          <cell r="T1363">
            <v>0</v>
          </cell>
          <cell r="U1363">
            <v>0</v>
          </cell>
          <cell r="V1363">
            <v>0</v>
          </cell>
          <cell r="W1363">
            <v>0</v>
          </cell>
          <cell r="X1363">
            <v>0</v>
          </cell>
          <cell r="Y1363">
            <v>0</v>
          </cell>
          <cell r="Z1363">
            <v>0</v>
          </cell>
          <cell r="AA1363">
            <v>0</v>
          </cell>
          <cell r="AB1363">
            <v>0</v>
          </cell>
          <cell r="AC1363">
            <v>0</v>
          </cell>
          <cell r="AD1363">
            <v>0</v>
          </cell>
          <cell r="AE1363">
            <v>0</v>
          </cell>
          <cell r="AF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  <cell r="AK1363">
            <v>0</v>
          </cell>
          <cell r="AL1363">
            <v>0</v>
          </cell>
          <cell r="AM1363">
            <v>0</v>
          </cell>
          <cell r="AN1363">
            <v>0</v>
          </cell>
          <cell r="AO1363">
            <v>0</v>
          </cell>
          <cell r="AR1363" t="str">
            <v>8b</v>
          </cell>
        </row>
        <row r="1364">
          <cell r="R1364">
            <v>-1090818.8400000001</v>
          </cell>
          <cell r="S1364">
            <v>-1070580.76</v>
          </cell>
          <cell r="T1364">
            <v>-1045004</v>
          </cell>
          <cell r="U1364">
            <v>-1015734.54</v>
          </cell>
          <cell r="V1364">
            <v>-998234.54</v>
          </cell>
          <cell r="W1364">
            <v>-942379</v>
          </cell>
          <cell r="X1364">
            <v>-924879</v>
          </cell>
          <cell r="Y1364">
            <v>-907379</v>
          </cell>
          <cell r="Z1364">
            <v>-889879</v>
          </cell>
          <cell r="AA1364">
            <v>-872379</v>
          </cell>
          <cell r="AB1364">
            <v>-830226.25</v>
          </cell>
          <cell r="AC1364">
            <v>-923082</v>
          </cell>
          <cell r="AD1364">
            <v>-1908793.0291666668</v>
          </cell>
          <cell r="AE1364">
            <v>-1851333.0008333335</v>
          </cell>
          <cell r="AF1364">
            <v>-1790069.8550000004</v>
          </cell>
          <cell r="AG1364">
            <v>-1724044.1275000004</v>
          </cell>
          <cell r="AH1364">
            <v>-1655294.1725000001</v>
          </cell>
          <cell r="AI1364">
            <v>-1581210.82</v>
          </cell>
          <cell r="AJ1364">
            <v>-1500666.6224999998</v>
          </cell>
          <cell r="AK1364">
            <v>-1417307.3841666663</v>
          </cell>
          <cell r="AL1364">
            <v>-1324374.8025</v>
          </cell>
          <cell r="AM1364">
            <v>-1221788.2208333334</v>
          </cell>
          <cell r="AN1364">
            <v>-1116253.3162499999</v>
          </cell>
          <cell r="AO1364">
            <v>-1010919.0775</v>
          </cell>
          <cell r="AR1364" t="str">
            <v>62</v>
          </cell>
        </row>
        <row r="1365">
          <cell r="R1365">
            <v>-17411000</v>
          </cell>
          <cell r="S1365">
            <v>-17411000</v>
          </cell>
          <cell r="T1365">
            <v>-17411928</v>
          </cell>
          <cell r="U1365">
            <v>-17411236</v>
          </cell>
          <cell r="V1365">
            <v>-17411236</v>
          </cell>
          <cell r="W1365">
            <v>-17411236</v>
          </cell>
          <cell r="X1365">
            <v>-17411236</v>
          </cell>
          <cell r="Y1365">
            <v>-17411236</v>
          </cell>
          <cell r="Z1365">
            <v>-17411236</v>
          </cell>
          <cell r="AA1365">
            <v>-17411236</v>
          </cell>
          <cell r="AB1365">
            <v>-17411236</v>
          </cell>
          <cell r="AC1365">
            <v>-15562000</v>
          </cell>
          <cell r="AD1365">
            <v>-17752250</v>
          </cell>
          <cell r="AE1365">
            <v>-17719750</v>
          </cell>
          <cell r="AF1365">
            <v>-17687288.666666668</v>
          </cell>
          <cell r="AG1365">
            <v>-17654837.166666668</v>
          </cell>
          <cell r="AH1365">
            <v>-17622356.833333332</v>
          </cell>
          <cell r="AI1365">
            <v>-17589876.5</v>
          </cell>
          <cell r="AJ1365">
            <v>-17557396.166666668</v>
          </cell>
          <cell r="AK1365">
            <v>-17524915.833333332</v>
          </cell>
          <cell r="AL1365">
            <v>-17492435.5</v>
          </cell>
          <cell r="AM1365">
            <v>-17459955.166666668</v>
          </cell>
          <cell r="AN1365">
            <v>-17427474.833333332</v>
          </cell>
          <cell r="AO1365">
            <v>-17334193</v>
          </cell>
          <cell r="AR1365" t="str">
            <v>62</v>
          </cell>
        </row>
        <row r="1366">
          <cell r="R1366">
            <v>-40198.51</v>
          </cell>
          <cell r="S1366">
            <v>-9048.83</v>
          </cell>
          <cell r="T1366">
            <v>-1351.4</v>
          </cell>
          <cell r="U1366">
            <v>-1351.4</v>
          </cell>
          <cell r="V1366">
            <v>-1351.4</v>
          </cell>
          <cell r="W1366">
            <v>-560.20000000000005</v>
          </cell>
          <cell r="X1366">
            <v>-560.20000000000005</v>
          </cell>
          <cell r="Y1366">
            <v>-560.20000000000005</v>
          </cell>
          <cell r="Z1366">
            <v>-1919</v>
          </cell>
          <cell r="AA1366">
            <v>-1919</v>
          </cell>
          <cell r="AB1366">
            <v>-1919</v>
          </cell>
          <cell r="AC1366">
            <v>-9140.1200000000008</v>
          </cell>
          <cell r="AD1366">
            <v>-58077.325000000004</v>
          </cell>
          <cell r="AE1366">
            <v>-55683.581666666665</v>
          </cell>
          <cell r="AF1366">
            <v>-52067.957916666666</v>
          </cell>
          <cell r="AG1366">
            <v>-48528.357083333336</v>
          </cell>
          <cell r="AH1366">
            <v>-44988.756250000006</v>
          </cell>
          <cell r="AI1366">
            <v>-39795.508750000008</v>
          </cell>
          <cell r="AJ1366">
            <v>-32948.614583333336</v>
          </cell>
          <cell r="AK1366">
            <v>-26101.720416666678</v>
          </cell>
          <cell r="AL1366">
            <v>-20300.472916666669</v>
          </cell>
          <cell r="AM1366">
            <v>-15544.872083333335</v>
          </cell>
          <cell r="AN1366">
            <v>-10789.271249999998</v>
          </cell>
          <cell r="AO1366">
            <v>-7117.3712500000001</v>
          </cell>
          <cell r="AR1366" t="str">
            <v>62</v>
          </cell>
        </row>
        <row r="1367">
          <cell r="R1367">
            <v>-6013953.4500000002</v>
          </cell>
          <cell r="S1367">
            <v>-6013043.4500000002</v>
          </cell>
          <cell r="T1367">
            <v>-3056231.53</v>
          </cell>
          <cell r="U1367">
            <v>-3056231.53</v>
          </cell>
          <cell r="V1367">
            <v>-3056231.53</v>
          </cell>
          <cell r="W1367">
            <v>-3263767.53</v>
          </cell>
          <cell r="X1367">
            <v>-3263767.53</v>
          </cell>
          <cell r="Y1367">
            <v>-3263767.53</v>
          </cell>
          <cell r="Z1367">
            <v>-3663268.53</v>
          </cell>
          <cell r="AA1367">
            <v>-3663268.53</v>
          </cell>
          <cell r="AB1367">
            <v>-3663268.53</v>
          </cell>
          <cell r="AC1367">
            <v>-3177258.84</v>
          </cell>
          <cell r="AD1367">
            <v>-6975821.8220833344</v>
          </cell>
          <cell r="AE1367">
            <v>-7004650.9337499999</v>
          </cell>
          <cell r="AF1367">
            <v>-6964637.9070833335</v>
          </cell>
          <cell r="AG1367">
            <v>-6780989.6116666673</v>
          </cell>
          <cell r="AH1367">
            <v>-6597668.5141666671</v>
          </cell>
          <cell r="AI1367">
            <v>-6316231.3812500006</v>
          </cell>
          <cell r="AJ1367">
            <v>-5936771.682500001</v>
          </cell>
          <cell r="AK1367">
            <v>-5557732.9270833349</v>
          </cell>
          <cell r="AL1367">
            <v>-5176060.395833334</v>
          </cell>
          <cell r="AM1367">
            <v>-4791718.6804166669</v>
          </cell>
          <cell r="AN1367">
            <v>-4408481.550416667</v>
          </cell>
          <cell r="AO1367">
            <v>-3990083.3408333343</v>
          </cell>
          <cell r="AR1367" t="str">
            <v>62</v>
          </cell>
        </row>
        <row r="1368">
          <cell r="R1368">
            <v>-66899.399999999994</v>
          </cell>
          <cell r="S1368">
            <v>-55667.71</v>
          </cell>
          <cell r="T1368">
            <v>-66811.210000000006</v>
          </cell>
          <cell r="U1368">
            <v>-66811.210000000006</v>
          </cell>
          <cell r="V1368">
            <v>-66811.210000000006</v>
          </cell>
          <cell r="W1368">
            <v>-66811.210000000006</v>
          </cell>
          <cell r="X1368">
            <v>-66811.210000000006</v>
          </cell>
          <cell r="Y1368">
            <v>-66811.210000000006</v>
          </cell>
          <cell r="Z1368">
            <v>-66811.210000000006</v>
          </cell>
          <cell r="AA1368">
            <v>-46235.66</v>
          </cell>
          <cell r="AB1368">
            <v>-168247.39</v>
          </cell>
          <cell r="AC1368">
            <v>-183183.74</v>
          </cell>
          <cell r="AD1368">
            <v>-22019.919999999998</v>
          </cell>
          <cell r="AE1368">
            <v>-25689.514583333334</v>
          </cell>
          <cell r="AF1368">
            <v>-29355.434583333332</v>
          </cell>
          <cell r="AG1368">
            <v>-33485.667083333341</v>
          </cell>
          <cell r="AH1368">
            <v>-37615.899583333339</v>
          </cell>
          <cell r="AI1368">
            <v>-41746.132083333338</v>
          </cell>
          <cell r="AJ1368">
            <v>-44957.566666666673</v>
          </cell>
          <cell r="AK1368">
            <v>-47261.341250000005</v>
          </cell>
          <cell r="AL1368">
            <v>-49576.253750000003</v>
          </cell>
          <cell r="AM1368">
            <v>-53667.60125</v>
          </cell>
          <cell r="AN1368">
            <v>-64618.580833333333</v>
          </cell>
          <cell r="AO1368">
            <v>-77480.850000000006</v>
          </cell>
          <cell r="AR1368" t="str">
            <v>50a</v>
          </cell>
        </row>
        <row r="1369">
          <cell r="R1369">
            <v>0</v>
          </cell>
          <cell r="S1369">
            <v>0</v>
          </cell>
          <cell r="T1369">
            <v>0</v>
          </cell>
          <cell r="U1369">
            <v>0</v>
          </cell>
          <cell r="V1369">
            <v>0</v>
          </cell>
          <cell r="W1369">
            <v>0</v>
          </cell>
          <cell r="X1369">
            <v>0</v>
          </cell>
          <cell r="Y1369">
            <v>0</v>
          </cell>
          <cell r="Z1369">
            <v>0</v>
          </cell>
          <cell r="AA1369">
            <v>0</v>
          </cell>
          <cell r="AB1369">
            <v>0</v>
          </cell>
          <cell r="AC1369">
            <v>0</v>
          </cell>
          <cell r="AD1369">
            <v>0</v>
          </cell>
          <cell r="AE1369">
            <v>0</v>
          </cell>
          <cell r="AF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  <cell r="AK1369">
            <v>0</v>
          </cell>
          <cell r="AL1369">
            <v>0</v>
          </cell>
          <cell r="AM1369">
            <v>0</v>
          </cell>
          <cell r="AN1369">
            <v>0</v>
          </cell>
          <cell r="AO1369">
            <v>0</v>
          </cell>
          <cell r="AR1369" t="str">
            <v>50a</v>
          </cell>
        </row>
        <row r="1370">
          <cell r="R1370">
            <v>0</v>
          </cell>
          <cell r="S1370">
            <v>0</v>
          </cell>
          <cell r="T1370">
            <v>0</v>
          </cell>
          <cell r="U1370">
            <v>0</v>
          </cell>
          <cell r="V1370">
            <v>0</v>
          </cell>
          <cell r="W1370">
            <v>0</v>
          </cell>
          <cell r="X1370">
            <v>0</v>
          </cell>
          <cell r="Y1370">
            <v>0</v>
          </cell>
          <cell r="Z1370">
            <v>0</v>
          </cell>
          <cell r="AA1370">
            <v>0</v>
          </cell>
          <cell r="AB1370">
            <v>0</v>
          </cell>
          <cell r="AC1370">
            <v>0</v>
          </cell>
          <cell r="AD1370">
            <v>0</v>
          </cell>
          <cell r="AE1370">
            <v>0</v>
          </cell>
          <cell r="AF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  <cell r="AK1370">
            <v>0</v>
          </cell>
          <cell r="AL1370">
            <v>0</v>
          </cell>
          <cell r="AM1370">
            <v>0</v>
          </cell>
          <cell r="AN1370">
            <v>0</v>
          </cell>
          <cell r="AO1370">
            <v>0</v>
          </cell>
        </row>
        <row r="1371">
          <cell r="R1371">
            <v>-218226.01</v>
          </cell>
          <cell r="S1371">
            <v>-217080.18</v>
          </cell>
          <cell r="T1371">
            <v>-215934.35</v>
          </cell>
          <cell r="U1371">
            <v>-214788.52</v>
          </cell>
          <cell r="V1371">
            <v>-213642.69</v>
          </cell>
          <cell r="W1371">
            <v>-212496.86</v>
          </cell>
          <cell r="X1371">
            <v>-211351.03</v>
          </cell>
          <cell r="Y1371">
            <v>-210205.2</v>
          </cell>
          <cell r="Z1371">
            <v>-209059.37</v>
          </cell>
          <cell r="AA1371">
            <v>-207913.54</v>
          </cell>
          <cell r="AB1371">
            <v>-206767.71</v>
          </cell>
          <cell r="AC1371">
            <v>-205621.88</v>
          </cell>
          <cell r="AD1371">
            <v>-225100.99</v>
          </cell>
          <cell r="AE1371">
            <v>-223955.16</v>
          </cell>
          <cell r="AF1371">
            <v>-222809.33000000005</v>
          </cell>
          <cell r="AG1371">
            <v>-221663.5</v>
          </cell>
          <cell r="AH1371">
            <v>-220517.66999999995</v>
          </cell>
          <cell r="AI1371">
            <v>-219371.83999999997</v>
          </cell>
          <cell r="AJ1371">
            <v>-218226.01</v>
          </cell>
          <cell r="AK1371">
            <v>-217080.18000000002</v>
          </cell>
          <cell r="AL1371">
            <v>-215934.35</v>
          </cell>
          <cell r="AM1371">
            <v>-214788.52000000002</v>
          </cell>
          <cell r="AN1371">
            <v>-213642.68999999997</v>
          </cell>
          <cell r="AO1371">
            <v>-212496.86</v>
          </cell>
          <cell r="AR1371" t="str">
            <v>50a</v>
          </cell>
        </row>
        <row r="1372">
          <cell r="R1372">
            <v>-4822250.82</v>
          </cell>
          <cell r="S1372">
            <v>-9176389.0999999996</v>
          </cell>
          <cell r="T1372">
            <v>-9185741.9299999997</v>
          </cell>
          <cell r="U1372">
            <v>-9211658.0299999993</v>
          </cell>
          <cell r="V1372">
            <v>-9236869.5500000007</v>
          </cell>
          <cell r="W1372">
            <v>-8266026.5899999999</v>
          </cell>
          <cell r="X1372">
            <v>-2996400.91</v>
          </cell>
          <cell r="Y1372">
            <v>3436153.99</v>
          </cell>
          <cell r="Z1372">
            <v>0</v>
          </cell>
          <cell r="AA1372">
            <v>-16568.88</v>
          </cell>
          <cell r="AB1372">
            <v>20</v>
          </cell>
          <cell r="AC1372">
            <v>-220587.62</v>
          </cell>
          <cell r="AD1372">
            <v>-2242249.3749999995</v>
          </cell>
          <cell r="AE1372">
            <v>-2487639.2066666665</v>
          </cell>
          <cell r="AF1372">
            <v>-2754229.7695833333</v>
          </cell>
          <cell r="AG1372">
            <v>-3017919.4329166668</v>
          </cell>
          <cell r="AH1372">
            <v>-3280436.7595833335</v>
          </cell>
          <cell r="AI1372">
            <v>-3571161.8795833341</v>
          </cell>
          <cell r="AJ1372">
            <v>-3855543.4212500006</v>
          </cell>
          <cell r="AK1372">
            <v>-4053799.9295833339</v>
          </cell>
          <cell r="AL1372">
            <v>-4127206.4000000004</v>
          </cell>
          <cell r="AM1372">
            <v>-4127896.77</v>
          </cell>
          <cell r="AN1372">
            <v>-4128586.3066666671</v>
          </cell>
          <cell r="AO1372">
            <v>-4134972.7133333343</v>
          </cell>
          <cell r="AR1372" t="str">
            <v>50b</v>
          </cell>
        </row>
        <row r="1373">
          <cell r="R1373">
            <v>-540148</v>
          </cell>
          <cell r="S1373">
            <v>-540148</v>
          </cell>
          <cell r="T1373">
            <v>-1081667</v>
          </cell>
          <cell r="U1373">
            <v>-1081667</v>
          </cell>
          <cell r="V1373">
            <v>-1081667</v>
          </cell>
          <cell r="W1373">
            <v>-1755348</v>
          </cell>
          <cell r="X1373">
            <v>-1755348</v>
          </cell>
          <cell r="Y1373">
            <v>-1755348</v>
          </cell>
          <cell r="Z1373">
            <v>-2438439</v>
          </cell>
          <cell r="AA1373">
            <v>-2438439</v>
          </cell>
          <cell r="AB1373">
            <v>-2438439</v>
          </cell>
          <cell r="AC1373">
            <v>-2750182</v>
          </cell>
          <cell r="AD1373">
            <v>-103162.75</v>
          </cell>
          <cell r="AE1373">
            <v>-148175.08333333334</v>
          </cell>
          <cell r="AF1373">
            <v>-215750.70833333334</v>
          </cell>
          <cell r="AG1373">
            <v>-305889.625</v>
          </cell>
          <cell r="AH1373">
            <v>-396028.54166666669</v>
          </cell>
          <cell r="AI1373">
            <v>-514237.5</v>
          </cell>
          <cell r="AJ1373">
            <v>-660516.5</v>
          </cell>
          <cell r="AK1373">
            <v>-806795.5</v>
          </cell>
          <cell r="AL1373">
            <v>-981536.625</v>
          </cell>
          <cell r="AM1373">
            <v>-1184739.875</v>
          </cell>
          <cell r="AN1373">
            <v>-1387943.125</v>
          </cell>
          <cell r="AO1373">
            <v>-1563807.375</v>
          </cell>
          <cell r="AR1373" t="str">
            <v>62</v>
          </cell>
        </row>
        <row r="1374">
          <cell r="R1374">
            <v>0</v>
          </cell>
          <cell r="S1374">
            <v>0</v>
          </cell>
          <cell r="T1374">
            <v>0</v>
          </cell>
          <cell r="U1374">
            <v>0</v>
          </cell>
          <cell r="V1374">
            <v>0</v>
          </cell>
          <cell r="W1374">
            <v>0</v>
          </cell>
          <cell r="X1374">
            <v>0</v>
          </cell>
          <cell r="Y1374">
            <v>0</v>
          </cell>
          <cell r="Z1374">
            <v>0</v>
          </cell>
          <cell r="AA1374">
            <v>0</v>
          </cell>
          <cell r="AB1374">
            <v>0</v>
          </cell>
          <cell r="AC1374">
            <v>0</v>
          </cell>
          <cell r="AD1374">
            <v>-46526.458333333336</v>
          </cell>
          <cell r="AE1374">
            <v>-39368.541666666664</v>
          </cell>
          <cell r="AF1374">
            <v>-32210.625</v>
          </cell>
          <cell r="AG1374">
            <v>-25052.708333333332</v>
          </cell>
          <cell r="AH1374">
            <v>-17894.791666666668</v>
          </cell>
          <cell r="AI1374">
            <v>-10736.875</v>
          </cell>
          <cell r="AJ1374">
            <v>-3578.9583333333335</v>
          </cell>
          <cell r="AK1374">
            <v>0</v>
          </cell>
          <cell r="AL1374">
            <v>0</v>
          </cell>
          <cell r="AM1374">
            <v>0</v>
          </cell>
          <cell r="AN1374">
            <v>0</v>
          </cell>
          <cell r="AO1374">
            <v>0</v>
          </cell>
          <cell r="AR1374" t="str">
            <v>50a</v>
          </cell>
        </row>
        <row r="1375"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  <cell r="AA1375">
            <v>0</v>
          </cell>
          <cell r="AB1375">
            <v>0</v>
          </cell>
          <cell r="AC1375">
            <v>0</v>
          </cell>
          <cell r="AD1375">
            <v>-154177.91666666666</v>
          </cell>
          <cell r="AE1375">
            <v>-154177.91666666666</v>
          </cell>
          <cell r="AF1375">
            <v>-152093.95833333334</v>
          </cell>
          <cell r="AG1375">
            <v>-147926.04166666666</v>
          </cell>
          <cell r="AH1375">
            <v>-135424.79166666666</v>
          </cell>
          <cell r="AI1375">
            <v>-114590.20833333333</v>
          </cell>
          <cell r="AJ1375">
            <v>-93755.625</v>
          </cell>
          <cell r="AK1375">
            <v>-72921.041666666672</v>
          </cell>
          <cell r="AL1375">
            <v>-52086.458333333336</v>
          </cell>
          <cell r="AM1375">
            <v>-31251.875</v>
          </cell>
          <cell r="AN1375">
            <v>-10417.291666666666</v>
          </cell>
          <cell r="AO1375">
            <v>0</v>
          </cell>
          <cell r="AR1375" t="str">
            <v>50a</v>
          </cell>
        </row>
        <row r="1376"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  <cell r="AA1376">
            <v>0</v>
          </cell>
          <cell r="AB1376">
            <v>0</v>
          </cell>
          <cell r="AC1376">
            <v>0</v>
          </cell>
          <cell r="AD1376">
            <v>0</v>
          </cell>
          <cell r="AE1376">
            <v>0</v>
          </cell>
          <cell r="AF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  <cell r="AK1376">
            <v>0</v>
          </cell>
          <cell r="AL1376">
            <v>0</v>
          </cell>
          <cell r="AM1376">
            <v>0</v>
          </cell>
          <cell r="AN1376">
            <v>0</v>
          </cell>
          <cell r="AO1376">
            <v>0</v>
          </cell>
          <cell r="AR1376" t="str">
            <v>50b</v>
          </cell>
        </row>
        <row r="1377">
          <cell r="R1377">
            <v>-13223800</v>
          </cell>
          <cell r="S1377">
            <v>-13077967</v>
          </cell>
          <cell r="T1377">
            <v>-12932134</v>
          </cell>
          <cell r="U1377">
            <v>-12786301</v>
          </cell>
          <cell r="V1377">
            <v>-12640468</v>
          </cell>
          <cell r="W1377">
            <v>-12494635</v>
          </cell>
          <cell r="X1377">
            <v>-12348802</v>
          </cell>
          <cell r="Y1377">
            <v>-12202969</v>
          </cell>
          <cell r="Z1377">
            <v>-12057136</v>
          </cell>
          <cell r="AA1377">
            <v>-11911303</v>
          </cell>
          <cell r="AB1377">
            <v>-11765470</v>
          </cell>
          <cell r="AC1377">
            <v>-11619637</v>
          </cell>
          <cell r="AD1377">
            <v>-14098798</v>
          </cell>
          <cell r="AE1377">
            <v>-13952965</v>
          </cell>
          <cell r="AF1377">
            <v>-13807132</v>
          </cell>
          <cell r="AG1377">
            <v>-13661299</v>
          </cell>
          <cell r="AH1377">
            <v>-13515466</v>
          </cell>
          <cell r="AI1377">
            <v>-13369633</v>
          </cell>
          <cell r="AJ1377">
            <v>-13223800</v>
          </cell>
          <cell r="AK1377">
            <v>-13077967</v>
          </cell>
          <cell r="AL1377">
            <v>-12932134</v>
          </cell>
          <cell r="AM1377">
            <v>-12786301</v>
          </cell>
          <cell r="AN1377">
            <v>-12640468</v>
          </cell>
          <cell r="AO1377">
            <v>-12494635</v>
          </cell>
          <cell r="AR1377" t="str">
            <v>50a</v>
          </cell>
        </row>
        <row r="1378">
          <cell r="R1378">
            <v>-574.6</v>
          </cell>
          <cell r="S1378">
            <v>-574.6</v>
          </cell>
          <cell r="T1378">
            <v>-574.6</v>
          </cell>
          <cell r="U1378">
            <v>-574.6</v>
          </cell>
          <cell r="V1378">
            <v>-574.6</v>
          </cell>
          <cell r="W1378">
            <v>-9570.6</v>
          </cell>
          <cell r="X1378">
            <v>-9570.6</v>
          </cell>
          <cell r="Y1378">
            <v>-44768.88</v>
          </cell>
          <cell r="Z1378">
            <v>-44768.88</v>
          </cell>
          <cell r="AA1378">
            <v>-44768.88</v>
          </cell>
          <cell r="AB1378">
            <v>-44768.88</v>
          </cell>
          <cell r="AC1378">
            <v>-836.28</v>
          </cell>
          <cell r="AD1378">
            <v>-5394.8291666666673</v>
          </cell>
          <cell r="AE1378">
            <v>-5442.7125000000005</v>
          </cell>
          <cell r="AF1378">
            <v>-5490.5958333333338</v>
          </cell>
          <cell r="AG1378">
            <v>-5538.4791666666679</v>
          </cell>
          <cell r="AH1378">
            <v>-5586.362500000002</v>
          </cell>
          <cell r="AI1378">
            <v>-6009.0791666666692</v>
          </cell>
          <cell r="AJ1378">
            <v>-6724.7566666666671</v>
          </cell>
          <cell r="AK1378">
            <v>-8833.5562499999996</v>
          </cell>
          <cell r="AL1378">
            <v>-12138.850416666666</v>
          </cell>
          <cell r="AM1378">
            <v>-13946.311249999999</v>
          </cell>
          <cell r="AN1378">
            <v>-15663.085416666669</v>
          </cell>
          <cell r="AO1378">
            <v>-16956.481250000001</v>
          </cell>
          <cell r="AR1378" t="str">
            <v>50a</v>
          </cell>
        </row>
        <row r="1379">
          <cell r="R1379">
            <v>0</v>
          </cell>
          <cell r="S1379">
            <v>0</v>
          </cell>
          <cell r="T1379">
            <v>0</v>
          </cell>
          <cell r="U1379">
            <v>0</v>
          </cell>
          <cell r="V1379">
            <v>0</v>
          </cell>
          <cell r="W1379">
            <v>0</v>
          </cell>
          <cell r="X1379">
            <v>0</v>
          </cell>
          <cell r="Y1379">
            <v>0</v>
          </cell>
          <cell r="Z1379">
            <v>0</v>
          </cell>
          <cell r="AA1379">
            <v>0</v>
          </cell>
          <cell r="AB1379">
            <v>0</v>
          </cell>
          <cell r="AC1379">
            <v>0</v>
          </cell>
          <cell r="AD1379">
            <v>0</v>
          </cell>
          <cell r="AE1379">
            <v>0</v>
          </cell>
          <cell r="AF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  <cell r="AK1379">
            <v>0</v>
          </cell>
          <cell r="AL1379">
            <v>0</v>
          </cell>
          <cell r="AM1379">
            <v>0</v>
          </cell>
          <cell r="AN1379">
            <v>0</v>
          </cell>
          <cell r="AO1379">
            <v>0</v>
          </cell>
          <cell r="AR1379" t="str">
            <v>50a</v>
          </cell>
        </row>
        <row r="1380">
          <cell r="R1380">
            <v>0</v>
          </cell>
          <cell r="S1380">
            <v>0</v>
          </cell>
          <cell r="T1380">
            <v>0</v>
          </cell>
          <cell r="U1380">
            <v>0</v>
          </cell>
          <cell r="V1380">
            <v>0</v>
          </cell>
          <cell r="W1380">
            <v>0</v>
          </cell>
          <cell r="X1380">
            <v>0</v>
          </cell>
          <cell r="Y1380">
            <v>0</v>
          </cell>
          <cell r="Z1380">
            <v>0</v>
          </cell>
          <cell r="AA1380">
            <v>0</v>
          </cell>
          <cell r="AB1380">
            <v>0</v>
          </cell>
          <cell r="AC1380">
            <v>0</v>
          </cell>
          <cell r="AD1380">
            <v>0</v>
          </cell>
          <cell r="AE1380">
            <v>0</v>
          </cell>
          <cell r="AF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  <cell r="AK1380">
            <v>0</v>
          </cell>
          <cell r="AL1380">
            <v>0</v>
          </cell>
          <cell r="AM1380">
            <v>0</v>
          </cell>
          <cell r="AN1380">
            <v>0</v>
          </cell>
          <cell r="AO1380">
            <v>0</v>
          </cell>
          <cell r="AR1380" t="str">
            <v>50a</v>
          </cell>
        </row>
        <row r="1381">
          <cell r="R1381">
            <v>0</v>
          </cell>
          <cell r="S1381">
            <v>0</v>
          </cell>
          <cell r="T1381">
            <v>0</v>
          </cell>
          <cell r="U1381">
            <v>0</v>
          </cell>
          <cell r="V1381">
            <v>0</v>
          </cell>
          <cell r="W1381">
            <v>0</v>
          </cell>
          <cell r="X1381">
            <v>0</v>
          </cell>
          <cell r="Y1381">
            <v>0</v>
          </cell>
          <cell r="Z1381">
            <v>0</v>
          </cell>
          <cell r="AA1381">
            <v>0</v>
          </cell>
          <cell r="AB1381">
            <v>0</v>
          </cell>
          <cell r="AC1381">
            <v>0</v>
          </cell>
          <cell r="AD1381">
            <v>0</v>
          </cell>
          <cell r="AE1381">
            <v>0</v>
          </cell>
          <cell r="AF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  <cell r="AK1381">
            <v>0</v>
          </cell>
          <cell r="AL1381">
            <v>0</v>
          </cell>
          <cell r="AM1381">
            <v>0</v>
          </cell>
          <cell r="AN1381">
            <v>0</v>
          </cell>
          <cell r="AO1381">
            <v>0</v>
          </cell>
          <cell r="AR1381" t="str">
            <v>50b</v>
          </cell>
        </row>
        <row r="1382">
          <cell r="R1382">
            <v>0</v>
          </cell>
          <cell r="S1382">
            <v>0</v>
          </cell>
          <cell r="T1382">
            <v>0</v>
          </cell>
          <cell r="U1382">
            <v>0</v>
          </cell>
          <cell r="V1382">
            <v>0</v>
          </cell>
          <cell r="W1382">
            <v>0</v>
          </cell>
          <cell r="X1382">
            <v>0</v>
          </cell>
          <cell r="Y1382">
            <v>0</v>
          </cell>
          <cell r="Z1382">
            <v>0</v>
          </cell>
          <cell r="AA1382">
            <v>128464.68</v>
          </cell>
          <cell r="AB1382">
            <v>0</v>
          </cell>
          <cell r="AC1382">
            <v>0</v>
          </cell>
          <cell r="AD1382">
            <v>4247.0454166666668</v>
          </cell>
          <cell r="AE1382">
            <v>4240.0645833333338</v>
          </cell>
          <cell r="AF1382">
            <v>4233.0837500000007</v>
          </cell>
          <cell r="AG1382">
            <v>4229.5933333333332</v>
          </cell>
          <cell r="AH1382">
            <v>4229.5933333333332</v>
          </cell>
          <cell r="AI1382">
            <v>4229.5933333333332</v>
          </cell>
          <cell r="AJ1382">
            <v>4229.5933333333332</v>
          </cell>
          <cell r="AK1382">
            <v>4318.7837499999996</v>
          </cell>
          <cell r="AL1382">
            <v>4497.1645833333332</v>
          </cell>
          <cell r="AM1382">
            <v>8792.4612500000003</v>
          </cell>
          <cell r="AN1382">
            <v>11851.97875</v>
          </cell>
          <cell r="AO1382">
            <v>10705.39</v>
          </cell>
          <cell r="AR1382" t="str">
            <v>50a</v>
          </cell>
        </row>
        <row r="1383">
          <cell r="R1383">
            <v>0</v>
          </cell>
          <cell r="S1383">
            <v>0</v>
          </cell>
          <cell r="T1383">
            <v>0</v>
          </cell>
          <cell r="U1383">
            <v>0</v>
          </cell>
          <cell r="V1383">
            <v>0</v>
          </cell>
          <cell r="W1383">
            <v>0</v>
          </cell>
          <cell r="X1383">
            <v>0</v>
          </cell>
          <cell r="Y1383">
            <v>0</v>
          </cell>
          <cell r="Z1383">
            <v>0</v>
          </cell>
          <cell r="AA1383">
            <v>424.71</v>
          </cell>
          <cell r="AB1383">
            <v>424.71</v>
          </cell>
          <cell r="AC1383">
            <v>0</v>
          </cell>
          <cell r="AD1383">
            <v>0</v>
          </cell>
          <cell r="AE1383">
            <v>0</v>
          </cell>
          <cell r="AF1383">
            <v>0</v>
          </cell>
          <cell r="AG1383">
            <v>0</v>
          </cell>
          <cell r="AH1383">
            <v>0</v>
          </cell>
          <cell r="AI1383">
            <v>0</v>
          </cell>
          <cell r="AJ1383">
            <v>0</v>
          </cell>
          <cell r="AK1383">
            <v>0</v>
          </cell>
          <cell r="AL1383">
            <v>0</v>
          </cell>
          <cell r="AM1383">
            <v>17.696249999999999</v>
          </cell>
          <cell r="AN1383">
            <v>53.088749999999997</v>
          </cell>
          <cell r="AO1383">
            <v>70.784999999999997</v>
          </cell>
          <cell r="AR1383" t="str">
            <v>50a</v>
          </cell>
        </row>
        <row r="1384">
          <cell r="R1384">
            <v>0</v>
          </cell>
          <cell r="S1384">
            <v>0</v>
          </cell>
          <cell r="T1384">
            <v>-620000</v>
          </cell>
          <cell r="U1384">
            <v>-1320000</v>
          </cell>
          <cell r="V1384">
            <v>-8820000</v>
          </cell>
          <cell r="W1384">
            <v>-5020000</v>
          </cell>
          <cell r="X1384">
            <v>-5720000</v>
          </cell>
          <cell r="Y1384">
            <v>-6720000</v>
          </cell>
          <cell r="Z1384">
            <v>-8520000</v>
          </cell>
          <cell r="AA1384">
            <v>-19670000</v>
          </cell>
          <cell r="AB1384">
            <v>-15220000</v>
          </cell>
          <cell r="AC1384">
            <v>-6170000</v>
          </cell>
          <cell r="AD1384">
            <v>0</v>
          </cell>
          <cell r="AE1384">
            <v>0</v>
          </cell>
          <cell r="AF1384">
            <v>-25833.333333333332</v>
          </cell>
          <cell r="AG1384">
            <v>-106666.66666666667</v>
          </cell>
          <cell r="AH1384">
            <v>-529166.66666666663</v>
          </cell>
          <cell r="AI1384">
            <v>-1105833.3333333333</v>
          </cell>
          <cell r="AJ1384">
            <v>-1553333.3333333333</v>
          </cell>
          <cell r="AK1384">
            <v>-2071666.6666666667</v>
          </cell>
          <cell r="AL1384">
            <v>-2706666.6666666665</v>
          </cell>
          <cell r="AM1384">
            <v>-3881250</v>
          </cell>
          <cell r="AN1384">
            <v>-5335000</v>
          </cell>
          <cell r="AO1384">
            <v>-6226250</v>
          </cell>
          <cell r="AR1384" t="str">
            <v>50b</v>
          </cell>
        </row>
        <row r="1385">
          <cell r="R1385">
            <v>0</v>
          </cell>
          <cell r="S1385">
            <v>0</v>
          </cell>
          <cell r="T1385">
            <v>0</v>
          </cell>
          <cell r="U1385">
            <v>0</v>
          </cell>
          <cell r="V1385">
            <v>0</v>
          </cell>
          <cell r="W1385">
            <v>0</v>
          </cell>
          <cell r="X1385">
            <v>0</v>
          </cell>
          <cell r="Y1385">
            <v>0</v>
          </cell>
          <cell r="Z1385">
            <v>0</v>
          </cell>
          <cell r="AA1385">
            <v>0</v>
          </cell>
          <cell r="AB1385">
            <v>0</v>
          </cell>
          <cell r="AC1385">
            <v>0</v>
          </cell>
          <cell r="AD1385">
            <v>-24989125</v>
          </cell>
          <cell r="AE1385">
            <v>-22758000</v>
          </cell>
          <cell r="AF1385">
            <v>-20432875</v>
          </cell>
          <cell r="AG1385">
            <v>-18099250</v>
          </cell>
          <cell r="AH1385">
            <v>-15390291.666666666</v>
          </cell>
          <cell r="AI1385">
            <v>-12499208.333333334</v>
          </cell>
          <cell r="AJ1385">
            <v>-9915666.666666666</v>
          </cell>
          <cell r="AK1385">
            <v>-7639666.666666667</v>
          </cell>
          <cell r="AL1385">
            <v>-5363666.666666667</v>
          </cell>
          <cell r="AM1385">
            <v>-3169250</v>
          </cell>
          <cell r="AN1385">
            <v>-1056416.6666666667</v>
          </cell>
          <cell r="AO1385">
            <v>0</v>
          </cell>
          <cell r="AR1385" t="str">
            <v>50b</v>
          </cell>
        </row>
        <row r="1386">
          <cell r="R1386">
            <v>0</v>
          </cell>
          <cell r="S1386">
            <v>2228153.92</v>
          </cell>
          <cell r="T1386">
            <v>0</v>
          </cell>
          <cell r="U1386">
            <v>7174783.54</v>
          </cell>
          <cell r="V1386">
            <v>-3471257.56</v>
          </cell>
          <cell r="W1386">
            <v>0</v>
          </cell>
          <cell r="X1386">
            <v>-2977126.19</v>
          </cell>
          <cell r="Y1386">
            <v>-6285661.3399999999</v>
          </cell>
          <cell r="Z1386">
            <v>-9736237.6500000004</v>
          </cell>
          <cell r="AA1386">
            <v>-10998663.210000001</v>
          </cell>
          <cell r="AB1386">
            <v>-8337819.54</v>
          </cell>
          <cell r="AC1386">
            <v>-2952355.38</v>
          </cell>
          <cell r="AD1386">
            <v>-9037259.4016666654</v>
          </cell>
          <cell r="AE1386">
            <v>-7299674.1487499997</v>
          </cell>
          <cell r="AF1386">
            <v>-6007891.13375</v>
          </cell>
          <cell r="AG1386">
            <v>-4853940.6595833329</v>
          </cell>
          <cell r="AH1386">
            <v>-4013679.1487499997</v>
          </cell>
          <cell r="AI1386">
            <v>-3509157.4912500004</v>
          </cell>
          <cell r="AJ1386">
            <v>-2965434.0708333328</v>
          </cell>
          <cell r="AK1386">
            <v>-2674741.2079166668</v>
          </cell>
          <cell r="AL1386">
            <v>-2634858.7245833334</v>
          </cell>
          <cell r="AM1386">
            <v>-2694739.5883333334</v>
          </cell>
          <cell r="AN1386">
            <v>-2759094.7854166669</v>
          </cell>
          <cell r="AO1386">
            <v>-2876835.11375</v>
          </cell>
          <cell r="AR1386" t="str">
            <v>62</v>
          </cell>
        </row>
        <row r="1387">
          <cell r="AB1387">
            <v>-150000</v>
          </cell>
          <cell r="AC1387">
            <v>-150000</v>
          </cell>
          <cell r="AN1387">
            <v>-6250</v>
          </cell>
          <cell r="AO1387">
            <v>-18750</v>
          </cell>
          <cell r="AR1387" t="str">
            <v>50b</v>
          </cell>
        </row>
        <row r="1388">
          <cell r="AC1388">
            <v>-2599393</v>
          </cell>
          <cell r="AO1388">
            <v>-108308.04166666667</v>
          </cell>
          <cell r="AR1388" t="str">
            <v>50b</v>
          </cell>
        </row>
        <row r="1389">
          <cell r="R1389">
            <v>-11659563.32</v>
          </cell>
          <cell r="S1389">
            <v>-12101004.560000001</v>
          </cell>
          <cell r="T1389">
            <v>-12528454.800000001</v>
          </cell>
          <cell r="U1389">
            <v>-12965232.369999999</v>
          </cell>
          <cell r="V1389">
            <v>-13402009.939999999</v>
          </cell>
          <cell r="W1389">
            <v>-13865888.550000001</v>
          </cell>
          <cell r="X1389">
            <v>-14299723.77</v>
          </cell>
          <cell r="Y1389">
            <v>-14734787.550000001</v>
          </cell>
          <cell r="Z1389">
            <v>-15169237.050000001</v>
          </cell>
          <cell r="AA1389">
            <v>-15604380.970000001</v>
          </cell>
          <cell r="AB1389">
            <v>-16038267.52</v>
          </cell>
          <cell r="AC1389">
            <v>-16479757.75</v>
          </cell>
          <cell r="AD1389">
            <v>-18534865.497083332</v>
          </cell>
          <cell r="AE1389">
            <v>-18124119.776249997</v>
          </cell>
          <cell r="AF1389">
            <v>-17720262.370416667</v>
          </cell>
          <cell r="AG1389">
            <v>-17323098.960000001</v>
          </cell>
          <cell r="AH1389">
            <v>-16933028.924166668</v>
          </cell>
          <cell r="AI1389">
            <v>-16551299.028333334</v>
          </cell>
          <cell r="AJ1389">
            <v>-16177886.54916667</v>
          </cell>
          <cell r="AK1389">
            <v>-15811583.928333336</v>
          </cell>
          <cell r="AL1389">
            <v>-15433087.407916671</v>
          </cell>
          <cell r="AM1389">
            <v>-15040252.625833334</v>
          </cell>
          <cell r="AN1389">
            <v>-14650237.777499998</v>
          </cell>
          <cell r="AO1389">
            <v>-14263307.292499999</v>
          </cell>
          <cell r="AR1389" t="str">
            <v>47</v>
          </cell>
        </row>
        <row r="1390">
          <cell r="R1390">
            <v>0</v>
          </cell>
          <cell r="S1390">
            <v>0</v>
          </cell>
          <cell r="T1390">
            <v>0</v>
          </cell>
          <cell r="U1390">
            <v>0</v>
          </cell>
          <cell r="V1390">
            <v>0</v>
          </cell>
          <cell r="W1390">
            <v>0</v>
          </cell>
          <cell r="X1390">
            <v>0</v>
          </cell>
          <cell r="Y1390">
            <v>0</v>
          </cell>
          <cell r="Z1390">
            <v>0</v>
          </cell>
          <cell r="AA1390">
            <v>0</v>
          </cell>
          <cell r="AB1390">
            <v>0</v>
          </cell>
          <cell r="AC1390">
            <v>0</v>
          </cell>
          <cell r="AD1390">
            <v>0</v>
          </cell>
          <cell r="AE1390">
            <v>0</v>
          </cell>
          <cell r="AF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  <cell r="AK1390">
            <v>0</v>
          </cell>
          <cell r="AL1390">
            <v>0</v>
          </cell>
          <cell r="AM1390">
            <v>0</v>
          </cell>
          <cell r="AN1390">
            <v>0</v>
          </cell>
          <cell r="AO1390">
            <v>0</v>
          </cell>
          <cell r="AR1390" t="str">
            <v>62</v>
          </cell>
        </row>
        <row r="1391">
          <cell r="R1391">
            <v>0</v>
          </cell>
          <cell r="S1391">
            <v>0</v>
          </cell>
          <cell r="T1391">
            <v>0</v>
          </cell>
          <cell r="U1391">
            <v>0</v>
          </cell>
          <cell r="V1391">
            <v>0</v>
          </cell>
          <cell r="W1391">
            <v>0</v>
          </cell>
          <cell r="X1391">
            <v>0</v>
          </cell>
          <cell r="Y1391">
            <v>0</v>
          </cell>
          <cell r="Z1391">
            <v>0</v>
          </cell>
          <cell r="AA1391">
            <v>0</v>
          </cell>
          <cell r="AB1391">
            <v>0</v>
          </cell>
          <cell r="AC1391">
            <v>0</v>
          </cell>
          <cell r="AD1391">
            <v>0</v>
          </cell>
          <cell r="AE1391">
            <v>0</v>
          </cell>
          <cell r="AF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  <cell r="AK1391">
            <v>0</v>
          </cell>
          <cell r="AL1391">
            <v>0</v>
          </cell>
          <cell r="AM1391">
            <v>0</v>
          </cell>
          <cell r="AN1391">
            <v>0</v>
          </cell>
          <cell r="AO1391">
            <v>0</v>
          </cell>
          <cell r="AR1391" t="str">
            <v>62</v>
          </cell>
        </row>
        <row r="1392">
          <cell r="R1392">
            <v>0</v>
          </cell>
          <cell r="S1392">
            <v>0</v>
          </cell>
          <cell r="T1392">
            <v>0</v>
          </cell>
          <cell r="U1392">
            <v>0</v>
          </cell>
          <cell r="V1392">
            <v>0</v>
          </cell>
          <cell r="W1392">
            <v>0</v>
          </cell>
          <cell r="X1392">
            <v>0</v>
          </cell>
          <cell r="Y1392">
            <v>0</v>
          </cell>
          <cell r="Z1392">
            <v>0</v>
          </cell>
          <cell r="AA1392">
            <v>0</v>
          </cell>
          <cell r="AB1392">
            <v>0</v>
          </cell>
          <cell r="AC1392">
            <v>0</v>
          </cell>
          <cell r="AD1392">
            <v>0</v>
          </cell>
          <cell r="AE1392">
            <v>0</v>
          </cell>
          <cell r="AF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  <cell r="AK1392">
            <v>0</v>
          </cell>
          <cell r="AL1392">
            <v>0</v>
          </cell>
          <cell r="AM1392">
            <v>0</v>
          </cell>
          <cell r="AN1392">
            <v>0</v>
          </cell>
          <cell r="AO1392">
            <v>0</v>
          </cell>
          <cell r="AR1392" t="str">
            <v>62</v>
          </cell>
        </row>
        <row r="1393">
          <cell r="R1393">
            <v>0</v>
          </cell>
          <cell r="S1393">
            <v>0</v>
          </cell>
          <cell r="T1393">
            <v>0</v>
          </cell>
          <cell r="U1393">
            <v>0</v>
          </cell>
          <cell r="V1393">
            <v>0</v>
          </cell>
          <cell r="W1393">
            <v>0</v>
          </cell>
          <cell r="X1393">
            <v>0</v>
          </cell>
          <cell r="Y1393">
            <v>0</v>
          </cell>
          <cell r="Z1393">
            <v>0</v>
          </cell>
          <cell r="AA1393">
            <v>0</v>
          </cell>
          <cell r="AB1393">
            <v>0</v>
          </cell>
          <cell r="AC1393">
            <v>0</v>
          </cell>
          <cell r="AD1393">
            <v>0</v>
          </cell>
          <cell r="AE1393">
            <v>0</v>
          </cell>
          <cell r="AF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  <cell r="AK1393">
            <v>0</v>
          </cell>
          <cell r="AL1393">
            <v>0</v>
          </cell>
          <cell r="AM1393">
            <v>0</v>
          </cell>
          <cell r="AN1393">
            <v>0</v>
          </cell>
          <cell r="AO1393">
            <v>0</v>
          </cell>
          <cell r="AR1393" t="str">
            <v>62</v>
          </cell>
        </row>
        <row r="1394">
          <cell r="R1394">
            <v>0</v>
          </cell>
          <cell r="S1394">
            <v>0</v>
          </cell>
          <cell r="T1394">
            <v>0</v>
          </cell>
          <cell r="U1394">
            <v>0</v>
          </cell>
          <cell r="V1394">
            <v>0</v>
          </cell>
          <cell r="W1394">
            <v>0</v>
          </cell>
          <cell r="X1394">
            <v>0</v>
          </cell>
          <cell r="Y1394">
            <v>0</v>
          </cell>
          <cell r="Z1394">
            <v>0</v>
          </cell>
          <cell r="AA1394">
            <v>0</v>
          </cell>
          <cell r="AB1394">
            <v>0</v>
          </cell>
          <cell r="AC1394">
            <v>0</v>
          </cell>
          <cell r="AD1394">
            <v>0</v>
          </cell>
          <cell r="AE1394">
            <v>0</v>
          </cell>
          <cell r="AF1394">
            <v>0</v>
          </cell>
          <cell r="AG1394">
            <v>0</v>
          </cell>
          <cell r="AH1394">
            <v>0</v>
          </cell>
          <cell r="AI1394">
            <v>0</v>
          </cell>
          <cell r="AJ1394">
            <v>0</v>
          </cell>
          <cell r="AK1394">
            <v>0</v>
          </cell>
          <cell r="AL1394">
            <v>0</v>
          </cell>
          <cell r="AM1394">
            <v>0</v>
          </cell>
          <cell r="AN1394">
            <v>0</v>
          </cell>
          <cell r="AO1394">
            <v>0</v>
          </cell>
          <cell r="AR1394" t="str">
            <v>62</v>
          </cell>
        </row>
        <row r="1395">
          <cell r="R1395">
            <v>-362689</v>
          </cell>
          <cell r="S1395">
            <v>0</v>
          </cell>
          <cell r="T1395">
            <v>0</v>
          </cell>
          <cell r="U1395">
            <v>0</v>
          </cell>
          <cell r="V1395">
            <v>0</v>
          </cell>
          <cell r="W1395">
            <v>0</v>
          </cell>
          <cell r="X1395">
            <v>0</v>
          </cell>
          <cell r="Y1395">
            <v>0</v>
          </cell>
          <cell r="Z1395">
            <v>0</v>
          </cell>
          <cell r="AA1395">
            <v>0</v>
          </cell>
          <cell r="AB1395">
            <v>0</v>
          </cell>
          <cell r="AC1395">
            <v>0</v>
          </cell>
          <cell r="AD1395">
            <v>-15112.041666666666</v>
          </cell>
          <cell r="AE1395">
            <v>-30224.083333333332</v>
          </cell>
          <cell r="AF1395">
            <v>-30224.083333333332</v>
          </cell>
          <cell r="AG1395">
            <v>-30224.083333333332</v>
          </cell>
          <cell r="AH1395">
            <v>-30224.083333333332</v>
          </cell>
          <cell r="AI1395">
            <v>-30224.083333333332</v>
          </cell>
          <cell r="AJ1395">
            <v>-30224.083333333332</v>
          </cell>
          <cell r="AK1395">
            <v>-30224.083333333332</v>
          </cell>
          <cell r="AL1395">
            <v>-30224.083333333332</v>
          </cell>
          <cell r="AM1395">
            <v>-30224.083333333332</v>
          </cell>
          <cell r="AN1395">
            <v>-30224.083333333332</v>
          </cell>
          <cell r="AO1395">
            <v>-30224.083333333332</v>
          </cell>
          <cell r="AR1395" t="str">
            <v>62</v>
          </cell>
        </row>
        <row r="1396">
          <cell r="R1396">
            <v>0</v>
          </cell>
          <cell r="S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Y1396">
            <v>0</v>
          </cell>
          <cell r="Z1396">
            <v>0</v>
          </cell>
          <cell r="AA1396">
            <v>0</v>
          </cell>
          <cell r="AB1396">
            <v>0</v>
          </cell>
          <cell r="AC1396">
            <v>0</v>
          </cell>
          <cell r="AD1396">
            <v>0</v>
          </cell>
          <cell r="AE1396">
            <v>0</v>
          </cell>
          <cell r="AF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  <cell r="AK1396">
            <v>0</v>
          </cell>
          <cell r="AL1396">
            <v>0</v>
          </cell>
          <cell r="AM1396">
            <v>0</v>
          </cell>
          <cell r="AN1396">
            <v>0</v>
          </cell>
          <cell r="AO1396">
            <v>0</v>
          </cell>
          <cell r="AR1396" t="str">
            <v>62</v>
          </cell>
        </row>
        <row r="1397">
          <cell r="R1397">
            <v>0</v>
          </cell>
          <cell r="S1397">
            <v>0</v>
          </cell>
          <cell r="T1397">
            <v>0</v>
          </cell>
          <cell r="U1397">
            <v>0</v>
          </cell>
          <cell r="V1397">
            <v>0</v>
          </cell>
          <cell r="W1397">
            <v>0</v>
          </cell>
          <cell r="X1397">
            <v>0</v>
          </cell>
          <cell r="Y1397">
            <v>0</v>
          </cell>
          <cell r="Z1397">
            <v>0</v>
          </cell>
          <cell r="AA1397">
            <v>0</v>
          </cell>
          <cell r="AB1397">
            <v>0</v>
          </cell>
          <cell r="AC1397">
            <v>0</v>
          </cell>
          <cell r="AD1397">
            <v>-270833.33333333331</v>
          </cell>
          <cell r="AE1397">
            <v>-229166.66666666666</v>
          </cell>
          <cell r="AF1397">
            <v>-187500</v>
          </cell>
          <cell r="AG1397">
            <v>-145833.33333333334</v>
          </cell>
          <cell r="AH1397">
            <v>-104166.66666666667</v>
          </cell>
          <cell r="AI1397">
            <v>-62500</v>
          </cell>
          <cell r="AJ1397">
            <v>-20833.333333333332</v>
          </cell>
          <cell r="AK1397">
            <v>0</v>
          </cell>
          <cell r="AL1397">
            <v>0</v>
          </cell>
          <cell r="AM1397">
            <v>0</v>
          </cell>
          <cell r="AN1397">
            <v>0</v>
          </cell>
          <cell r="AO1397">
            <v>0</v>
          </cell>
          <cell r="AR1397" t="str">
            <v>62</v>
          </cell>
        </row>
        <row r="1398">
          <cell r="R1398">
            <v>0</v>
          </cell>
          <cell r="S1398">
            <v>0</v>
          </cell>
          <cell r="T1398">
            <v>0</v>
          </cell>
          <cell r="U1398">
            <v>0</v>
          </cell>
          <cell r="V1398">
            <v>0</v>
          </cell>
          <cell r="W1398">
            <v>0</v>
          </cell>
          <cell r="X1398">
            <v>0</v>
          </cell>
          <cell r="Y1398">
            <v>0</v>
          </cell>
          <cell r="Z1398">
            <v>0</v>
          </cell>
          <cell r="AA1398">
            <v>0</v>
          </cell>
          <cell r="AB1398">
            <v>0</v>
          </cell>
          <cell r="AC1398">
            <v>0</v>
          </cell>
          <cell r="AD1398">
            <v>-281250</v>
          </cell>
          <cell r="AE1398">
            <v>-168750</v>
          </cell>
          <cell r="AF1398">
            <v>-56250</v>
          </cell>
          <cell r="AG1398">
            <v>0</v>
          </cell>
          <cell r="AH1398">
            <v>0</v>
          </cell>
          <cell r="AI1398">
            <v>0</v>
          </cell>
          <cell r="AJ1398">
            <v>0</v>
          </cell>
          <cell r="AK1398">
            <v>0</v>
          </cell>
          <cell r="AL1398">
            <v>0</v>
          </cell>
          <cell r="AM1398">
            <v>0</v>
          </cell>
          <cell r="AN1398">
            <v>0</v>
          </cell>
          <cell r="AO1398">
            <v>0</v>
          </cell>
          <cell r="AR1398" t="str">
            <v>62</v>
          </cell>
        </row>
        <row r="1399">
          <cell r="R1399">
            <v>-504290.65</v>
          </cell>
          <cell r="S1399">
            <v>-502044.21</v>
          </cell>
          <cell r="T1399">
            <v>-499797.77</v>
          </cell>
          <cell r="U1399">
            <v>-497551.33</v>
          </cell>
          <cell r="V1399">
            <v>-495304.89</v>
          </cell>
          <cell r="W1399">
            <v>-493058.45</v>
          </cell>
          <cell r="X1399">
            <v>-490812.01</v>
          </cell>
          <cell r="Y1399">
            <v>-488565.57</v>
          </cell>
          <cell r="Z1399">
            <v>-486319.13</v>
          </cell>
          <cell r="AA1399">
            <v>-484072.69</v>
          </cell>
          <cell r="AB1399">
            <v>-481826.25</v>
          </cell>
          <cell r="AC1399">
            <v>-479579.81</v>
          </cell>
          <cell r="AD1399">
            <v>-517769.29000000004</v>
          </cell>
          <cell r="AE1399">
            <v>-515522.85000000003</v>
          </cell>
          <cell r="AF1399">
            <v>-513276.41000000009</v>
          </cell>
          <cell r="AG1399">
            <v>-511029.97</v>
          </cell>
          <cell r="AH1399">
            <v>-508783.53</v>
          </cell>
          <cell r="AI1399">
            <v>-506537.08999999991</v>
          </cell>
          <cell r="AJ1399">
            <v>-504290.64999999997</v>
          </cell>
          <cell r="AK1399">
            <v>-502044.20999999996</v>
          </cell>
          <cell r="AL1399">
            <v>-499797.77</v>
          </cell>
          <cell r="AM1399">
            <v>-497551.33000000007</v>
          </cell>
          <cell r="AN1399">
            <v>-495304.89000000007</v>
          </cell>
          <cell r="AO1399">
            <v>-493058.45000000013</v>
          </cell>
          <cell r="AR1399" t="str">
            <v>62</v>
          </cell>
        </row>
        <row r="1400">
          <cell r="R1400">
            <v>-134193</v>
          </cell>
          <cell r="S1400">
            <v>-185832</v>
          </cell>
          <cell r="T1400">
            <v>-219330.42</v>
          </cell>
          <cell r="U1400">
            <v>-206102.42</v>
          </cell>
          <cell r="V1400">
            <v>-250850.07</v>
          </cell>
          <cell r="W1400">
            <v>-319207.27</v>
          </cell>
          <cell r="X1400">
            <v>-233056.42</v>
          </cell>
          <cell r="Y1400">
            <v>-300468.98</v>
          </cell>
          <cell r="Z1400">
            <v>-270532.98</v>
          </cell>
          <cell r="AA1400">
            <v>-216525.71</v>
          </cell>
          <cell r="AB1400">
            <v>-276313.11</v>
          </cell>
          <cell r="AC1400">
            <v>-173741.17</v>
          </cell>
          <cell r="AD1400">
            <v>-13722.958333333334</v>
          </cell>
          <cell r="AE1400">
            <v>-27057.333333333332</v>
          </cell>
          <cell r="AF1400">
            <v>-43939.10083333333</v>
          </cell>
          <cell r="AG1400">
            <v>-61665.469166666669</v>
          </cell>
          <cell r="AH1400">
            <v>-80705.156250000015</v>
          </cell>
          <cell r="AI1400">
            <v>-104457.54541666668</v>
          </cell>
          <cell r="AJ1400">
            <v>-127468.53250000002</v>
          </cell>
          <cell r="AK1400">
            <v>-149698.75750000001</v>
          </cell>
          <cell r="AL1400">
            <v>-173490.50583333333</v>
          </cell>
          <cell r="AM1400">
            <v>-193784.61791666667</v>
          </cell>
          <cell r="AN1400">
            <v>-214319.56875000001</v>
          </cell>
          <cell r="AO1400">
            <v>-229006.03874999998</v>
          </cell>
          <cell r="AR1400" t="str">
            <v>62</v>
          </cell>
        </row>
        <row r="1401">
          <cell r="R1401">
            <v>-225000</v>
          </cell>
          <cell r="S1401">
            <v>-225000</v>
          </cell>
          <cell r="T1401">
            <v>-225000</v>
          </cell>
          <cell r="U1401">
            <v>0</v>
          </cell>
          <cell r="V1401">
            <v>0</v>
          </cell>
          <cell r="W1401">
            <v>0</v>
          </cell>
          <cell r="X1401">
            <v>0</v>
          </cell>
          <cell r="Y1401">
            <v>0</v>
          </cell>
          <cell r="Z1401">
            <v>0</v>
          </cell>
          <cell r="AA1401">
            <v>0</v>
          </cell>
          <cell r="AB1401">
            <v>0</v>
          </cell>
          <cell r="AC1401">
            <v>0</v>
          </cell>
          <cell r="AD1401">
            <v>-220833.33333333334</v>
          </cell>
          <cell r="AE1401">
            <v>-225000</v>
          </cell>
          <cell r="AF1401">
            <v>-225000</v>
          </cell>
          <cell r="AG1401">
            <v>-215625</v>
          </cell>
          <cell r="AH1401">
            <v>-196875</v>
          </cell>
          <cell r="AI1401">
            <v>-178125</v>
          </cell>
          <cell r="AJ1401">
            <v>-159375</v>
          </cell>
          <cell r="AK1401">
            <v>-140625</v>
          </cell>
          <cell r="AL1401">
            <v>-121875</v>
          </cell>
          <cell r="AM1401">
            <v>-103125</v>
          </cell>
          <cell r="AN1401">
            <v>-84375</v>
          </cell>
          <cell r="AO1401">
            <v>-65625</v>
          </cell>
          <cell r="AR1401" t="str">
            <v>62</v>
          </cell>
        </row>
        <row r="1402">
          <cell r="R1402">
            <v>0</v>
          </cell>
          <cell r="S1402">
            <v>0</v>
          </cell>
          <cell r="T1402">
            <v>0</v>
          </cell>
          <cell r="U1402">
            <v>0</v>
          </cell>
          <cell r="V1402">
            <v>0</v>
          </cell>
          <cell r="W1402">
            <v>0</v>
          </cell>
          <cell r="X1402">
            <v>0</v>
          </cell>
          <cell r="Y1402">
            <v>0</v>
          </cell>
          <cell r="Z1402">
            <v>0</v>
          </cell>
          <cell r="AA1402">
            <v>0</v>
          </cell>
          <cell r="AB1402">
            <v>0</v>
          </cell>
          <cell r="AC1402">
            <v>0</v>
          </cell>
          <cell r="AD1402">
            <v>-1139119.1224999998</v>
          </cell>
          <cell r="AE1402">
            <v>-1107869.1224999998</v>
          </cell>
          <cell r="AF1402">
            <v>-1074061.4295833332</v>
          </cell>
          <cell r="AG1402">
            <v>-1040519.7495833334</v>
          </cell>
          <cell r="AH1402">
            <v>-988128.25375000003</v>
          </cell>
          <cell r="AI1402">
            <v>-886830.70708333328</v>
          </cell>
          <cell r="AJ1402">
            <v>-741633.96458333323</v>
          </cell>
          <cell r="AK1402">
            <v>-578114.47749999992</v>
          </cell>
          <cell r="AL1402">
            <v>-412938.91250000003</v>
          </cell>
          <cell r="AM1402">
            <v>-247763.3475</v>
          </cell>
          <cell r="AN1402">
            <v>-82587.782500000001</v>
          </cell>
          <cell r="AO1402">
            <v>0</v>
          </cell>
          <cell r="AR1402" t="str">
            <v>62</v>
          </cell>
        </row>
        <row r="1403">
          <cell r="R1403">
            <v>0</v>
          </cell>
          <cell r="S1403">
            <v>0</v>
          </cell>
          <cell r="T1403">
            <v>0</v>
          </cell>
          <cell r="U1403">
            <v>0</v>
          </cell>
          <cell r="V1403">
            <v>0</v>
          </cell>
          <cell r="W1403">
            <v>0</v>
          </cell>
          <cell r="X1403">
            <v>0</v>
          </cell>
          <cell r="Y1403">
            <v>0</v>
          </cell>
          <cell r="Z1403">
            <v>0</v>
          </cell>
          <cell r="AA1403">
            <v>0</v>
          </cell>
          <cell r="AB1403">
            <v>0</v>
          </cell>
          <cell r="AC1403">
            <v>0</v>
          </cell>
          <cell r="AD1403">
            <v>0</v>
          </cell>
          <cell r="AE1403">
            <v>0</v>
          </cell>
          <cell r="AF1403">
            <v>0</v>
          </cell>
          <cell r="AG1403">
            <v>0</v>
          </cell>
          <cell r="AH1403">
            <v>0</v>
          </cell>
          <cell r="AI1403">
            <v>0</v>
          </cell>
          <cell r="AJ1403">
            <v>0</v>
          </cell>
          <cell r="AK1403">
            <v>0</v>
          </cell>
          <cell r="AL1403">
            <v>0</v>
          </cell>
          <cell r="AM1403">
            <v>0</v>
          </cell>
          <cell r="AN1403">
            <v>0</v>
          </cell>
          <cell r="AO1403">
            <v>0</v>
          </cell>
          <cell r="AR1403" t="str">
            <v>62</v>
          </cell>
        </row>
        <row r="1404">
          <cell r="R1404">
            <v>0</v>
          </cell>
          <cell r="S1404">
            <v>0</v>
          </cell>
          <cell r="T1404">
            <v>0</v>
          </cell>
          <cell r="U1404">
            <v>0</v>
          </cell>
          <cell r="V1404">
            <v>0</v>
          </cell>
          <cell r="W1404">
            <v>0</v>
          </cell>
          <cell r="X1404">
            <v>0</v>
          </cell>
          <cell r="Y1404">
            <v>0</v>
          </cell>
          <cell r="Z1404">
            <v>0</v>
          </cell>
          <cell r="AA1404">
            <v>0</v>
          </cell>
          <cell r="AB1404">
            <v>0</v>
          </cell>
          <cell r="AC1404">
            <v>0</v>
          </cell>
          <cell r="AD1404">
            <v>0</v>
          </cell>
          <cell r="AE1404">
            <v>0</v>
          </cell>
          <cell r="AF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  <cell r="AK1404">
            <v>0</v>
          </cell>
          <cell r="AL1404">
            <v>0</v>
          </cell>
          <cell r="AM1404">
            <v>0</v>
          </cell>
          <cell r="AN1404">
            <v>0</v>
          </cell>
          <cell r="AO1404">
            <v>0</v>
          </cell>
          <cell r="AR1404" t="str">
            <v>50a</v>
          </cell>
        </row>
        <row r="1405">
          <cell r="R1405">
            <v>0</v>
          </cell>
          <cell r="S1405">
            <v>0</v>
          </cell>
          <cell r="T1405">
            <v>0</v>
          </cell>
          <cell r="U1405">
            <v>0</v>
          </cell>
          <cell r="V1405">
            <v>0</v>
          </cell>
          <cell r="W1405">
            <v>0</v>
          </cell>
          <cell r="X1405">
            <v>0</v>
          </cell>
          <cell r="Y1405">
            <v>0</v>
          </cell>
          <cell r="Z1405">
            <v>0</v>
          </cell>
          <cell r="AA1405">
            <v>0</v>
          </cell>
          <cell r="AB1405">
            <v>0</v>
          </cell>
          <cell r="AC1405">
            <v>0</v>
          </cell>
          <cell r="AD1405">
            <v>0</v>
          </cell>
          <cell r="AE1405">
            <v>0</v>
          </cell>
          <cell r="AF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  <cell r="AK1405">
            <v>0</v>
          </cell>
          <cell r="AL1405">
            <v>0</v>
          </cell>
          <cell r="AM1405">
            <v>0</v>
          </cell>
          <cell r="AN1405">
            <v>0</v>
          </cell>
          <cell r="AO1405">
            <v>0</v>
          </cell>
          <cell r="AR1405" t="str">
            <v>50a</v>
          </cell>
        </row>
        <row r="1406">
          <cell r="R1406">
            <v>0</v>
          </cell>
          <cell r="S1406">
            <v>0</v>
          </cell>
          <cell r="T1406">
            <v>0</v>
          </cell>
          <cell r="U1406">
            <v>0</v>
          </cell>
          <cell r="V1406">
            <v>0</v>
          </cell>
          <cell r="W1406">
            <v>0</v>
          </cell>
          <cell r="X1406">
            <v>0</v>
          </cell>
          <cell r="Y1406">
            <v>0</v>
          </cell>
          <cell r="Z1406">
            <v>0</v>
          </cell>
          <cell r="AA1406">
            <v>0</v>
          </cell>
          <cell r="AB1406">
            <v>0</v>
          </cell>
          <cell r="AC1406">
            <v>0</v>
          </cell>
          <cell r="AD1406">
            <v>0</v>
          </cell>
          <cell r="AE1406">
            <v>0</v>
          </cell>
          <cell r="AF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  <cell r="AK1406">
            <v>0</v>
          </cell>
          <cell r="AL1406">
            <v>0</v>
          </cell>
          <cell r="AM1406">
            <v>0</v>
          </cell>
          <cell r="AN1406">
            <v>0</v>
          </cell>
          <cell r="AO1406">
            <v>0</v>
          </cell>
          <cell r="AR1406" t="str">
            <v>50a</v>
          </cell>
        </row>
        <row r="1407">
          <cell r="R1407">
            <v>0</v>
          </cell>
          <cell r="S1407">
            <v>0</v>
          </cell>
          <cell r="T1407">
            <v>0</v>
          </cell>
          <cell r="U1407">
            <v>0</v>
          </cell>
          <cell r="V1407">
            <v>0</v>
          </cell>
          <cell r="W1407">
            <v>0</v>
          </cell>
          <cell r="X1407">
            <v>0</v>
          </cell>
          <cell r="Y1407">
            <v>0</v>
          </cell>
          <cell r="Z1407">
            <v>0</v>
          </cell>
          <cell r="AA1407">
            <v>0</v>
          </cell>
          <cell r="AB1407">
            <v>0</v>
          </cell>
          <cell r="AC1407">
            <v>0</v>
          </cell>
          <cell r="AD1407">
            <v>0</v>
          </cell>
          <cell r="AE1407">
            <v>0</v>
          </cell>
          <cell r="AF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  <cell r="AK1407">
            <v>0</v>
          </cell>
          <cell r="AL1407">
            <v>0</v>
          </cell>
          <cell r="AM1407">
            <v>0</v>
          </cell>
          <cell r="AN1407">
            <v>0</v>
          </cell>
          <cell r="AO1407">
            <v>0</v>
          </cell>
          <cell r="AR1407" t="str">
            <v>50a</v>
          </cell>
        </row>
        <row r="1408">
          <cell r="R1408">
            <v>0</v>
          </cell>
          <cell r="S1408">
            <v>0</v>
          </cell>
          <cell r="T1408">
            <v>0</v>
          </cell>
          <cell r="U1408">
            <v>0</v>
          </cell>
          <cell r="V1408">
            <v>0</v>
          </cell>
          <cell r="W1408">
            <v>0</v>
          </cell>
          <cell r="X1408">
            <v>0</v>
          </cell>
          <cell r="Y1408">
            <v>0</v>
          </cell>
          <cell r="Z1408">
            <v>0</v>
          </cell>
          <cell r="AA1408">
            <v>0</v>
          </cell>
          <cell r="AB1408">
            <v>0</v>
          </cell>
          <cell r="AC1408">
            <v>0</v>
          </cell>
          <cell r="AD1408">
            <v>0</v>
          </cell>
          <cell r="AE1408">
            <v>0</v>
          </cell>
          <cell r="AF1408">
            <v>0</v>
          </cell>
          <cell r="AG1408">
            <v>0</v>
          </cell>
          <cell r="AH1408">
            <v>0</v>
          </cell>
          <cell r="AI1408">
            <v>0</v>
          </cell>
          <cell r="AJ1408">
            <v>0</v>
          </cell>
          <cell r="AK1408">
            <v>0</v>
          </cell>
          <cell r="AL1408">
            <v>0</v>
          </cell>
          <cell r="AM1408">
            <v>0</v>
          </cell>
          <cell r="AN1408">
            <v>0</v>
          </cell>
          <cell r="AO1408">
            <v>0</v>
          </cell>
          <cell r="AR1408" t="str">
            <v>50a</v>
          </cell>
        </row>
        <row r="1409">
          <cell r="R1409">
            <v>-7416.29</v>
          </cell>
          <cell r="S1409">
            <v>-7416.29</v>
          </cell>
          <cell r="T1409">
            <v>-7416.29</v>
          </cell>
          <cell r="U1409">
            <v>-7416.29</v>
          </cell>
          <cell r="V1409">
            <v>-7416.29</v>
          </cell>
          <cell r="W1409">
            <v>-7416.29</v>
          </cell>
          <cell r="X1409">
            <v>-7416.29</v>
          </cell>
          <cell r="Y1409">
            <v>-7416.29</v>
          </cell>
          <cell r="Z1409">
            <v>-7416.29</v>
          </cell>
          <cell r="AA1409">
            <v>0</v>
          </cell>
          <cell r="AB1409">
            <v>0</v>
          </cell>
          <cell r="AC1409">
            <v>0</v>
          </cell>
          <cell r="AD1409">
            <v>-7416.2899999999981</v>
          </cell>
          <cell r="AE1409">
            <v>-7416.2899999999981</v>
          </cell>
          <cell r="AF1409">
            <v>-7416.2899999999981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  <cell r="AK1409">
            <v>-7416.2899999999981</v>
          </cell>
          <cell r="AL1409">
            <v>-7416.2899999999981</v>
          </cell>
          <cell r="AM1409">
            <v>-7107.277916666666</v>
          </cell>
          <cell r="AN1409">
            <v>-6489.2537499999999</v>
          </cell>
          <cell r="AO1409">
            <v>-5871.2295833333337</v>
          </cell>
          <cell r="AR1409" t="str">
            <v>50a</v>
          </cell>
        </row>
        <row r="1410">
          <cell r="R1410">
            <v>-5140.3599999999997</v>
          </cell>
          <cell r="S1410">
            <v>-5140.3599999999997</v>
          </cell>
          <cell r="T1410">
            <v>-5140.3599999999997</v>
          </cell>
          <cell r="U1410">
            <v>-5140.3599999999997</v>
          </cell>
          <cell r="V1410">
            <v>-5140.3599999999997</v>
          </cell>
          <cell r="W1410">
            <v>-5140.3599999999997</v>
          </cell>
          <cell r="X1410">
            <v>-5140.3599999999997</v>
          </cell>
          <cell r="Y1410">
            <v>-5140.3599999999997</v>
          </cell>
          <cell r="Z1410">
            <v>-5140.3599999999997</v>
          </cell>
          <cell r="AA1410">
            <v>0</v>
          </cell>
          <cell r="AB1410">
            <v>0</v>
          </cell>
          <cell r="AC1410">
            <v>0</v>
          </cell>
          <cell r="AD1410">
            <v>-5140.3599999999997</v>
          </cell>
          <cell r="AE1410">
            <v>-5140.3599999999997</v>
          </cell>
          <cell r="AF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  <cell r="AK1410">
            <v>-5140.3599999999997</v>
          </cell>
          <cell r="AL1410">
            <v>-5140.3599999999997</v>
          </cell>
          <cell r="AM1410">
            <v>-4926.1783333333333</v>
          </cell>
          <cell r="AN1410">
            <v>-4497.8149999999996</v>
          </cell>
          <cell r="AO1410">
            <v>-4069.4516666666664</v>
          </cell>
          <cell r="AR1410" t="str">
            <v>50a</v>
          </cell>
        </row>
        <row r="1411">
          <cell r="R1411">
            <v>-11459.63</v>
          </cell>
          <cell r="S1411">
            <v>-11459.63</v>
          </cell>
          <cell r="T1411">
            <v>-11459.63</v>
          </cell>
          <cell r="U1411">
            <v>-11459.63</v>
          </cell>
          <cell r="V1411">
            <v>-11459.63</v>
          </cell>
          <cell r="W1411">
            <v>-11459.63</v>
          </cell>
          <cell r="X1411">
            <v>-11459.63</v>
          </cell>
          <cell r="Y1411">
            <v>-11459.63</v>
          </cell>
          <cell r="Z1411">
            <v>-11459.63</v>
          </cell>
          <cell r="AA1411">
            <v>0</v>
          </cell>
          <cell r="AB1411">
            <v>0</v>
          </cell>
          <cell r="AC1411">
            <v>0</v>
          </cell>
          <cell r="AD1411">
            <v>-11459.630000000003</v>
          </cell>
          <cell r="AE1411">
            <v>-11459.630000000003</v>
          </cell>
          <cell r="AF1411">
            <v>-11459.630000000003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  <cell r="AK1411">
            <v>-11459.630000000003</v>
          </cell>
          <cell r="AL1411">
            <v>-11459.630000000003</v>
          </cell>
          <cell r="AM1411">
            <v>-10982.145416666668</v>
          </cell>
          <cell r="AN1411">
            <v>-10027.176250000002</v>
          </cell>
          <cell r="AO1411">
            <v>-9072.2070833333346</v>
          </cell>
          <cell r="AR1411" t="str">
            <v>50a</v>
          </cell>
        </row>
        <row r="1412">
          <cell r="R1412">
            <v>-1479.6</v>
          </cell>
          <cell r="S1412">
            <v>-1479.6</v>
          </cell>
          <cell r="T1412">
            <v>-1479.6</v>
          </cell>
          <cell r="U1412">
            <v>-1479.6</v>
          </cell>
          <cell r="V1412">
            <v>-1479.6</v>
          </cell>
          <cell r="W1412">
            <v>-1479.6</v>
          </cell>
          <cell r="X1412">
            <v>-1479.6</v>
          </cell>
          <cell r="Y1412">
            <v>-1479.6</v>
          </cell>
          <cell r="Z1412">
            <v>-1479.6</v>
          </cell>
          <cell r="AA1412">
            <v>0</v>
          </cell>
          <cell r="AB1412">
            <v>0</v>
          </cell>
          <cell r="AC1412">
            <v>0</v>
          </cell>
          <cell r="AD1412">
            <v>-1479.6000000000001</v>
          </cell>
          <cell r="AE1412">
            <v>-1479.6000000000001</v>
          </cell>
          <cell r="AF1412">
            <v>-1479.6000000000001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  <cell r="AK1412">
            <v>-1479.6000000000001</v>
          </cell>
          <cell r="AL1412">
            <v>-1479.6000000000001</v>
          </cell>
          <cell r="AM1412">
            <v>-1417.95</v>
          </cell>
          <cell r="AN1412">
            <v>-1294.6500000000001</v>
          </cell>
          <cell r="AO1412">
            <v>-1171.3500000000001</v>
          </cell>
          <cell r="AR1412" t="str">
            <v>50a</v>
          </cell>
        </row>
        <row r="1413">
          <cell r="R1413">
            <v>-959.98</v>
          </cell>
          <cell r="S1413">
            <v>-959.98</v>
          </cell>
          <cell r="T1413">
            <v>-959.98</v>
          </cell>
          <cell r="U1413">
            <v>-959.98</v>
          </cell>
          <cell r="V1413">
            <v>-959.98</v>
          </cell>
          <cell r="W1413">
            <v>-959.98</v>
          </cell>
          <cell r="X1413">
            <v>-959.98</v>
          </cell>
          <cell r="Y1413">
            <v>-959.98</v>
          </cell>
          <cell r="Z1413">
            <v>-959.98</v>
          </cell>
          <cell r="AA1413">
            <v>-959.98</v>
          </cell>
          <cell r="AB1413">
            <v>-959.98</v>
          </cell>
          <cell r="AC1413">
            <v>-959.98</v>
          </cell>
          <cell r="AD1413">
            <v>-959.97999999999968</v>
          </cell>
          <cell r="AE1413">
            <v>-959.97999999999968</v>
          </cell>
          <cell r="AF1413">
            <v>-959.97999999999968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  <cell r="AK1413">
            <v>-959.97999999999968</v>
          </cell>
          <cell r="AL1413">
            <v>-959.97999999999968</v>
          </cell>
          <cell r="AM1413">
            <v>-959.97999999999968</v>
          </cell>
          <cell r="AN1413">
            <v>-959.97999999999968</v>
          </cell>
          <cell r="AO1413">
            <v>-959.97999999999968</v>
          </cell>
          <cell r="AR1413" t="str">
            <v>50a</v>
          </cell>
        </row>
        <row r="1414">
          <cell r="R1414">
            <v>-876.25</v>
          </cell>
          <cell r="S1414">
            <v>-876.25</v>
          </cell>
          <cell r="T1414">
            <v>-876.25</v>
          </cell>
          <cell r="U1414">
            <v>-876.25</v>
          </cell>
          <cell r="V1414">
            <v>-876.25</v>
          </cell>
          <cell r="W1414">
            <v>-876.25</v>
          </cell>
          <cell r="X1414">
            <v>-876.25</v>
          </cell>
          <cell r="Y1414">
            <v>-876.25</v>
          </cell>
          <cell r="Z1414">
            <v>-876.25</v>
          </cell>
          <cell r="AA1414">
            <v>-876.25</v>
          </cell>
          <cell r="AB1414">
            <v>-876.25</v>
          </cell>
          <cell r="AC1414">
            <v>-876.25</v>
          </cell>
          <cell r="AD1414">
            <v>-876.25</v>
          </cell>
          <cell r="AE1414">
            <v>-876.25</v>
          </cell>
          <cell r="AF1414">
            <v>-876.25</v>
          </cell>
          <cell r="AG1414">
            <v>-876.25</v>
          </cell>
          <cell r="AH1414">
            <v>-876.25</v>
          </cell>
          <cell r="AI1414">
            <v>-876.25</v>
          </cell>
          <cell r="AJ1414">
            <v>-876.25</v>
          </cell>
          <cell r="AK1414">
            <v>-876.25</v>
          </cell>
          <cell r="AL1414">
            <v>-876.25</v>
          </cell>
          <cell r="AM1414">
            <v>-876.25</v>
          </cell>
          <cell r="AN1414">
            <v>-876.25</v>
          </cell>
          <cell r="AO1414">
            <v>-876.25</v>
          </cell>
          <cell r="AR1414" t="str">
            <v>50a</v>
          </cell>
        </row>
        <row r="1415">
          <cell r="R1415">
            <v>-982.79</v>
          </cell>
          <cell r="S1415">
            <v>-988.38</v>
          </cell>
          <cell r="T1415">
            <v>-1010.6</v>
          </cell>
          <cell r="U1415">
            <v>-966.28</v>
          </cell>
          <cell r="V1415">
            <v>-966.85</v>
          </cell>
          <cell r="W1415">
            <v>-966.85</v>
          </cell>
          <cell r="X1415">
            <v>-966.85</v>
          </cell>
          <cell r="Y1415">
            <v>-966.85</v>
          </cell>
          <cell r="Z1415">
            <v>-966.85</v>
          </cell>
          <cell r="AA1415">
            <v>-966.85</v>
          </cell>
          <cell r="AB1415">
            <v>-966.85</v>
          </cell>
          <cell r="AC1415">
            <v>-966.85</v>
          </cell>
          <cell r="AD1415">
            <v>-674.50666666666666</v>
          </cell>
          <cell r="AE1415">
            <v>-736.71708333333333</v>
          </cell>
          <cell r="AF1415">
            <v>-793.70375000000001</v>
          </cell>
          <cell r="AG1415">
            <v>-840.67208333333326</v>
          </cell>
          <cell r="AH1415">
            <v>-881.69</v>
          </cell>
          <cell r="AI1415">
            <v>-916.12958333333336</v>
          </cell>
          <cell r="AJ1415">
            <v>-940.94916666666677</v>
          </cell>
          <cell r="AK1415">
            <v>-962.23708333333343</v>
          </cell>
          <cell r="AL1415">
            <v>-975.03833333333341</v>
          </cell>
          <cell r="AM1415">
            <v>-977.46500000000015</v>
          </cell>
          <cell r="AN1415">
            <v>-976.24250000000018</v>
          </cell>
          <cell r="AO1415">
            <v>-974.2245833333335</v>
          </cell>
          <cell r="AR1415" t="str">
            <v>50a</v>
          </cell>
        </row>
        <row r="1416">
          <cell r="R1416">
            <v>-31</v>
          </cell>
          <cell r="S1416">
            <v>-156</v>
          </cell>
          <cell r="T1416">
            <v>-201.28</v>
          </cell>
          <cell r="U1416">
            <v>-342.38</v>
          </cell>
          <cell r="V1416">
            <v>-606.74</v>
          </cell>
          <cell r="W1416">
            <v>-1298.6400000000001</v>
          </cell>
          <cell r="X1416">
            <v>-1386.1</v>
          </cell>
          <cell r="Y1416">
            <v>-558.20000000000005</v>
          </cell>
          <cell r="Z1416">
            <v>-561.5</v>
          </cell>
          <cell r="AA1416">
            <v>-609.14</v>
          </cell>
          <cell r="AB1416">
            <v>-743.24</v>
          </cell>
          <cell r="AC1416">
            <v>-844.52</v>
          </cell>
          <cell r="AD1416">
            <v>-1.2916666666666667</v>
          </cell>
          <cell r="AE1416">
            <v>-9.0833333333333339</v>
          </cell>
          <cell r="AF1416">
            <v>-23.97</v>
          </cell>
          <cell r="AG1416">
            <v>-46.622500000000002</v>
          </cell>
          <cell r="AH1416">
            <v>-86.169166666666669</v>
          </cell>
          <cell r="AI1416">
            <v>-165.56000000000003</v>
          </cell>
          <cell r="AJ1416">
            <v>-277.42416666666668</v>
          </cell>
          <cell r="AK1416">
            <v>-358.43666666666667</v>
          </cell>
          <cell r="AL1416">
            <v>-405.09083333333336</v>
          </cell>
          <cell r="AM1416">
            <v>-453.86750000000001</v>
          </cell>
          <cell r="AN1416">
            <v>-510.2166666666667</v>
          </cell>
          <cell r="AO1416">
            <v>-576.37333333333333</v>
          </cell>
          <cell r="AR1416" t="str">
            <v>50a</v>
          </cell>
        </row>
        <row r="1417">
          <cell r="R1417">
            <v>-12.55</v>
          </cell>
          <cell r="S1417">
            <v>-12.55</v>
          </cell>
          <cell r="T1417">
            <v>-12.55</v>
          </cell>
          <cell r="U1417">
            <v>-12.55</v>
          </cell>
          <cell r="V1417">
            <v>-12.55</v>
          </cell>
          <cell r="W1417">
            <v>-12.55</v>
          </cell>
          <cell r="X1417">
            <v>-12.55</v>
          </cell>
          <cell r="Y1417">
            <v>-12.55</v>
          </cell>
          <cell r="Z1417">
            <v>-12.55</v>
          </cell>
          <cell r="AA1417">
            <v>0</v>
          </cell>
          <cell r="AB1417">
            <v>0</v>
          </cell>
          <cell r="AC1417">
            <v>0</v>
          </cell>
          <cell r="AD1417">
            <v>-12.549999999999999</v>
          </cell>
          <cell r="AE1417">
            <v>-12.549999999999999</v>
          </cell>
          <cell r="AF1417">
            <v>-12.549999999999999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  <cell r="AK1417">
            <v>-12.549999999999999</v>
          </cell>
          <cell r="AL1417">
            <v>-12.549999999999999</v>
          </cell>
          <cell r="AM1417">
            <v>-12.027083333333332</v>
          </cell>
          <cell r="AN1417">
            <v>-10.981249999999998</v>
          </cell>
          <cell r="AO1417">
            <v>-9.9354166666666668</v>
          </cell>
          <cell r="AR1417" t="str">
            <v>50a</v>
          </cell>
        </row>
        <row r="1418">
          <cell r="R1418">
            <v>-598.99</v>
          </cell>
          <cell r="S1418">
            <v>-598.99</v>
          </cell>
          <cell r="T1418">
            <v>-598.99</v>
          </cell>
          <cell r="U1418">
            <v>-598.99</v>
          </cell>
          <cell r="V1418">
            <v>-598.99</v>
          </cell>
          <cell r="W1418">
            <v>-598.99</v>
          </cell>
          <cell r="X1418">
            <v>-598.99</v>
          </cell>
          <cell r="Y1418">
            <v>-598.99</v>
          </cell>
          <cell r="Z1418">
            <v>-598.99</v>
          </cell>
          <cell r="AA1418">
            <v>0</v>
          </cell>
          <cell r="AB1418">
            <v>0</v>
          </cell>
          <cell r="AC1418">
            <v>0</v>
          </cell>
          <cell r="AD1418">
            <v>-598.9899999999999</v>
          </cell>
          <cell r="AE1418">
            <v>-598.9899999999999</v>
          </cell>
          <cell r="AF1418">
            <v>-598.9899999999999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  <cell r="AK1418">
            <v>-598.9899999999999</v>
          </cell>
          <cell r="AL1418">
            <v>-598.9899999999999</v>
          </cell>
          <cell r="AM1418">
            <v>-574.03208333333316</v>
          </cell>
          <cell r="AN1418">
            <v>-524.11624999999992</v>
          </cell>
          <cell r="AO1418">
            <v>-474.20041666666657</v>
          </cell>
          <cell r="AR1418" t="str">
            <v>50a</v>
          </cell>
        </row>
        <row r="1419">
          <cell r="R1419">
            <v>-168.86</v>
          </cell>
          <cell r="S1419">
            <v>-168.86</v>
          </cell>
          <cell r="T1419">
            <v>-168.86</v>
          </cell>
          <cell r="U1419">
            <v>-168.86</v>
          </cell>
          <cell r="V1419">
            <v>-168.86</v>
          </cell>
          <cell r="W1419">
            <v>-168.86</v>
          </cell>
          <cell r="X1419">
            <v>-168.86</v>
          </cell>
          <cell r="Y1419">
            <v>-168.86</v>
          </cell>
          <cell r="Z1419">
            <v>-168.86</v>
          </cell>
          <cell r="AA1419">
            <v>-168.86</v>
          </cell>
          <cell r="AB1419">
            <v>-168.86</v>
          </cell>
          <cell r="AC1419">
            <v>-168.86</v>
          </cell>
          <cell r="AD1419">
            <v>-168.86000000000004</v>
          </cell>
          <cell r="AE1419">
            <v>-168.86000000000004</v>
          </cell>
          <cell r="AF1419">
            <v>-168.86000000000004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  <cell r="AK1419">
            <v>-168.86000000000004</v>
          </cell>
          <cell r="AL1419">
            <v>-168.86000000000004</v>
          </cell>
          <cell r="AM1419">
            <v>-168.86000000000004</v>
          </cell>
          <cell r="AN1419">
            <v>-168.86000000000004</v>
          </cell>
          <cell r="AO1419">
            <v>-168.86000000000004</v>
          </cell>
          <cell r="AR1419" t="str">
            <v>50a</v>
          </cell>
        </row>
        <row r="1420"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  <cell r="AF1420">
            <v>0</v>
          </cell>
          <cell r="AG1420">
            <v>0</v>
          </cell>
          <cell r="AH1420">
            <v>0</v>
          </cell>
          <cell r="AI1420">
            <v>0</v>
          </cell>
          <cell r="AJ1420">
            <v>0</v>
          </cell>
          <cell r="AK1420">
            <v>0</v>
          </cell>
          <cell r="AL1420">
            <v>0</v>
          </cell>
          <cell r="AM1420">
            <v>0</v>
          </cell>
          <cell r="AN1420">
            <v>0</v>
          </cell>
          <cell r="AO1420">
            <v>0</v>
          </cell>
          <cell r="AR1420" t="str">
            <v>50a</v>
          </cell>
        </row>
        <row r="1421">
          <cell r="R1421">
            <v>-123.17</v>
          </cell>
          <cell r="S1421">
            <v>-123.17</v>
          </cell>
          <cell r="T1421">
            <v>-123.17</v>
          </cell>
          <cell r="U1421">
            <v>-123.17</v>
          </cell>
          <cell r="V1421">
            <v>-123.17</v>
          </cell>
          <cell r="W1421">
            <v>-123.17</v>
          </cell>
          <cell r="X1421">
            <v>-123.17</v>
          </cell>
          <cell r="Y1421">
            <v>-123.17</v>
          </cell>
          <cell r="Z1421">
            <v>-123.17</v>
          </cell>
          <cell r="AA1421">
            <v>-123.17</v>
          </cell>
          <cell r="AB1421">
            <v>-123.17</v>
          </cell>
          <cell r="AC1421">
            <v>-123.17</v>
          </cell>
          <cell r="AD1421">
            <v>-224.04083333333335</v>
          </cell>
          <cell r="AE1421">
            <v>-224.04083333333335</v>
          </cell>
          <cell r="AF1421">
            <v>-224.04083333333338</v>
          </cell>
          <cell r="AG1421">
            <v>-224.04083333333338</v>
          </cell>
          <cell r="AH1421">
            <v>-223.67041666666674</v>
          </cell>
          <cell r="AI1421">
            <v>-214.05041666666671</v>
          </cell>
          <cell r="AJ1421">
            <v>-187.02458333333337</v>
          </cell>
          <cell r="AK1421">
            <v>-146.20916666666668</v>
          </cell>
          <cell r="AL1421">
            <v>-123.17000000000002</v>
          </cell>
          <cell r="AM1421">
            <v>-123.17000000000002</v>
          </cell>
          <cell r="AN1421">
            <v>-123.17000000000002</v>
          </cell>
          <cell r="AO1421">
            <v>-123.17000000000002</v>
          </cell>
          <cell r="AR1421" t="str">
            <v>50a</v>
          </cell>
        </row>
        <row r="1422">
          <cell r="R1422">
            <v>-574.46</v>
          </cell>
          <cell r="S1422">
            <v>-574.46</v>
          </cell>
          <cell r="T1422">
            <v>-574.46</v>
          </cell>
          <cell r="U1422">
            <v>-574.46</v>
          </cell>
          <cell r="V1422">
            <v>-574.46</v>
          </cell>
          <cell r="W1422">
            <v>-574.46</v>
          </cell>
          <cell r="X1422">
            <v>-574.46</v>
          </cell>
          <cell r="Y1422">
            <v>-574.46</v>
          </cell>
          <cell r="Z1422">
            <v>-574.46</v>
          </cell>
          <cell r="AA1422">
            <v>-574.46</v>
          </cell>
          <cell r="AB1422">
            <v>-574.46</v>
          </cell>
          <cell r="AC1422">
            <v>-574.46</v>
          </cell>
          <cell r="AD1422">
            <v>-215.42250000000001</v>
          </cell>
          <cell r="AE1422">
            <v>-263.29416666666668</v>
          </cell>
          <cell r="AF1422">
            <v>-311.16583333333335</v>
          </cell>
          <cell r="AG1422">
            <v>-359.03750000000008</v>
          </cell>
          <cell r="AH1422">
            <v>-406.90916666666664</v>
          </cell>
          <cell r="AI1422">
            <v>-454.78083333333342</v>
          </cell>
          <cell r="AJ1422">
            <v>-502.65249999999997</v>
          </cell>
          <cell r="AK1422">
            <v>-550.5241666666667</v>
          </cell>
          <cell r="AL1422">
            <v>-574.46</v>
          </cell>
          <cell r="AM1422">
            <v>-574.46</v>
          </cell>
          <cell r="AN1422">
            <v>-574.46</v>
          </cell>
          <cell r="AO1422">
            <v>-574.46</v>
          </cell>
          <cell r="AR1422" t="str">
            <v>50a</v>
          </cell>
        </row>
        <row r="1423">
          <cell r="R1423">
            <v>0</v>
          </cell>
          <cell r="S1423">
            <v>0</v>
          </cell>
          <cell r="T1423">
            <v>0</v>
          </cell>
          <cell r="U1423">
            <v>0</v>
          </cell>
          <cell r="V1423">
            <v>-356.83</v>
          </cell>
          <cell r="W1423">
            <v>-1313.79</v>
          </cell>
          <cell r="X1423">
            <v>-1512.4</v>
          </cell>
          <cell r="Y1423">
            <v>-1590</v>
          </cell>
          <cell r="Z1423">
            <v>-1664.78</v>
          </cell>
          <cell r="AA1423">
            <v>-1664.78</v>
          </cell>
          <cell r="AB1423">
            <v>-1702.88</v>
          </cell>
          <cell r="AC1423">
            <v>-1702.88</v>
          </cell>
          <cell r="AD1423">
            <v>0</v>
          </cell>
          <cell r="AE1423">
            <v>0</v>
          </cell>
          <cell r="AF1423">
            <v>0</v>
          </cell>
          <cell r="AG1423">
            <v>0</v>
          </cell>
          <cell r="AH1423">
            <v>-14.867916666666666</v>
          </cell>
          <cell r="AI1423">
            <v>-84.477083333333326</v>
          </cell>
          <cell r="AJ1423">
            <v>-202.23499999999999</v>
          </cell>
          <cell r="AK1423">
            <v>-331.50166666666667</v>
          </cell>
          <cell r="AL1423">
            <v>-467.11750000000006</v>
          </cell>
          <cell r="AM1423">
            <v>-605.84916666666675</v>
          </cell>
          <cell r="AN1423">
            <v>-746.16833333333341</v>
          </cell>
          <cell r="AO1423">
            <v>-888.07499999999993</v>
          </cell>
          <cell r="AR1423" t="str">
            <v>50a</v>
          </cell>
        </row>
        <row r="1424">
          <cell r="R1424">
            <v>-3350841.7</v>
          </cell>
          <cell r="S1424">
            <v>-3574131.7</v>
          </cell>
          <cell r="T1424">
            <v>-3177704.36</v>
          </cell>
          <cell r="U1424">
            <v>-3433904.36</v>
          </cell>
          <cell r="V1424">
            <v>-3690104.36</v>
          </cell>
          <cell r="W1424">
            <v>-2886539.4</v>
          </cell>
          <cell r="X1424">
            <v>-3142739.4</v>
          </cell>
          <cell r="Y1424">
            <v>-3398939.4</v>
          </cell>
          <cell r="Z1424">
            <v>-2115882.35</v>
          </cell>
          <cell r="AA1424">
            <v>-2372082.35</v>
          </cell>
          <cell r="AB1424">
            <v>-2628282.35</v>
          </cell>
          <cell r="AC1424">
            <v>-1585671.18</v>
          </cell>
          <cell r="AD1424">
            <v>-4734664.810833334</v>
          </cell>
          <cell r="AE1424">
            <v>-4671892.8691666676</v>
          </cell>
          <cell r="AF1424">
            <v>-4580615.205000001</v>
          </cell>
          <cell r="AG1424">
            <v>-4465688.0683333343</v>
          </cell>
          <cell r="AH1424">
            <v>-4357444.2650000006</v>
          </cell>
          <cell r="AI1424">
            <v>-4211426.9216666669</v>
          </cell>
          <cell r="AJ1424">
            <v>-4027271.0383333336</v>
          </cell>
          <cell r="AK1424">
            <v>-3848329.1133333333</v>
          </cell>
          <cell r="AL1424">
            <v>-3609962.9362499993</v>
          </cell>
          <cell r="AM1424">
            <v>-3312448.7570833326</v>
          </cell>
          <cell r="AN1424">
            <v>-3118621.2370833331</v>
          </cell>
          <cell r="AO1424">
            <v>-3009304.8474999997</v>
          </cell>
          <cell r="AR1424" t="str">
            <v>62</v>
          </cell>
        </row>
        <row r="1425">
          <cell r="R1425">
            <v>0</v>
          </cell>
          <cell r="S1425">
            <v>0</v>
          </cell>
          <cell r="T1425">
            <v>0</v>
          </cell>
          <cell r="U1425">
            <v>0</v>
          </cell>
          <cell r="V1425">
            <v>0</v>
          </cell>
          <cell r="W1425">
            <v>0</v>
          </cell>
          <cell r="X1425">
            <v>0</v>
          </cell>
          <cell r="Y1425">
            <v>0</v>
          </cell>
          <cell r="Z1425">
            <v>0</v>
          </cell>
          <cell r="AA1425">
            <v>0</v>
          </cell>
          <cell r="AB1425">
            <v>0</v>
          </cell>
          <cell r="AC1425">
            <v>0</v>
          </cell>
          <cell r="AD1425">
            <v>-80442.337499999994</v>
          </cell>
          <cell r="AE1425">
            <v>-26814.112499999999</v>
          </cell>
          <cell r="AF1425">
            <v>0</v>
          </cell>
          <cell r="AG1425">
            <v>0</v>
          </cell>
          <cell r="AH1425">
            <v>0</v>
          </cell>
          <cell r="AI1425">
            <v>0</v>
          </cell>
          <cell r="AJ1425">
            <v>0</v>
          </cell>
          <cell r="AK1425">
            <v>0</v>
          </cell>
          <cell r="AL1425">
            <v>0</v>
          </cell>
          <cell r="AM1425">
            <v>0</v>
          </cell>
          <cell r="AN1425">
            <v>0</v>
          </cell>
          <cell r="AO1425">
            <v>0</v>
          </cell>
          <cell r="AR1425" t="str">
            <v>62</v>
          </cell>
        </row>
        <row r="1426">
          <cell r="R1426">
            <v>-7827246.0300000003</v>
          </cell>
          <cell r="S1426">
            <v>-8038444.0199999996</v>
          </cell>
          <cell r="T1426">
            <v>-8244685.1600000001</v>
          </cell>
          <cell r="U1426">
            <v>-8419648.4100000001</v>
          </cell>
          <cell r="V1426">
            <v>-8719614.25</v>
          </cell>
          <cell r="W1426">
            <v>-8879269.3900000006</v>
          </cell>
          <cell r="X1426">
            <v>-9052764.6699999999</v>
          </cell>
          <cell r="Y1426">
            <v>-9228127.3300000001</v>
          </cell>
          <cell r="Z1426">
            <v>610.58000000000004</v>
          </cell>
          <cell r="AA1426">
            <v>0</v>
          </cell>
          <cell r="AB1426">
            <v>0</v>
          </cell>
          <cell r="AC1426">
            <v>0</v>
          </cell>
          <cell r="AD1426">
            <v>-6086454.0279166661</v>
          </cell>
          <cell r="AE1426">
            <v>-6447981.8554166667</v>
          </cell>
          <cell r="AF1426">
            <v>-6780028.6641666675</v>
          </cell>
          <cell r="AG1426">
            <v>-7085674.7804166675</v>
          </cell>
          <cell r="AH1426">
            <v>-7372731.5687499987</v>
          </cell>
          <cell r="AI1426">
            <v>-7643030.5412499988</v>
          </cell>
          <cell r="AJ1426">
            <v>-7891658.4962499999</v>
          </cell>
          <cell r="AK1426">
            <v>-8118708.0837499993</v>
          </cell>
          <cell r="AL1426">
            <v>-7932163.6804166669</v>
          </cell>
          <cell r="AM1426">
            <v>-7322911.5429166667</v>
          </cell>
          <cell r="AN1426">
            <v>-6670423.9937500013</v>
          </cell>
          <cell r="AO1426">
            <v>-6016576.8716666671</v>
          </cell>
          <cell r="AR1426" t="str">
            <v>62</v>
          </cell>
        </row>
        <row r="1427">
          <cell r="R1427">
            <v>-3398719.23</v>
          </cell>
          <cell r="S1427">
            <v>-3527243.23</v>
          </cell>
          <cell r="T1427">
            <v>-3633227.23</v>
          </cell>
          <cell r="U1427">
            <v>-3702177.23</v>
          </cell>
          <cell r="V1427">
            <v>-3752591.23</v>
          </cell>
          <cell r="W1427">
            <v>-3789042.23</v>
          </cell>
          <cell r="X1427">
            <v>-3819974.23</v>
          </cell>
          <cell r="Y1427">
            <v>-3852963.23</v>
          </cell>
          <cell r="Z1427">
            <v>-3897309.23</v>
          </cell>
          <cell r="AA1427">
            <v>-4022851.23</v>
          </cell>
          <cell r="AB1427">
            <v>-4304528.2300000004</v>
          </cell>
          <cell r="AC1427">
            <v>-4591450.2300000004</v>
          </cell>
          <cell r="AD1427">
            <v>-2632889.4962500003</v>
          </cell>
          <cell r="AE1427">
            <v>-2791915.8487500004</v>
          </cell>
          <cell r="AF1427">
            <v>-2931194.2845833339</v>
          </cell>
          <cell r="AG1427">
            <v>-3053723.2204166669</v>
          </cell>
          <cell r="AH1427">
            <v>-3164434.5216666665</v>
          </cell>
          <cell r="AI1427">
            <v>-3268151.98</v>
          </cell>
          <cell r="AJ1427">
            <v>-3367374.938333333</v>
          </cell>
          <cell r="AK1427">
            <v>-3461109.8549999991</v>
          </cell>
          <cell r="AL1427">
            <v>-3548998.9383333325</v>
          </cell>
          <cell r="AM1427">
            <v>-3632272.3549999991</v>
          </cell>
          <cell r="AN1427">
            <v>-3708768.8549999991</v>
          </cell>
          <cell r="AO1427">
            <v>-3801230.896666667</v>
          </cell>
          <cell r="AR1427" t="str">
            <v xml:space="preserve"> </v>
          </cell>
        </row>
        <row r="1428">
          <cell r="R1428">
            <v>6928634.3099999996</v>
          </cell>
          <cell r="S1428">
            <v>7723150.3799999999</v>
          </cell>
          <cell r="T1428">
            <v>8218648.0899999999</v>
          </cell>
          <cell r="U1428">
            <v>8419648.4100000001</v>
          </cell>
          <cell r="V1428">
            <v>8719614.2599999998</v>
          </cell>
          <cell r="W1428">
            <v>8879269.3900000006</v>
          </cell>
          <cell r="X1428">
            <v>9052764.6699999999</v>
          </cell>
          <cell r="Y1428">
            <v>9228127.3300000001</v>
          </cell>
          <cell r="Z1428">
            <v>0</v>
          </cell>
          <cell r="AA1428">
            <v>0</v>
          </cell>
          <cell r="AB1428">
            <v>0</v>
          </cell>
          <cell r="AC1428">
            <v>0</v>
          </cell>
          <cell r="AD1428">
            <v>3735016.6479166667</v>
          </cell>
          <cell r="AE1428">
            <v>4278532.4608333334</v>
          </cell>
          <cell r="AF1428">
            <v>4848712.6566666672</v>
          </cell>
          <cell r="AG1428">
            <v>5404862.9675000003</v>
          </cell>
          <cell r="AH1428">
            <v>5943489.3791666673</v>
          </cell>
          <cell r="AI1428">
            <v>6447682.2762500001</v>
          </cell>
          <cell r="AJ1428">
            <v>6905428.2020833343</v>
          </cell>
          <cell r="AK1428">
            <v>7321960.987499998</v>
          </cell>
          <cell r="AL1428">
            <v>7304073.5966666648</v>
          </cell>
          <cell r="AM1428">
            <v>6859126.2316666655</v>
          </cell>
          <cell r="AN1428">
            <v>6378826.9845833341</v>
          </cell>
          <cell r="AO1428">
            <v>5864139.3745833337</v>
          </cell>
          <cell r="AR1428" t="str">
            <v>62</v>
          </cell>
        </row>
        <row r="1429">
          <cell r="R1429">
            <v>1521958.18</v>
          </cell>
          <cell r="S1429">
            <v>3241266.21</v>
          </cell>
          <cell r="T1429">
            <v>1914425.76</v>
          </cell>
          <cell r="U1429">
            <v>2184695.7000000002</v>
          </cell>
          <cell r="V1429">
            <v>2374916.31</v>
          </cell>
          <cell r="W1429">
            <v>2584658.14</v>
          </cell>
          <cell r="X1429">
            <v>2852735.67</v>
          </cell>
          <cell r="Y1429">
            <v>3017121.97</v>
          </cell>
          <cell r="Z1429">
            <v>3314428.39</v>
          </cell>
          <cell r="AA1429">
            <v>3369079.72</v>
          </cell>
          <cell r="AB1429">
            <v>3668887.69</v>
          </cell>
          <cell r="AC1429">
            <v>4029210.9</v>
          </cell>
          <cell r="AD1429">
            <v>792525.70291666675</v>
          </cell>
          <cell r="AE1429">
            <v>969305.29708333325</v>
          </cell>
          <cell r="AF1429">
            <v>1157824.9258333333</v>
          </cell>
          <cell r="AG1429">
            <v>1297847.7516666667</v>
          </cell>
          <cell r="AH1429">
            <v>1452884.0408333335</v>
          </cell>
          <cell r="AI1429">
            <v>1616315.2520833332</v>
          </cell>
          <cell r="AJ1429">
            <v>1786481.1337499998</v>
          </cell>
          <cell r="AK1429">
            <v>1960730.2316666667</v>
          </cell>
          <cell r="AL1429">
            <v>2139868.0883333334</v>
          </cell>
          <cell r="AM1429">
            <v>2323174.7916666665</v>
          </cell>
          <cell r="AN1429">
            <v>2516222.8191666668</v>
          </cell>
          <cell r="AO1429">
            <v>2728824.4816666669</v>
          </cell>
          <cell r="AR1429" t="str">
            <v xml:space="preserve">  </v>
          </cell>
        </row>
        <row r="1430">
          <cell r="R1430">
            <v>-45158.6</v>
          </cell>
          <cell r="S1430">
            <v>-45158.6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-18673.045000000002</v>
          </cell>
          <cell r="AE1430">
            <v>-22436.261666666669</v>
          </cell>
          <cell r="AF1430">
            <v>-24317.87</v>
          </cell>
          <cell r="AG1430">
            <v>-24317.87</v>
          </cell>
          <cell r="AH1430">
            <v>-24317.87</v>
          </cell>
          <cell r="AI1430">
            <v>-23551.503750000003</v>
          </cell>
          <cell r="AJ1430">
            <v>-21891.043750000001</v>
          </cell>
          <cell r="AK1430">
            <v>-19975.12875</v>
          </cell>
          <cell r="AL1430">
            <v>-17803.758750000001</v>
          </cell>
          <cell r="AM1430">
            <v>-15376.933750000002</v>
          </cell>
          <cell r="AN1430">
            <v>-12694.653749999998</v>
          </cell>
          <cell r="AO1430">
            <v>-9408.0416666666661</v>
          </cell>
          <cell r="AR1430" t="str">
            <v>62</v>
          </cell>
        </row>
        <row r="1431">
          <cell r="R1431">
            <v>0</v>
          </cell>
          <cell r="S1431">
            <v>0</v>
          </cell>
          <cell r="T1431">
            <v>0</v>
          </cell>
          <cell r="U1431">
            <v>0</v>
          </cell>
          <cell r="V1431">
            <v>-13828064.5</v>
          </cell>
          <cell r="W1431">
            <v>-15787606</v>
          </cell>
          <cell r="X1431">
            <v>-12817897</v>
          </cell>
          <cell r="Y1431">
            <v>-13722897</v>
          </cell>
          <cell r="Z1431">
            <v>-13378904</v>
          </cell>
          <cell r="AA1431">
            <v>-8863352</v>
          </cell>
          <cell r="AB1431">
            <v>-7121388</v>
          </cell>
          <cell r="AC1431">
            <v>-5268809</v>
          </cell>
          <cell r="AD1431">
            <v>0</v>
          </cell>
          <cell r="AE1431">
            <v>0</v>
          </cell>
          <cell r="AF1431">
            <v>0</v>
          </cell>
          <cell r="AG1431">
            <v>0</v>
          </cell>
          <cell r="AH1431">
            <v>-576169.35416666663</v>
          </cell>
          <cell r="AI1431">
            <v>-1810155.625</v>
          </cell>
          <cell r="AJ1431">
            <v>-3002051.5833333335</v>
          </cell>
          <cell r="AK1431">
            <v>-4107918</v>
          </cell>
          <cell r="AL1431">
            <v>-5237159.708333333</v>
          </cell>
          <cell r="AM1431">
            <v>-6163920.375</v>
          </cell>
          <cell r="AN1431">
            <v>-6829951.208333333</v>
          </cell>
          <cell r="AO1431">
            <v>-7346209.416666667</v>
          </cell>
          <cell r="AR1431" t="str">
            <v>62</v>
          </cell>
        </row>
        <row r="1432">
          <cell r="R1432">
            <v>0</v>
          </cell>
          <cell r="S1432">
            <v>0</v>
          </cell>
          <cell r="T1432">
            <v>0</v>
          </cell>
          <cell r="U1432">
            <v>0</v>
          </cell>
          <cell r="V1432">
            <v>0</v>
          </cell>
          <cell r="W1432">
            <v>2145936</v>
          </cell>
          <cell r="X1432">
            <v>2153621</v>
          </cell>
          <cell r="Y1432">
            <v>2160402</v>
          </cell>
          <cell r="Z1432">
            <v>2167402</v>
          </cell>
          <cell r="AA1432">
            <v>2175033</v>
          </cell>
          <cell r="AB1432">
            <v>2182418</v>
          </cell>
          <cell r="AC1432">
            <v>2113125</v>
          </cell>
          <cell r="AD1432">
            <v>0</v>
          </cell>
          <cell r="AE1432">
            <v>0</v>
          </cell>
          <cell r="AF1432">
            <v>0</v>
          </cell>
          <cell r="AG1432">
            <v>0</v>
          </cell>
          <cell r="AH1432">
            <v>0</v>
          </cell>
          <cell r="AI1432">
            <v>89414</v>
          </cell>
          <cell r="AJ1432">
            <v>268562.20833333331</v>
          </cell>
          <cell r="AK1432">
            <v>448313.16666666669</v>
          </cell>
          <cell r="AL1432">
            <v>628638.33333333337</v>
          </cell>
          <cell r="AM1432">
            <v>809573.125</v>
          </cell>
          <cell r="AN1432">
            <v>991133.58333333337</v>
          </cell>
          <cell r="AO1432">
            <v>1170114.5416666667</v>
          </cell>
          <cell r="AR1432" t="str">
            <v>62</v>
          </cell>
        </row>
        <row r="1433">
          <cell r="AA1433">
            <v>-10126674.5</v>
          </cell>
          <cell r="AB1433">
            <v>-10126674.5</v>
          </cell>
          <cell r="AC1433">
            <v>-10126674.5</v>
          </cell>
          <cell r="AM1433">
            <v>-421944.77083333331</v>
          </cell>
          <cell r="AN1433">
            <v>-1265834.3125</v>
          </cell>
          <cell r="AO1433">
            <v>-2109723.8541666665</v>
          </cell>
          <cell r="AR1433" t="str">
            <v>50b</v>
          </cell>
        </row>
        <row r="1434">
          <cell r="R1434">
            <v>-1482367.94</v>
          </cell>
          <cell r="S1434">
            <v>-1464795.6</v>
          </cell>
          <cell r="T1434">
            <v>-1447223.26</v>
          </cell>
          <cell r="U1434">
            <v>-1429650.92</v>
          </cell>
          <cell r="V1434">
            <v>-1412078.58</v>
          </cell>
          <cell r="W1434">
            <v>-1394506.24</v>
          </cell>
          <cell r="X1434">
            <v>-1376933.9</v>
          </cell>
          <cell r="Y1434">
            <v>-1359361.56</v>
          </cell>
          <cell r="Z1434">
            <v>-1341789.22</v>
          </cell>
          <cell r="AA1434">
            <v>-1335931.76</v>
          </cell>
          <cell r="AB1434">
            <v>-1321288.1399999999</v>
          </cell>
          <cell r="AC1434">
            <v>-1306644.52</v>
          </cell>
          <cell r="AD1434">
            <v>-1590852.7716666667</v>
          </cell>
          <cell r="AE1434">
            <v>-1572182.1466666667</v>
          </cell>
          <cell r="AF1434">
            <v>-1553755.5850000002</v>
          </cell>
          <cell r="AG1434">
            <v>-1535573.0866666667</v>
          </cell>
          <cell r="AH1434">
            <v>-1517634.6516666666</v>
          </cell>
          <cell r="AI1434">
            <v>-1499940.28</v>
          </cell>
          <cell r="AJ1434">
            <v>-1482367.9400000002</v>
          </cell>
          <cell r="AK1434">
            <v>-1464795.5999999999</v>
          </cell>
          <cell r="AL1434">
            <v>-1447223.26</v>
          </cell>
          <cell r="AM1434">
            <v>-1430139.04</v>
          </cell>
          <cell r="AN1434">
            <v>-1413664.97</v>
          </cell>
          <cell r="AO1434">
            <v>-1397434.9600000002</v>
          </cell>
          <cell r="AR1434" t="str">
            <v>62</v>
          </cell>
        </row>
        <row r="1435">
          <cell r="R1435">
            <v>-27246</v>
          </cell>
          <cell r="S1435">
            <v>-22705</v>
          </cell>
          <cell r="T1435">
            <v>-18164</v>
          </cell>
          <cell r="U1435">
            <v>-13623</v>
          </cell>
          <cell r="V1435">
            <v>-9082</v>
          </cell>
          <cell r="W1435">
            <v>-4541</v>
          </cell>
          <cell r="X1435">
            <v>0</v>
          </cell>
          <cell r="Y1435">
            <v>0</v>
          </cell>
          <cell r="Z1435">
            <v>0</v>
          </cell>
          <cell r="AA1435">
            <v>0</v>
          </cell>
          <cell r="AB1435">
            <v>0</v>
          </cell>
          <cell r="AC1435">
            <v>0</v>
          </cell>
          <cell r="AD1435">
            <v>-54492</v>
          </cell>
          <cell r="AE1435">
            <v>-49951</v>
          </cell>
          <cell r="AF1435">
            <v>-45410</v>
          </cell>
          <cell r="AG1435">
            <v>-40869</v>
          </cell>
          <cell r="AH1435">
            <v>-36328</v>
          </cell>
          <cell r="AI1435">
            <v>-31787</v>
          </cell>
          <cell r="AJ1435">
            <v>-27246</v>
          </cell>
          <cell r="AK1435">
            <v>-22894.208333333332</v>
          </cell>
          <cell r="AL1435">
            <v>-18920.833333333332</v>
          </cell>
          <cell r="AM1435">
            <v>-15325.875</v>
          </cell>
          <cell r="AN1435">
            <v>-12109.333333333334</v>
          </cell>
          <cell r="AO1435">
            <v>-9271.2083333333339</v>
          </cell>
          <cell r="AR1435" t="str">
            <v>62</v>
          </cell>
        </row>
        <row r="1436">
          <cell r="R1436">
            <v>-28841.5</v>
          </cell>
          <cell r="S1436">
            <v>-28485.43</v>
          </cell>
          <cell r="T1436">
            <v>-28129.360000000001</v>
          </cell>
          <cell r="U1436">
            <v>-27773.29</v>
          </cell>
          <cell r="V1436">
            <v>-27417.22</v>
          </cell>
          <cell r="W1436">
            <v>-27061.15</v>
          </cell>
          <cell r="X1436">
            <v>-26349.01</v>
          </cell>
          <cell r="Y1436">
            <v>-26349.01</v>
          </cell>
          <cell r="Z1436">
            <v>-25992.94</v>
          </cell>
          <cell r="AA1436">
            <v>-25636.87</v>
          </cell>
          <cell r="AB1436">
            <v>-25280.799999999999</v>
          </cell>
          <cell r="AC1436">
            <v>-24924.73</v>
          </cell>
          <cell r="AD1436">
            <v>-30977.907500000001</v>
          </cell>
          <cell r="AE1436">
            <v>-30621.839166666672</v>
          </cell>
          <cell r="AF1436">
            <v>-30265.770833333332</v>
          </cell>
          <cell r="AG1436">
            <v>-29909.702499999999</v>
          </cell>
          <cell r="AH1436">
            <v>-29553.634166666667</v>
          </cell>
          <cell r="AI1436">
            <v>-29197.56583333333</v>
          </cell>
          <cell r="AJ1436">
            <v>-28826.661250000001</v>
          </cell>
          <cell r="AK1436">
            <v>-28455.756666666668</v>
          </cell>
          <cell r="AL1436">
            <v>-28099.6875</v>
          </cell>
          <cell r="AM1436">
            <v>-27743.617499999997</v>
          </cell>
          <cell r="AN1436">
            <v>-27387.547499999997</v>
          </cell>
          <cell r="AO1436">
            <v>-27031.477500000005</v>
          </cell>
          <cell r="AR1436" t="str">
            <v>62</v>
          </cell>
        </row>
        <row r="1437"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  <cell r="AF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  <cell r="AK1437">
            <v>0</v>
          </cell>
          <cell r="AL1437">
            <v>0</v>
          </cell>
          <cell r="AM1437">
            <v>0</v>
          </cell>
          <cell r="AN1437">
            <v>0</v>
          </cell>
          <cell r="AO1437">
            <v>0</v>
          </cell>
          <cell r="AR1437" t="str">
            <v>57</v>
          </cell>
        </row>
        <row r="1438"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  <cell r="AF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  <cell r="AK1438">
            <v>0</v>
          </cell>
          <cell r="AL1438">
            <v>0</v>
          </cell>
          <cell r="AM1438">
            <v>0</v>
          </cell>
          <cell r="AN1438">
            <v>0</v>
          </cell>
          <cell r="AO1438">
            <v>0</v>
          </cell>
          <cell r="AR1438" t="str">
            <v>62</v>
          </cell>
        </row>
        <row r="1439">
          <cell r="R1439">
            <v>-2581086.1</v>
          </cell>
          <cell r="S1439">
            <v>-2550796.62</v>
          </cell>
          <cell r="T1439">
            <v>-2520507.14</v>
          </cell>
          <cell r="U1439">
            <v>-2490217.66</v>
          </cell>
          <cell r="V1439">
            <v>-2459928.1800000002</v>
          </cell>
          <cell r="W1439">
            <v>-2472298.7000000002</v>
          </cell>
          <cell r="X1439">
            <v>-2441061.14</v>
          </cell>
          <cell r="Y1439">
            <v>-2411719.7400000002</v>
          </cell>
          <cell r="Z1439">
            <v>-2380008.2599999998</v>
          </cell>
          <cell r="AA1439">
            <v>-2349363.2799999998</v>
          </cell>
          <cell r="AB1439">
            <v>-2318718.2999999998</v>
          </cell>
          <cell r="AC1439">
            <v>-2288073.3199999998</v>
          </cell>
          <cell r="AD1439">
            <v>-2750189.7945833332</v>
          </cell>
          <cell r="AE1439">
            <v>-2722257.1087500001</v>
          </cell>
          <cell r="AF1439">
            <v>-2694305.3395833336</v>
          </cell>
          <cell r="AG1439">
            <v>-2666334.487083334</v>
          </cell>
          <cell r="AH1439">
            <v>-2638344.55125</v>
          </cell>
          <cell r="AI1439">
            <v>-2612113.0320833339</v>
          </cell>
          <cell r="AJ1439">
            <v>-2586455.42625</v>
          </cell>
          <cell r="AK1439">
            <v>-2559633.7370833335</v>
          </cell>
          <cell r="AL1439">
            <v>-2532811.3833333333</v>
          </cell>
          <cell r="AM1439">
            <v>-2505943.5908333333</v>
          </cell>
          <cell r="AN1439">
            <v>-2479046.1733333333</v>
          </cell>
          <cell r="AO1439">
            <v>-2452119.1308333334</v>
          </cell>
          <cell r="AR1439" t="str">
            <v>62</v>
          </cell>
        </row>
        <row r="1440">
          <cell r="R1440">
            <v>-32282.74</v>
          </cell>
          <cell r="S1440">
            <v>-31912.68</v>
          </cell>
          <cell r="T1440">
            <v>-31542.62</v>
          </cell>
          <cell r="U1440">
            <v>-31172.560000000001</v>
          </cell>
          <cell r="V1440">
            <v>-30802.5</v>
          </cell>
          <cell r="W1440">
            <v>-39986.44</v>
          </cell>
          <cell r="X1440">
            <v>-39404.239999999998</v>
          </cell>
          <cell r="Y1440">
            <v>-39246.32</v>
          </cell>
          <cell r="Z1440">
            <v>-38557.78</v>
          </cell>
          <cell r="AA1440">
            <v>-38108.1</v>
          </cell>
          <cell r="AB1440">
            <v>-37658.42</v>
          </cell>
          <cell r="AC1440">
            <v>-37208.74</v>
          </cell>
          <cell r="AD1440">
            <v>-31673.51</v>
          </cell>
          <cell r="AE1440">
            <v>-31831.326249999998</v>
          </cell>
          <cell r="AF1440">
            <v>-31984.868333333332</v>
          </cell>
          <cell r="AG1440">
            <v>-32134.13625</v>
          </cell>
          <cell r="AH1440">
            <v>-32279.129999999994</v>
          </cell>
          <cell r="AI1440">
            <v>-32817.932916666665</v>
          </cell>
          <cell r="AJ1440">
            <v>-33485.247500000005</v>
          </cell>
          <cell r="AK1440">
            <v>-33891.829583333332</v>
          </cell>
          <cell r="AL1440">
            <v>-34298.254999999997</v>
          </cell>
          <cell r="AM1440">
            <v>-34694.504166666673</v>
          </cell>
          <cell r="AN1440">
            <v>-35084.118333333339</v>
          </cell>
          <cell r="AO1440">
            <v>-35467.097499999996</v>
          </cell>
          <cell r="AR1440" t="str">
            <v>62</v>
          </cell>
        </row>
        <row r="1441">
          <cell r="R1441">
            <v>0</v>
          </cell>
          <cell r="S1441">
            <v>0</v>
          </cell>
          <cell r="T1441">
            <v>0</v>
          </cell>
          <cell r="U1441">
            <v>0</v>
          </cell>
          <cell r="V1441">
            <v>0</v>
          </cell>
          <cell r="W1441">
            <v>0</v>
          </cell>
          <cell r="X1441">
            <v>0</v>
          </cell>
          <cell r="Y1441">
            <v>0</v>
          </cell>
          <cell r="Z1441">
            <v>0</v>
          </cell>
          <cell r="AA1441">
            <v>0</v>
          </cell>
          <cell r="AB1441">
            <v>0</v>
          </cell>
          <cell r="AC1441">
            <v>0</v>
          </cell>
          <cell r="AD1441">
            <v>0</v>
          </cell>
          <cell r="AE1441">
            <v>0</v>
          </cell>
          <cell r="AF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  <cell r="AK1441">
            <v>0</v>
          </cell>
          <cell r="AL1441">
            <v>0</v>
          </cell>
          <cell r="AM1441">
            <v>0</v>
          </cell>
          <cell r="AN1441">
            <v>0</v>
          </cell>
          <cell r="AO1441">
            <v>0</v>
          </cell>
          <cell r="AR1441" t="str">
            <v>62</v>
          </cell>
        </row>
        <row r="1442">
          <cell r="R1442">
            <v>-88129.66</v>
          </cell>
          <cell r="S1442">
            <v>-87092.84</v>
          </cell>
          <cell r="T1442">
            <v>-86056.02</v>
          </cell>
          <cell r="U1442">
            <v>-85019.199999999997</v>
          </cell>
          <cell r="V1442">
            <v>-83982.38</v>
          </cell>
          <cell r="W1442">
            <v>-82945.56</v>
          </cell>
          <cell r="X1442">
            <v>-81908.740000000005</v>
          </cell>
          <cell r="Y1442">
            <v>-80871.92</v>
          </cell>
          <cell r="Z1442">
            <v>-79835.100000000006</v>
          </cell>
          <cell r="AA1442">
            <v>-78798.28</v>
          </cell>
          <cell r="AB1442">
            <v>-77761.460000000006</v>
          </cell>
          <cell r="AC1442">
            <v>-76724.639999999999</v>
          </cell>
          <cell r="AD1442">
            <v>-94350.58</v>
          </cell>
          <cell r="AE1442">
            <v>-93313.760000000009</v>
          </cell>
          <cell r="AF1442">
            <v>-92276.94</v>
          </cell>
          <cell r="AG1442">
            <v>-91240.12</v>
          </cell>
          <cell r="AH1442">
            <v>-90203.299999999988</v>
          </cell>
          <cell r="AI1442">
            <v>-89166.48</v>
          </cell>
          <cell r="AJ1442">
            <v>-88129.659999999989</v>
          </cell>
          <cell r="AK1442">
            <v>-87092.84</v>
          </cell>
          <cell r="AL1442">
            <v>-86056.01999999999</v>
          </cell>
          <cell r="AM1442">
            <v>-85019.199999999997</v>
          </cell>
          <cell r="AN1442">
            <v>-83982.38</v>
          </cell>
          <cell r="AO1442">
            <v>-82945.56</v>
          </cell>
          <cell r="AR1442" t="str">
            <v>62</v>
          </cell>
        </row>
        <row r="1443">
          <cell r="R1443">
            <v>-8165809</v>
          </cell>
          <cell r="S1443">
            <v>-8165809</v>
          </cell>
          <cell r="T1443">
            <v>-8165809</v>
          </cell>
          <cell r="U1443">
            <v>-8165809</v>
          </cell>
          <cell r="V1443">
            <v>-8165809</v>
          </cell>
          <cell r="W1443">
            <v>-8165809</v>
          </cell>
          <cell r="X1443">
            <v>-8165809</v>
          </cell>
          <cell r="Y1443">
            <v>-8165809</v>
          </cell>
          <cell r="Z1443">
            <v>-8165809</v>
          </cell>
          <cell r="AA1443">
            <v>-8165809</v>
          </cell>
          <cell r="AB1443">
            <v>-8165809</v>
          </cell>
          <cell r="AC1443">
            <v>-8165809</v>
          </cell>
          <cell r="AD1443">
            <v>-8165809</v>
          </cell>
          <cell r="AE1443">
            <v>-8165809</v>
          </cell>
          <cell r="AF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  <cell r="AK1443">
            <v>-8165809</v>
          </cell>
          <cell r="AL1443">
            <v>-8165809</v>
          </cell>
          <cell r="AM1443">
            <v>-8165809</v>
          </cell>
          <cell r="AN1443">
            <v>-8165809</v>
          </cell>
          <cell r="AO1443">
            <v>-8165809</v>
          </cell>
          <cell r="AR1443" t="str">
            <v>6</v>
          </cell>
        </row>
        <row r="1444">
          <cell r="R1444">
            <v>4828763</v>
          </cell>
          <cell r="S1444">
            <v>4877763</v>
          </cell>
          <cell r="T1444">
            <v>4927763</v>
          </cell>
          <cell r="U1444">
            <v>4976763</v>
          </cell>
          <cell r="V1444">
            <v>5026763</v>
          </cell>
          <cell r="W1444">
            <v>5075763</v>
          </cell>
          <cell r="X1444">
            <v>5125763</v>
          </cell>
          <cell r="Y1444">
            <v>5174763</v>
          </cell>
          <cell r="Z1444">
            <v>5223763</v>
          </cell>
          <cell r="AA1444">
            <v>5273763</v>
          </cell>
          <cell r="AB1444">
            <v>5322763</v>
          </cell>
          <cell r="AC1444">
            <v>5372203</v>
          </cell>
          <cell r="AD1444">
            <v>4510618.041666667</v>
          </cell>
          <cell r="AE1444">
            <v>4563242.958333333</v>
          </cell>
          <cell r="AF1444">
            <v>4615617.875</v>
          </cell>
          <cell r="AG1444">
            <v>4667784.458333333</v>
          </cell>
          <cell r="AH1444">
            <v>4719701.041666667</v>
          </cell>
          <cell r="AI1444">
            <v>4771367.625</v>
          </cell>
          <cell r="AJ1444">
            <v>4822784.208333333</v>
          </cell>
          <cell r="AK1444">
            <v>4873950.791666667</v>
          </cell>
          <cell r="AL1444">
            <v>4924867.375</v>
          </cell>
          <cell r="AM1444">
            <v>4975533.958333333</v>
          </cell>
          <cell r="AN1444">
            <v>5025950.541666667</v>
          </cell>
          <cell r="AO1444">
            <v>5075823</v>
          </cell>
          <cell r="AR1444" t="str">
            <v>6</v>
          </cell>
        </row>
        <row r="1445">
          <cell r="R1445">
            <v>-9640313.5700000003</v>
          </cell>
          <cell r="S1445">
            <v>-9157245.1400000006</v>
          </cell>
          <cell r="T1445">
            <v>-8667118.5700000003</v>
          </cell>
          <cell r="U1445">
            <v>-8180521.0700000003</v>
          </cell>
          <cell r="V1445">
            <v>-7693923.5700000003</v>
          </cell>
          <cell r="W1445">
            <v>-7207326.0700000003</v>
          </cell>
          <cell r="X1445">
            <v>-6720728.5700000003</v>
          </cell>
          <cell r="Y1445">
            <v>-6234131.0700000003</v>
          </cell>
          <cell r="Z1445">
            <v>-5747533.5700000003</v>
          </cell>
          <cell r="AA1445">
            <v>-5260936.07</v>
          </cell>
          <cell r="AB1445">
            <v>-4774338.57</v>
          </cell>
          <cell r="AC1445">
            <v>-4287741.07</v>
          </cell>
          <cell r="AD1445">
            <v>-11264279.532499999</v>
          </cell>
          <cell r="AE1445">
            <v>-10906601.793750001</v>
          </cell>
          <cell r="AF1445">
            <v>-10548924.055</v>
          </cell>
          <cell r="AG1445">
            <v>-10190684.215</v>
          </cell>
          <cell r="AH1445">
            <v>-9829676.2512499988</v>
          </cell>
          <cell r="AI1445">
            <v>-9466301.9174999986</v>
          </cell>
          <cell r="AJ1445">
            <v>-9102914.2808333319</v>
          </cell>
          <cell r="AK1445">
            <v>-8738379.9012499992</v>
          </cell>
          <cell r="AL1445">
            <v>-8372698.7787499996</v>
          </cell>
          <cell r="AM1445">
            <v>-8006506.5491666673</v>
          </cell>
          <cell r="AN1445">
            <v>-7637036.8949999986</v>
          </cell>
          <cell r="AO1445">
            <v>-7207620.1591666667</v>
          </cell>
          <cell r="AR1445" t="str">
            <v>62</v>
          </cell>
        </row>
        <row r="1446">
          <cell r="R1446">
            <v>0</v>
          </cell>
          <cell r="S1446">
            <v>0</v>
          </cell>
          <cell r="T1446">
            <v>-3529.07</v>
          </cell>
          <cell r="U1446">
            <v>-3529.07</v>
          </cell>
          <cell r="V1446">
            <v>-3529.07</v>
          </cell>
          <cell r="W1446">
            <v>-3823.24</v>
          </cell>
          <cell r="X1446">
            <v>-66930.080000000002</v>
          </cell>
          <cell r="Y1446">
            <v>-275141.28000000003</v>
          </cell>
          <cell r="Z1446">
            <v>-215850.84</v>
          </cell>
          <cell r="AA1446">
            <v>-215850.84</v>
          </cell>
          <cell r="AB1446">
            <v>-215850.84</v>
          </cell>
          <cell r="AC1446">
            <v>-215850.84</v>
          </cell>
          <cell r="AD1446">
            <v>0</v>
          </cell>
          <cell r="AE1446">
            <v>0</v>
          </cell>
          <cell r="AF1446">
            <v>-147.04458333333335</v>
          </cell>
          <cell r="AG1446">
            <v>-441.13375000000002</v>
          </cell>
          <cell r="AH1446">
            <v>-735.22291666666672</v>
          </cell>
          <cell r="AI1446">
            <v>-1041.5691666666669</v>
          </cell>
          <cell r="AJ1446">
            <v>-3989.624166666667</v>
          </cell>
          <cell r="AK1446">
            <v>-18242.5975</v>
          </cell>
          <cell r="AL1446">
            <v>-38700.602500000001</v>
          </cell>
          <cell r="AM1446">
            <v>-56688.172500000008</v>
          </cell>
          <cell r="AN1446">
            <v>-74675.742500000008</v>
          </cell>
          <cell r="AO1446">
            <v>-92663.3125</v>
          </cell>
          <cell r="AR1446" t="str">
            <v>62</v>
          </cell>
        </row>
        <row r="1447">
          <cell r="R1447">
            <v>-846981.15</v>
          </cell>
          <cell r="S1447">
            <v>-836898.04</v>
          </cell>
          <cell r="T1447">
            <v>-826814.93</v>
          </cell>
          <cell r="U1447">
            <v>-816731.82</v>
          </cell>
          <cell r="V1447">
            <v>-806648.71</v>
          </cell>
          <cell r="W1447">
            <v>-796565.6</v>
          </cell>
          <cell r="X1447">
            <v>-786482.49</v>
          </cell>
          <cell r="Y1447">
            <v>-776399.38</v>
          </cell>
          <cell r="Z1447">
            <v>-766316.27</v>
          </cell>
          <cell r="AA1447">
            <v>-756233.16</v>
          </cell>
          <cell r="AB1447">
            <v>-746150.05</v>
          </cell>
          <cell r="AC1447">
            <v>-736066.94</v>
          </cell>
          <cell r="AD1447">
            <v>-907479.80999999994</v>
          </cell>
          <cell r="AE1447">
            <v>-897396.70000000007</v>
          </cell>
          <cell r="AF1447">
            <v>-887313.58999999985</v>
          </cell>
          <cell r="AG1447">
            <v>-877230.48</v>
          </cell>
          <cell r="AH1447">
            <v>-867147.37</v>
          </cell>
          <cell r="AI1447">
            <v>-857064.25999999989</v>
          </cell>
          <cell r="AJ1447">
            <v>-846981.15</v>
          </cell>
          <cell r="AK1447">
            <v>-836898.04</v>
          </cell>
          <cell r="AL1447">
            <v>-826814.93</v>
          </cell>
          <cell r="AM1447">
            <v>-816731.82</v>
          </cell>
          <cell r="AN1447">
            <v>-806648.71</v>
          </cell>
          <cell r="AO1447">
            <v>-796565.60000000009</v>
          </cell>
          <cell r="AR1447" t="str">
            <v>2</v>
          </cell>
        </row>
        <row r="1448">
          <cell r="R1448">
            <v>0</v>
          </cell>
          <cell r="S1448">
            <v>0</v>
          </cell>
          <cell r="T1448">
            <v>0</v>
          </cell>
          <cell r="U1448">
            <v>0</v>
          </cell>
          <cell r="V1448">
            <v>0</v>
          </cell>
          <cell r="W1448">
            <v>0</v>
          </cell>
          <cell r="X1448">
            <v>0</v>
          </cell>
          <cell r="Y1448">
            <v>0</v>
          </cell>
          <cell r="Z1448">
            <v>0</v>
          </cell>
          <cell r="AA1448">
            <v>0</v>
          </cell>
          <cell r="AB1448">
            <v>0</v>
          </cell>
          <cell r="AC1448">
            <v>0</v>
          </cell>
          <cell r="AD1448">
            <v>-5236.1087500000003</v>
          </cell>
          <cell r="AE1448">
            <v>-1742.5362500000001</v>
          </cell>
          <cell r="AF1448">
            <v>0</v>
          </cell>
          <cell r="AG1448">
            <v>0</v>
          </cell>
          <cell r="AH1448">
            <v>0</v>
          </cell>
          <cell r="AI1448">
            <v>0</v>
          </cell>
          <cell r="AJ1448">
            <v>0</v>
          </cell>
          <cell r="AK1448">
            <v>0</v>
          </cell>
          <cell r="AL1448">
            <v>0</v>
          </cell>
          <cell r="AM1448">
            <v>0</v>
          </cell>
          <cell r="AN1448">
            <v>0</v>
          </cell>
          <cell r="AO1448">
            <v>0</v>
          </cell>
          <cell r="AR1448" t="str">
            <v>2</v>
          </cell>
        </row>
        <row r="1449">
          <cell r="R1449">
            <v>-190059.93</v>
          </cell>
          <cell r="S1449">
            <v>-189383.56</v>
          </cell>
          <cell r="T1449">
            <v>-188707.19</v>
          </cell>
          <cell r="U1449">
            <v>-188030.82</v>
          </cell>
          <cell r="V1449">
            <v>-187354.45</v>
          </cell>
          <cell r="W1449">
            <v>-186678.08</v>
          </cell>
          <cell r="X1449">
            <v>-186001.71</v>
          </cell>
          <cell r="Y1449">
            <v>-185325.34</v>
          </cell>
          <cell r="Z1449">
            <v>-184648.97</v>
          </cell>
          <cell r="AA1449">
            <v>-183972.6</v>
          </cell>
          <cell r="AB1449">
            <v>-183296.23</v>
          </cell>
          <cell r="AC1449">
            <v>-182619.86</v>
          </cell>
          <cell r="AD1449">
            <v>-185860.80124999999</v>
          </cell>
          <cell r="AE1449">
            <v>-193441.78</v>
          </cell>
          <cell r="AF1449">
            <v>-192765.41</v>
          </cell>
          <cell r="AG1449">
            <v>-192089.04</v>
          </cell>
          <cell r="AH1449">
            <v>-191412.67</v>
          </cell>
          <cell r="AI1449">
            <v>-190736.30000000002</v>
          </cell>
          <cell r="AJ1449">
            <v>-190059.93000000002</v>
          </cell>
          <cell r="AK1449">
            <v>-189383.55999999997</v>
          </cell>
          <cell r="AL1449">
            <v>-188707.19000000003</v>
          </cell>
          <cell r="AM1449">
            <v>-188030.81999999998</v>
          </cell>
          <cell r="AN1449">
            <v>-187354.45000000004</v>
          </cell>
          <cell r="AO1449">
            <v>-186678.08</v>
          </cell>
          <cell r="AR1449" t="str">
            <v>2</v>
          </cell>
        </row>
        <row r="1450">
          <cell r="R1450">
            <v>0</v>
          </cell>
          <cell r="S1450">
            <v>0</v>
          </cell>
          <cell r="T1450">
            <v>0</v>
          </cell>
          <cell r="U1450">
            <v>0</v>
          </cell>
          <cell r="V1450">
            <v>0</v>
          </cell>
          <cell r="W1450">
            <v>0</v>
          </cell>
          <cell r="X1450">
            <v>0</v>
          </cell>
          <cell r="Y1450">
            <v>0</v>
          </cell>
          <cell r="Z1450">
            <v>0</v>
          </cell>
          <cell r="AA1450">
            <v>0</v>
          </cell>
          <cell r="AB1450">
            <v>0</v>
          </cell>
          <cell r="AC1450">
            <v>0</v>
          </cell>
          <cell r="AD1450">
            <v>-1122.3841666666667</v>
          </cell>
          <cell r="AE1450">
            <v>-1122.3841666666667</v>
          </cell>
          <cell r="AF1450">
            <v>-1122.3841666666667</v>
          </cell>
          <cell r="AG1450">
            <v>-1122.3841666666667</v>
          </cell>
          <cell r="AH1450">
            <v>-1122.3841666666667</v>
          </cell>
          <cell r="AI1450">
            <v>-1122.3841666666667</v>
          </cell>
          <cell r="AJ1450">
            <v>-1122.3841666666667</v>
          </cell>
          <cell r="AK1450">
            <v>-1122.3841666666667</v>
          </cell>
          <cell r="AL1450">
            <v>-1122.3841666666667</v>
          </cell>
          <cell r="AM1450">
            <v>-1122.3841666666667</v>
          </cell>
          <cell r="AN1450">
            <v>-1122.3841666666667</v>
          </cell>
          <cell r="AO1450">
            <v>-561.19208333333336</v>
          </cell>
          <cell r="AR1450" t="str">
            <v>2</v>
          </cell>
        </row>
        <row r="1451">
          <cell r="R1451">
            <v>-71851894.800000012</v>
          </cell>
          <cell r="S1451">
            <v>-71851894.800000012</v>
          </cell>
          <cell r="T1451">
            <v>-71851894.800000012</v>
          </cell>
          <cell r="U1451">
            <v>-71851894.800000012</v>
          </cell>
          <cell r="V1451">
            <v>-71851894.800000012</v>
          </cell>
          <cell r="W1451">
            <v>-71851894.800000012</v>
          </cell>
          <cell r="X1451">
            <v>-71851894.800000012</v>
          </cell>
          <cell r="Y1451">
            <v>-71851894.800000012</v>
          </cell>
          <cell r="Z1451">
            <v>-73110126.800000012</v>
          </cell>
          <cell r="AA1451">
            <v>-75744126.800000012</v>
          </cell>
          <cell r="AB1451">
            <v>-77355126.800000012</v>
          </cell>
          <cell r="AC1451">
            <v>-79677126.800000012</v>
          </cell>
          <cell r="AD1451">
            <v>-71851894.799999997</v>
          </cell>
          <cell r="AE1451">
            <v>-71851894.799999997</v>
          </cell>
          <cell r="AF1451">
            <v>-71851894.799999997</v>
          </cell>
          <cell r="AG1451">
            <v>-71851894.799999997</v>
          </cell>
          <cell r="AH1451">
            <v>-71851894.799999997</v>
          </cell>
          <cell r="AI1451">
            <v>-71851894.799999997</v>
          </cell>
          <cell r="AJ1451">
            <v>-71851894.799999997</v>
          </cell>
          <cell r="AK1451">
            <v>-71851894.799999997</v>
          </cell>
          <cell r="AL1451">
            <v>-71904321.133333325</v>
          </cell>
          <cell r="AM1451">
            <v>-72118923.799999997</v>
          </cell>
          <cell r="AN1451">
            <v>-72510401.466666654</v>
          </cell>
          <cell r="AO1451">
            <v>-73065754.133333325</v>
          </cell>
          <cell r="AR1451" t="str">
            <v>17</v>
          </cell>
          <cell r="AS1451" t="str">
            <v>10</v>
          </cell>
        </row>
        <row r="1452">
          <cell r="R1452">
            <v>-3415000</v>
          </cell>
          <cell r="S1452">
            <v>-3394000</v>
          </cell>
          <cell r="T1452">
            <v>-3375000</v>
          </cell>
          <cell r="U1452">
            <v>-3353000</v>
          </cell>
          <cell r="V1452">
            <v>-3330000</v>
          </cell>
          <cell r="W1452">
            <v>-3310000</v>
          </cell>
          <cell r="X1452">
            <v>-3288000</v>
          </cell>
          <cell r="Y1452">
            <v>-3266000</v>
          </cell>
          <cell r="Z1452">
            <v>-3246000</v>
          </cell>
          <cell r="AA1452">
            <v>-3226000</v>
          </cell>
          <cell r="AB1452">
            <v>-3205000</v>
          </cell>
          <cell r="AC1452">
            <v>-3185000</v>
          </cell>
          <cell r="AD1452">
            <v>-3539375</v>
          </cell>
          <cell r="AE1452">
            <v>-3518458.3333333335</v>
          </cell>
          <cell r="AF1452">
            <v>-3497625</v>
          </cell>
          <cell r="AG1452">
            <v>-3476875</v>
          </cell>
          <cell r="AH1452">
            <v>-3456083.3333333335</v>
          </cell>
          <cell r="AI1452">
            <v>-3435208.3333333335</v>
          </cell>
          <cell r="AJ1452">
            <v>-3414250</v>
          </cell>
          <cell r="AK1452">
            <v>-3393208.3333333335</v>
          </cell>
          <cell r="AL1452">
            <v>-3372208.3333333335</v>
          </cell>
          <cell r="AM1452">
            <v>-3351375</v>
          </cell>
          <cell r="AN1452">
            <v>-3330666.6666666665</v>
          </cell>
          <cell r="AO1452">
            <v>-3309875</v>
          </cell>
          <cell r="AR1452" t="str">
            <v>56</v>
          </cell>
        </row>
        <row r="1453">
          <cell r="R1453">
            <v>-323092</v>
          </cell>
          <cell r="S1453">
            <v>-295092</v>
          </cell>
          <cell r="T1453">
            <v>-968526</v>
          </cell>
          <cell r="U1453">
            <v>-940526</v>
          </cell>
          <cell r="V1453">
            <v>-912526</v>
          </cell>
          <cell r="W1453">
            <v>-884526</v>
          </cell>
          <cell r="X1453">
            <v>-856526</v>
          </cell>
          <cell r="Y1453">
            <v>-828526</v>
          </cell>
          <cell r="Z1453">
            <v>-809526</v>
          </cell>
          <cell r="AA1453">
            <v>-782526</v>
          </cell>
          <cell r="AB1453">
            <v>-755526</v>
          </cell>
          <cell r="AC1453">
            <v>-728413</v>
          </cell>
          <cell r="AD1453">
            <v>-859828.29166666663</v>
          </cell>
          <cell r="AE1453">
            <v>-768815.70833333337</v>
          </cell>
          <cell r="AF1453">
            <v>-713112.875</v>
          </cell>
          <cell r="AG1453">
            <v>-692719.79166666663</v>
          </cell>
          <cell r="AH1453">
            <v>-678410.04166666663</v>
          </cell>
          <cell r="AI1453">
            <v>-670183.625</v>
          </cell>
          <cell r="AJ1453">
            <v>-668040.54166666663</v>
          </cell>
          <cell r="AK1453">
            <v>-671980.79166666663</v>
          </cell>
          <cell r="AL1453">
            <v>-682212.70833333337</v>
          </cell>
          <cell r="AM1453">
            <v>-694569.625</v>
          </cell>
          <cell r="AN1453">
            <v>-712926.54166666663</v>
          </cell>
          <cell r="AO1453">
            <v>-741389.20833333337</v>
          </cell>
          <cell r="AR1453" t="str">
            <v>56</v>
          </cell>
        </row>
        <row r="1454">
          <cell r="R1454">
            <v>-345632778</v>
          </cell>
          <cell r="S1454">
            <v>-348561778</v>
          </cell>
          <cell r="T1454">
            <v>-351355344</v>
          </cell>
          <cell r="U1454">
            <v>-354473344</v>
          </cell>
          <cell r="V1454">
            <v>-357591344</v>
          </cell>
          <cell r="W1454">
            <v>-360709344</v>
          </cell>
          <cell r="X1454">
            <v>-361369344</v>
          </cell>
          <cell r="Y1454">
            <v>-364487344</v>
          </cell>
          <cell r="Z1454">
            <v>-366716391</v>
          </cell>
          <cell r="AA1454">
            <v>-369927391</v>
          </cell>
          <cell r="AB1454">
            <v>-365576391</v>
          </cell>
          <cell r="AC1454">
            <v>-368099847</v>
          </cell>
          <cell r="AD1454">
            <v>-334154221.33333331</v>
          </cell>
          <cell r="AE1454">
            <v>-336031359.66666669</v>
          </cell>
          <cell r="AF1454">
            <v>-337936979.91666669</v>
          </cell>
          <cell r="AG1454">
            <v>-339967165.41666669</v>
          </cell>
          <cell r="AH1454">
            <v>-342142559.25</v>
          </cell>
          <cell r="AI1454">
            <v>-344441619.75</v>
          </cell>
          <cell r="AJ1454">
            <v>-346761930.25</v>
          </cell>
          <cell r="AK1454">
            <v>-349103490.75</v>
          </cell>
          <cell r="AL1454">
            <v>-351531719.875</v>
          </cell>
          <cell r="AM1454">
            <v>-354058659.29166669</v>
          </cell>
          <cell r="AN1454">
            <v>-356392223.70833331</v>
          </cell>
          <cell r="AO1454">
            <v>-358483550.45833331</v>
          </cell>
          <cell r="AR1454" t="str">
            <v>56</v>
          </cell>
        </row>
        <row r="1455">
          <cell r="R1455">
            <v>-938000</v>
          </cell>
          <cell r="S1455">
            <v>-937000</v>
          </cell>
          <cell r="T1455">
            <v>-937000</v>
          </cell>
          <cell r="U1455">
            <v>-936000</v>
          </cell>
          <cell r="V1455">
            <v>-936000</v>
          </cell>
          <cell r="W1455">
            <v>-935000</v>
          </cell>
          <cell r="X1455">
            <v>-934000</v>
          </cell>
          <cell r="Y1455">
            <v>-933000</v>
          </cell>
          <cell r="Z1455">
            <v>-933000</v>
          </cell>
          <cell r="AA1455">
            <v>-933000</v>
          </cell>
          <cell r="AB1455">
            <v>-932000</v>
          </cell>
          <cell r="AC1455">
            <v>-931000</v>
          </cell>
          <cell r="AD1455">
            <v>-940458.33333333337</v>
          </cell>
          <cell r="AE1455">
            <v>-940000</v>
          </cell>
          <cell r="AF1455">
            <v>-939541.66666666663</v>
          </cell>
          <cell r="AG1455">
            <v>-939083.33333333337</v>
          </cell>
          <cell r="AH1455">
            <v>-938583.33333333337</v>
          </cell>
          <cell r="AI1455">
            <v>-938083.33333333337</v>
          </cell>
          <cell r="AJ1455">
            <v>-937541.66666666663</v>
          </cell>
          <cell r="AK1455">
            <v>-936916.66666666663</v>
          </cell>
          <cell r="AL1455">
            <v>-936333.33333333337</v>
          </cell>
          <cell r="AM1455">
            <v>-935875</v>
          </cell>
          <cell r="AN1455">
            <v>-935458.33333333337</v>
          </cell>
          <cell r="AO1455">
            <v>-934916.66666666663</v>
          </cell>
          <cell r="AR1455" t="str">
            <v>56</v>
          </cell>
        </row>
        <row r="1456">
          <cell r="R1456">
            <v>-32874</v>
          </cell>
          <cell r="S1456">
            <v>-32874</v>
          </cell>
          <cell r="T1456">
            <v>-32874</v>
          </cell>
          <cell r="U1456">
            <v>-32874</v>
          </cell>
          <cell r="V1456">
            <v>-32874</v>
          </cell>
          <cell r="W1456">
            <v>-32874</v>
          </cell>
          <cell r="X1456">
            <v>-32874</v>
          </cell>
          <cell r="Y1456">
            <v>-32874</v>
          </cell>
          <cell r="Z1456">
            <v>-32874</v>
          </cell>
          <cell r="AA1456">
            <v>-32874</v>
          </cell>
          <cell r="AB1456">
            <v>-32874</v>
          </cell>
          <cell r="AC1456">
            <v>-32874</v>
          </cell>
          <cell r="AD1456">
            <v>-32874</v>
          </cell>
          <cell r="AE1456">
            <v>-32874</v>
          </cell>
          <cell r="AF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  <cell r="AK1456">
            <v>-32874</v>
          </cell>
          <cell r="AL1456">
            <v>-32874</v>
          </cell>
          <cell r="AM1456">
            <v>-32874</v>
          </cell>
          <cell r="AN1456">
            <v>-32874</v>
          </cell>
          <cell r="AO1456">
            <v>-32874</v>
          </cell>
          <cell r="AR1456" t="str">
            <v>56</v>
          </cell>
        </row>
        <row r="1457">
          <cell r="R1457">
            <v>-63753000</v>
          </cell>
          <cell r="S1457">
            <v>-63753000</v>
          </cell>
          <cell r="T1457">
            <v>-63753000</v>
          </cell>
          <cell r="U1457">
            <v>-63753000</v>
          </cell>
          <cell r="V1457">
            <v>-63753000</v>
          </cell>
          <cell r="W1457">
            <v>-63753000</v>
          </cell>
          <cell r="X1457">
            <v>-63753000</v>
          </cell>
          <cell r="Y1457">
            <v>-63753000</v>
          </cell>
          <cell r="Z1457">
            <v>-63753000</v>
          </cell>
          <cell r="AA1457">
            <v>-63753000</v>
          </cell>
          <cell r="AB1457">
            <v>-63753000</v>
          </cell>
          <cell r="AC1457">
            <v>-63753000</v>
          </cell>
          <cell r="AD1457">
            <v>-52058750</v>
          </cell>
          <cell r="AE1457">
            <v>-53811041.666666664</v>
          </cell>
          <cell r="AF1457">
            <v>-55487708.333333336</v>
          </cell>
          <cell r="AG1457">
            <v>-57006916.666666664</v>
          </cell>
          <cell r="AH1457">
            <v>-58348666.666666664</v>
          </cell>
          <cell r="AI1457">
            <v>-59575833.333333336</v>
          </cell>
          <cell r="AJ1457">
            <v>-60690083.333333336</v>
          </cell>
          <cell r="AK1457">
            <v>-61692500</v>
          </cell>
          <cell r="AL1457">
            <v>-62502000</v>
          </cell>
          <cell r="AM1457">
            <v>-63094750</v>
          </cell>
          <cell r="AN1457">
            <v>-63552125</v>
          </cell>
          <cell r="AO1457">
            <v>-63753000</v>
          </cell>
          <cell r="AR1457" t="str">
            <v>17</v>
          </cell>
          <cell r="AS1457" t="str">
            <v>10</v>
          </cell>
        </row>
        <row r="1458">
          <cell r="Z1458">
            <v>-42927383</v>
          </cell>
          <cell r="AA1458">
            <v>-42927383</v>
          </cell>
          <cell r="AB1458">
            <v>-42927383</v>
          </cell>
          <cell r="AC1458">
            <v>-43082383</v>
          </cell>
          <cell r="AK1458">
            <v>0</v>
          </cell>
          <cell r="AL1458">
            <v>-1788640.9583333333</v>
          </cell>
          <cell r="AM1458">
            <v>-5365922.875</v>
          </cell>
          <cell r="AN1458">
            <v>-8943204.791666666</v>
          </cell>
          <cell r="AO1458">
            <v>-12526945.041666666</v>
          </cell>
          <cell r="AR1458" t="str">
            <v>56</v>
          </cell>
        </row>
        <row r="1459">
          <cell r="Z1459">
            <v>-29258523</v>
          </cell>
          <cell r="AA1459">
            <v>-29258523</v>
          </cell>
          <cell r="AB1459">
            <v>-29258523</v>
          </cell>
          <cell r="AC1459">
            <v>-29365523</v>
          </cell>
          <cell r="AK1459">
            <v>0</v>
          </cell>
          <cell r="AL1459">
            <v>-1219105.125</v>
          </cell>
          <cell r="AM1459">
            <v>-3657315.375</v>
          </cell>
          <cell r="AN1459">
            <v>-6095525.625</v>
          </cell>
          <cell r="AO1459">
            <v>-8538194.208333334</v>
          </cell>
          <cell r="AR1459" t="str">
            <v>17</v>
          </cell>
        </row>
        <row r="1460">
          <cell r="Z1460">
            <v>-6143748</v>
          </cell>
          <cell r="AA1460">
            <v>-6143748</v>
          </cell>
          <cell r="AB1460">
            <v>-6143748</v>
          </cell>
          <cell r="AC1460">
            <v>-6143748</v>
          </cell>
          <cell r="AK1460">
            <v>0</v>
          </cell>
          <cell r="AL1460">
            <v>-255989.5</v>
          </cell>
          <cell r="AM1460">
            <v>-767968.5</v>
          </cell>
          <cell r="AN1460">
            <v>-1279947.5</v>
          </cell>
          <cell r="AO1460">
            <v>-1791926.5</v>
          </cell>
          <cell r="AR1460" t="str">
            <v>56</v>
          </cell>
        </row>
        <row r="1461">
          <cell r="Z1461">
            <v>-4155604</v>
          </cell>
          <cell r="AA1461">
            <v>-4155604</v>
          </cell>
          <cell r="AB1461">
            <v>-4155604</v>
          </cell>
          <cell r="AC1461">
            <v>-4155604</v>
          </cell>
          <cell r="AK1461">
            <v>0</v>
          </cell>
          <cell r="AL1461">
            <v>-173150.16666666666</v>
          </cell>
          <cell r="AM1461">
            <v>-519450.5</v>
          </cell>
          <cell r="AN1461">
            <v>-865750.83333333337</v>
          </cell>
          <cell r="AO1461">
            <v>-1212051.1666666667</v>
          </cell>
          <cell r="AR1461" t="str">
            <v>56</v>
          </cell>
        </row>
        <row r="1462">
          <cell r="R1462">
            <v>141000</v>
          </cell>
          <cell r="S1462">
            <v>141000</v>
          </cell>
          <cell r="T1462">
            <v>-839000</v>
          </cell>
          <cell r="U1462">
            <v>-839000</v>
          </cell>
          <cell r="V1462">
            <v>-839000</v>
          </cell>
          <cell r="W1462">
            <v>-839000</v>
          </cell>
          <cell r="X1462">
            <v>-839000</v>
          </cell>
          <cell r="Y1462">
            <v>-839000</v>
          </cell>
          <cell r="Z1462">
            <v>-839000</v>
          </cell>
          <cell r="AA1462">
            <v>-839000</v>
          </cell>
          <cell r="AB1462">
            <v>-839000</v>
          </cell>
          <cell r="AC1462">
            <v>141000</v>
          </cell>
          <cell r="AD1462">
            <v>40875</v>
          </cell>
          <cell r="AE1462">
            <v>52625</v>
          </cell>
          <cell r="AF1462">
            <v>25541.666666666668</v>
          </cell>
          <cell r="AG1462">
            <v>-40375</v>
          </cell>
          <cell r="AH1462">
            <v>-106291.66666666667</v>
          </cell>
          <cell r="AI1462">
            <v>-174208.33333333334</v>
          </cell>
          <cell r="AJ1462">
            <v>-244125</v>
          </cell>
          <cell r="AK1462">
            <v>-314041.66666666669</v>
          </cell>
          <cell r="AL1462">
            <v>-389833.33333333331</v>
          </cell>
          <cell r="AM1462">
            <v>-471500</v>
          </cell>
          <cell r="AN1462">
            <v>-553166.66666666663</v>
          </cell>
          <cell r="AO1462">
            <v>-594000</v>
          </cell>
          <cell r="AR1462" t="str">
            <v>62</v>
          </cell>
        </row>
        <row r="1463">
          <cell r="R1463">
            <v>-1478847.03</v>
          </cell>
          <cell r="S1463">
            <v>-3841847.03</v>
          </cell>
          <cell r="T1463">
            <v>-6949847.0300000003</v>
          </cell>
          <cell r="U1463">
            <v>-9572847.0299999993</v>
          </cell>
          <cell r="V1463">
            <v>-12181847.029999999</v>
          </cell>
          <cell r="W1463">
            <v>-14818847.029999999</v>
          </cell>
          <cell r="X1463">
            <v>-17435847.030000001</v>
          </cell>
          <cell r="Y1463">
            <v>-20056847.030000001</v>
          </cell>
          <cell r="Z1463">
            <v>-20056847.030000001</v>
          </cell>
          <cell r="AA1463">
            <v>-20056847.030000001</v>
          </cell>
          <cell r="AB1463">
            <v>-20056847.030000001</v>
          </cell>
          <cell r="AC1463">
            <v>-20056847.030000001</v>
          </cell>
          <cell r="AD1463">
            <v>804861.30333333334</v>
          </cell>
          <cell r="AE1463">
            <v>507819.63666666654</v>
          </cell>
          <cell r="AF1463">
            <v>-17180.363333333476</v>
          </cell>
          <cell r="AG1463">
            <v>-780972.03000000014</v>
          </cell>
          <cell r="AH1463">
            <v>-1762763.6966666665</v>
          </cell>
          <cell r="AI1463">
            <v>-2963138.6966666668</v>
          </cell>
          <cell r="AJ1463">
            <v>-4382430.3633333333</v>
          </cell>
          <cell r="AK1463">
            <v>-6019972.0300000012</v>
          </cell>
          <cell r="AL1463">
            <v>-7766722.0300000012</v>
          </cell>
          <cell r="AM1463">
            <v>-9513472.0300000012</v>
          </cell>
          <cell r="AN1463">
            <v>-11260222.030000001</v>
          </cell>
          <cell r="AO1463">
            <v>-13006972.030000001</v>
          </cell>
          <cell r="AR1463" t="str">
            <v>17/20</v>
          </cell>
        </row>
        <row r="1464">
          <cell r="R1464">
            <v>-612000</v>
          </cell>
          <cell r="S1464">
            <v>-177000</v>
          </cell>
          <cell r="T1464">
            <v>258000</v>
          </cell>
          <cell r="U1464">
            <v>693000</v>
          </cell>
          <cell r="V1464">
            <v>1128000</v>
          </cell>
          <cell r="W1464">
            <v>1563000</v>
          </cell>
          <cell r="X1464">
            <v>1998000</v>
          </cell>
          <cell r="Y1464">
            <v>2433000</v>
          </cell>
          <cell r="Z1464">
            <v>-30771066</v>
          </cell>
          <cell r="AA1464">
            <v>-30336066</v>
          </cell>
          <cell r="AB1464">
            <v>-29901066</v>
          </cell>
          <cell r="AC1464">
            <v>-30700066</v>
          </cell>
          <cell r="AD1464">
            <v>-566250</v>
          </cell>
          <cell r="AE1464">
            <v>-599125</v>
          </cell>
          <cell r="AF1464">
            <v>-585166.66666666663</v>
          </cell>
          <cell r="AG1464">
            <v>-520833.33333333331</v>
          </cell>
          <cell r="AH1464">
            <v>-413166.66666666669</v>
          </cell>
          <cell r="AI1464">
            <v>-262166.66666666669</v>
          </cell>
          <cell r="AJ1464">
            <v>-67833.333333333328</v>
          </cell>
          <cell r="AK1464">
            <v>169833.33333333334</v>
          </cell>
          <cell r="AL1464">
            <v>-949461.08333333337</v>
          </cell>
          <cell r="AM1464">
            <v>-3425716.5833333335</v>
          </cell>
          <cell r="AN1464">
            <v>-5858638.75</v>
          </cell>
          <cell r="AO1464">
            <v>-8299810.916666667</v>
          </cell>
          <cell r="AR1464" t="str">
            <v>56</v>
          </cell>
        </row>
        <row r="1465">
          <cell r="R1465">
            <v>-27673328.77</v>
          </cell>
          <cell r="S1465">
            <v>-27673328.77</v>
          </cell>
          <cell r="T1465">
            <v>-27673328.77</v>
          </cell>
          <cell r="U1465">
            <v>-27673328.77</v>
          </cell>
          <cell r="V1465">
            <v>-27673328.77</v>
          </cell>
          <cell r="W1465">
            <v>-27673328.77</v>
          </cell>
          <cell r="X1465">
            <v>-27673328.77</v>
          </cell>
          <cell r="Y1465">
            <v>-27673328.77</v>
          </cell>
          <cell r="Z1465">
            <v>-27673328.77</v>
          </cell>
          <cell r="AA1465">
            <v>-27673328.77</v>
          </cell>
          <cell r="AB1465">
            <v>-27673328.77</v>
          </cell>
          <cell r="AC1465">
            <v>-27673328.77</v>
          </cell>
          <cell r="AD1465">
            <v>-27673328.77</v>
          </cell>
          <cell r="AE1465">
            <v>-27673328.77</v>
          </cell>
          <cell r="AF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  <cell r="AK1465">
            <v>-27673328.77</v>
          </cell>
          <cell r="AL1465">
            <v>-27673328.77</v>
          </cell>
          <cell r="AM1465">
            <v>-27673328.77</v>
          </cell>
          <cell r="AN1465">
            <v>-27673328.77</v>
          </cell>
          <cell r="AO1465">
            <v>-27673328.77</v>
          </cell>
          <cell r="AR1465" t="str">
            <v>17/21</v>
          </cell>
          <cell r="AS1465" t="str">
            <v>10</v>
          </cell>
        </row>
        <row r="1466">
          <cell r="Z1466">
            <v>-39250979</v>
          </cell>
          <cell r="AA1466">
            <v>-39484979</v>
          </cell>
          <cell r="AB1466">
            <v>-39718979</v>
          </cell>
          <cell r="AC1466">
            <v>-40025979</v>
          </cell>
          <cell r="AK1466">
            <v>0</v>
          </cell>
          <cell r="AL1466">
            <v>-1635457.4583333333</v>
          </cell>
          <cell r="AM1466">
            <v>-4916122.375</v>
          </cell>
          <cell r="AN1466">
            <v>-8216287.291666667</v>
          </cell>
          <cell r="AO1466">
            <v>-11538993.875</v>
          </cell>
          <cell r="AR1466" t="str">
            <v>62</v>
          </cell>
        </row>
        <row r="1467">
          <cell r="R1467">
            <v>-4489581</v>
          </cell>
          <cell r="S1467">
            <v>-4489581</v>
          </cell>
          <cell r="T1467">
            <v>-4489581</v>
          </cell>
          <cell r="U1467">
            <v>-4489581</v>
          </cell>
          <cell r="V1467">
            <v>-4489581</v>
          </cell>
          <cell r="W1467">
            <v>-4489581</v>
          </cell>
          <cell r="X1467">
            <v>-4489581</v>
          </cell>
          <cell r="Y1467">
            <v>-4489581</v>
          </cell>
          <cell r="Z1467">
            <v>-4489581</v>
          </cell>
          <cell r="AA1467">
            <v>-4489581</v>
          </cell>
          <cell r="AB1467">
            <v>-4489581</v>
          </cell>
          <cell r="AC1467">
            <v>-4489581</v>
          </cell>
          <cell r="AD1467">
            <v>-4489581</v>
          </cell>
          <cell r="AE1467">
            <v>-4489581</v>
          </cell>
          <cell r="AF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  <cell r="AK1467">
            <v>-4489581</v>
          </cell>
          <cell r="AL1467">
            <v>-4489581</v>
          </cell>
          <cell r="AM1467">
            <v>-4489581</v>
          </cell>
          <cell r="AN1467">
            <v>-4489581</v>
          </cell>
          <cell r="AO1467">
            <v>-4489581</v>
          </cell>
          <cell r="AR1467" t="str">
            <v>17/20</v>
          </cell>
        </row>
        <row r="1468">
          <cell r="Z1468">
            <v>-4845122</v>
          </cell>
          <cell r="AA1468">
            <v>-4792122</v>
          </cell>
          <cell r="AB1468">
            <v>-4739122</v>
          </cell>
          <cell r="AC1468">
            <v>-4686122</v>
          </cell>
          <cell r="AK1468">
            <v>0</v>
          </cell>
          <cell r="AL1468">
            <v>-201880.08333333334</v>
          </cell>
          <cell r="AM1468">
            <v>-603431.91666666663</v>
          </cell>
          <cell r="AN1468">
            <v>-1000567.0833333334</v>
          </cell>
          <cell r="AO1468">
            <v>-1393285.5833333333</v>
          </cell>
          <cell r="AR1468" t="str">
            <v>2</v>
          </cell>
        </row>
        <row r="1469">
          <cell r="R1469">
            <v>-269554.90999999997</v>
          </cell>
          <cell r="S1469">
            <v>-269554.90999999997</v>
          </cell>
          <cell r="T1469">
            <v>-269554.90999999997</v>
          </cell>
          <cell r="U1469">
            <v>-269554.90999999997</v>
          </cell>
          <cell r="V1469">
            <v>-269554.90999999997</v>
          </cell>
          <cell r="W1469">
            <v>-269554.90999999997</v>
          </cell>
          <cell r="X1469">
            <v>-269554.90999999997</v>
          </cell>
          <cell r="Y1469">
            <v>-269554.90999999997</v>
          </cell>
          <cell r="Z1469">
            <v>-269554.90999999997</v>
          </cell>
          <cell r="AA1469">
            <v>-269554.90999999997</v>
          </cell>
          <cell r="AB1469">
            <v>-269554.90999999997</v>
          </cell>
          <cell r="AC1469">
            <v>-269554.90999999997</v>
          </cell>
          <cell r="AD1469">
            <v>-269554.91000000003</v>
          </cell>
          <cell r="AE1469">
            <v>-269554.91000000003</v>
          </cell>
          <cell r="AF1469">
            <v>-269554.91000000003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  <cell r="AK1469">
            <v>-269554.91000000003</v>
          </cell>
          <cell r="AL1469">
            <v>-269554.91000000003</v>
          </cell>
          <cell r="AM1469">
            <v>-269554.91000000003</v>
          </cell>
          <cell r="AN1469">
            <v>-269554.91000000003</v>
          </cell>
          <cell r="AO1469">
            <v>-269554.91000000003</v>
          </cell>
          <cell r="AR1469" t="str">
            <v>17/20</v>
          </cell>
        </row>
        <row r="1470">
          <cell r="R1470">
            <v>-443787.06</v>
          </cell>
          <cell r="S1470">
            <v>-443787.06</v>
          </cell>
          <cell r="T1470">
            <v>-443787.06</v>
          </cell>
          <cell r="U1470">
            <v>-443787.06</v>
          </cell>
          <cell r="V1470">
            <v>-443787.06</v>
          </cell>
          <cell r="W1470">
            <v>-443787.06</v>
          </cell>
          <cell r="X1470">
            <v>-443787.06</v>
          </cell>
          <cell r="Y1470">
            <v>-443787.06</v>
          </cell>
          <cell r="Z1470">
            <v>-443787.06</v>
          </cell>
          <cell r="AA1470">
            <v>-443787.06</v>
          </cell>
          <cell r="AB1470">
            <v>-443787.06</v>
          </cell>
          <cell r="AC1470">
            <v>-443787.06</v>
          </cell>
          <cell r="AD1470">
            <v>-443787.05999999988</v>
          </cell>
          <cell r="AE1470">
            <v>-443787.05999999988</v>
          </cell>
          <cell r="AF1470">
            <v>-443787.05999999988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  <cell r="AK1470">
            <v>-443787.05999999988</v>
          </cell>
          <cell r="AL1470">
            <v>-443787.05999999988</v>
          </cell>
          <cell r="AM1470">
            <v>-443787.05999999988</v>
          </cell>
          <cell r="AN1470">
            <v>-443787.05999999988</v>
          </cell>
          <cell r="AO1470">
            <v>-443787.05999999988</v>
          </cell>
          <cell r="AR1470" t="str">
            <v>17/20</v>
          </cell>
        </row>
        <row r="1471">
          <cell r="R1471">
            <v>-1614.97</v>
          </cell>
          <cell r="S1471">
            <v>-1614.97</v>
          </cell>
          <cell r="T1471">
            <v>-1614.97</v>
          </cell>
          <cell r="U1471">
            <v>-1614.97</v>
          </cell>
          <cell r="V1471">
            <v>-1614.97</v>
          </cell>
          <cell r="W1471">
            <v>-1614.97</v>
          </cell>
          <cell r="X1471">
            <v>-1614.97</v>
          </cell>
          <cell r="Y1471">
            <v>-1614.97</v>
          </cell>
          <cell r="Z1471">
            <v>-1614.97</v>
          </cell>
          <cell r="AA1471">
            <v>-1614.97</v>
          </cell>
          <cell r="AB1471">
            <v>-1614.97</v>
          </cell>
          <cell r="AC1471">
            <v>-1614.97</v>
          </cell>
          <cell r="AD1471">
            <v>-1614.97</v>
          </cell>
          <cell r="AE1471">
            <v>-1614.97</v>
          </cell>
          <cell r="AF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  <cell r="AK1471">
            <v>-1614.97</v>
          </cell>
          <cell r="AL1471">
            <v>-1614.97</v>
          </cell>
          <cell r="AM1471">
            <v>-1614.97</v>
          </cell>
          <cell r="AN1471">
            <v>-1614.97</v>
          </cell>
          <cell r="AO1471">
            <v>-1614.97</v>
          </cell>
          <cell r="AR1471" t="str">
            <v>17/20</v>
          </cell>
        </row>
        <row r="1472">
          <cell r="R1472">
            <v>-48687.62</v>
          </cell>
          <cell r="S1472">
            <v>-48687.62</v>
          </cell>
          <cell r="T1472">
            <v>-48687.62</v>
          </cell>
          <cell r="U1472">
            <v>-48687.62</v>
          </cell>
          <cell r="V1472">
            <v>-48687.62</v>
          </cell>
          <cell r="W1472">
            <v>-48687.62</v>
          </cell>
          <cell r="X1472">
            <v>-48687.62</v>
          </cell>
          <cell r="Y1472">
            <v>-48687.62</v>
          </cell>
          <cell r="Z1472">
            <v>-48687.62</v>
          </cell>
          <cell r="AA1472">
            <v>-48687.62</v>
          </cell>
          <cell r="AB1472">
            <v>-48687.62</v>
          </cell>
          <cell r="AC1472">
            <v>-48687.62</v>
          </cell>
          <cell r="AD1472">
            <v>-48687.62</v>
          </cell>
          <cell r="AE1472">
            <v>-48687.62</v>
          </cell>
          <cell r="AF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  <cell r="AK1472">
            <v>-48687.62</v>
          </cell>
          <cell r="AL1472">
            <v>-48687.62</v>
          </cell>
          <cell r="AM1472">
            <v>-48687.62</v>
          </cell>
          <cell r="AN1472">
            <v>-48687.62</v>
          </cell>
          <cell r="AO1472">
            <v>-48687.62</v>
          </cell>
          <cell r="AR1472" t="str">
            <v>17/20</v>
          </cell>
        </row>
        <row r="1473">
          <cell r="R1473">
            <v>-76732.02</v>
          </cell>
          <cell r="S1473">
            <v>-76732.02</v>
          </cell>
          <cell r="T1473">
            <v>-76732.02</v>
          </cell>
          <cell r="U1473">
            <v>-76732.02</v>
          </cell>
          <cell r="V1473">
            <v>-76732.02</v>
          </cell>
          <cell r="W1473">
            <v>-76732.02</v>
          </cell>
          <cell r="X1473">
            <v>-76732.02</v>
          </cell>
          <cell r="Y1473">
            <v>-76732.02</v>
          </cell>
          <cell r="Z1473">
            <v>-76732.02</v>
          </cell>
          <cell r="AA1473">
            <v>-76732.02</v>
          </cell>
          <cell r="AB1473">
            <v>-76732.02</v>
          </cell>
          <cell r="AC1473">
            <v>-76732.02</v>
          </cell>
          <cell r="AD1473">
            <v>-76732.02</v>
          </cell>
          <cell r="AE1473">
            <v>-76732.02</v>
          </cell>
          <cell r="AF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  <cell r="AK1473">
            <v>-76732.02</v>
          </cell>
          <cell r="AL1473">
            <v>-76732.02</v>
          </cell>
          <cell r="AM1473">
            <v>-76732.02</v>
          </cell>
          <cell r="AN1473">
            <v>-76732.02</v>
          </cell>
          <cell r="AO1473">
            <v>-76732.02</v>
          </cell>
          <cell r="AR1473" t="str">
            <v>17/20</v>
          </cell>
        </row>
        <row r="1474">
          <cell r="R1474">
            <v>-2475</v>
          </cell>
          <cell r="S1474">
            <v>-2475</v>
          </cell>
          <cell r="T1474">
            <v>-2475</v>
          </cell>
          <cell r="U1474">
            <v>-2475</v>
          </cell>
          <cell r="V1474">
            <v>-2475</v>
          </cell>
          <cell r="W1474">
            <v>-2475</v>
          </cell>
          <cell r="X1474">
            <v>-2475</v>
          </cell>
          <cell r="Y1474">
            <v>-2475</v>
          </cell>
          <cell r="Z1474">
            <v>-2475</v>
          </cell>
          <cell r="AA1474">
            <v>-2475</v>
          </cell>
          <cell r="AB1474">
            <v>-2475</v>
          </cell>
          <cell r="AC1474">
            <v>-2475</v>
          </cell>
          <cell r="AD1474">
            <v>-2475</v>
          </cell>
          <cell r="AE1474">
            <v>-2475</v>
          </cell>
          <cell r="AF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  <cell r="AK1474">
            <v>-2475</v>
          </cell>
          <cell r="AL1474">
            <v>-2475</v>
          </cell>
          <cell r="AM1474">
            <v>-2475</v>
          </cell>
          <cell r="AN1474">
            <v>-2475</v>
          </cell>
          <cell r="AO1474">
            <v>-2475</v>
          </cell>
          <cell r="AR1474" t="str">
            <v>17/20</v>
          </cell>
        </row>
        <row r="1475">
          <cell r="R1475">
            <v>97405</v>
          </cell>
          <cell r="S1475">
            <v>97405</v>
          </cell>
          <cell r="T1475">
            <v>97405</v>
          </cell>
          <cell r="U1475">
            <v>97405</v>
          </cell>
          <cell r="V1475">
            <v>97405</v>
          </cell>
          <cell r="W1475">
            <v>97405</v>
          </cell>
          <cell r="X1475">
            <v>97405</v>
          </cell>
          <cell r="Y1475">
            <v>97405</v>
          </cell>
          <cell r="Z1475">
            <v>97405</v>
          </cell>
          <cell r="AA1475">
            <v>97405</v>
          </cell>
          <cell r="AB1475">
            <v>97405</v>
          </cell>
          <cell r="AC1475">
            <v>97405</v>
          </cell>
          <cell r="AD1475">
            <v>97405</v>
          </cell>
          <cell r="AE1475">
            <v>97405</v>
          </cell>
          <cell r="AF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  <cell r="AK1475">
            <v>97405</v>
          </cell>
          <cell r="AL1475">
            <v>97405</v>
          </cell>
          <cell r="AM1475">
            <v>97405</v>
          </cell>
          <cell r="AN1475">
            <v>97405</v>
          </cell>
          <cell r="AO1475">
            <v>97405</v>
          </cell>
          <cell r="AR1475" t="str">
            <v>17/20</v>
          </cell>
        </row>
        <row r="1476">
          <cell r="R1476">
            <v>-4106</v>
          </cell>
          <cell r="S1476">
            <v>-4106</v>
          </cell>
          <cell r="T1476">
            <v>-4106</v>
          </cell>
          <cell r="U1476">
            <v>-4106</v>
          </cell>
          <cell r="V1476">
            <v>-4106</v>
          </cell>
          <cell r="W1476">
            <v>-4106</v>
          </cell>
          <cell r="X1476">
            <v>-4106</v>
          </cell>
          <cell r="Y1476">
            <v>-4106</v>
          </cell>
          <cell r="Z1476">
            <v>-4106</v>
          </cell>
          <cell r="AA1476">
            <v>-4106</v>
          </cell>
          <cell r="AB1476">
            <v>-4106</v>
          </cell>
          <cell r="AC1476">
            <v>-4106</v>
          </cell>
          <cell r="AD1476">
            <v>-4106</v>
          </cell>
          <cell r="AE1476">
            <v>-4106</v>
          </cell>
          <cell r="AF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  <cell r="AK1476">
            <v>-4106</v>
          </cell>
          <cell r="AL1476">
            <v>-4106</v>
          </cell>
          <cell r="AM1476">
            <v>-4106</v>
          </cell>
          <cell r="AN1476">
            <v>-4106</v>
          </cell>
          <cell r="AO1476">
            <v>-4106</v>
          </cell>
          <cell r="AR1476" t="str">
            <v>17/20</v>
          </cell>
        </row>
        <row r="1477">
          <cell r="R1477">
            <v>-171529</v>
          </cell>
          <cell r="S1477">
            <v>-171529</v>
          </cell>
          <cell r="T1477">
            <v>-171529</v>
          </cell>
          <cell r="U1477">
            <v>-171529</v>
          </cell>
          <cell r="V1477">
            <v>-171529</v>
          </cell>
          <cell r="W1477">
            <v>-171529</v>
          </cell>
          <cell r="X1477">
            <v>-171529</v>
          </cell>
          <cell r="Y1477">
            <v>-171529</v>
          </cell>
          <cell r="Z1477">
            <v>-171529</v>
          </cell>
          <cell r="AA1477">
            <v>-171529</v>
          </cell>
          <cell r="AB1477">
            <v>-171529</v>
          </cell>
          <cell r="AC1477">
            <v>-171529</v>
          </cell>
          <cell r="AD1477">
            <v>-171529</v>
          </cell>
          <cell r="AE1477">
            <v>-171529</v>
          </cell>
          <cell r="AF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  <cell r="AK1477">
            <v>-171529</v>
          </cell>
          <cell r="AL1477">
            <v>-171529</v>
          </cell>
          <cell r="AM1477">
            <v>-171529</v>
          </cell>
          <cell r="AN1477">
            <v>-171529</v>
          </cell>
          <cell r="AO1477">
            <v>-171529</v>
          </cell>
          <cell r="AR1477" t="str">
            <v>17/20</v>
          </cell>
        </row>
        <row r="1478">
          <cell r="R1478">
            <v>8644960</v>
          </cell>
          <cell r="S1478">
            <v>8644960</v>
          </cell>
          <cell r="T1478">
            <v>0</v>
          </cell>
          <cell r="U1478">
            <v>0</v>
          </cell>
          <cell r="V1478">
            <v>0</v>
          </cell>
          <cell r="W1478">
            <v>12789013</v>
          </cell>
          <cell r="X1478">
            <v>12789013</v>
          </cell>
          <cell r="Y1478">
            <v>12789013</v>
          </cell>
          <cell r="Z1478">
            <v>20720232</v>
          </cell>
          <cell r="AA1478">
            <v>17211339</v>
          </cell>
          <cell r="AB1478">
            <v>16845346</v>
          </cell>
          <cell r="AC1478">
            <v>10783546</v>
          </cell>
          <cell r="AD1478">
            <v>1080620</v>
          </cell>
          <cell r="AE1478">
            <v>1801033.3333333333</v>
          </cell>
          <cell r="AF1478">
            <v>2161240</v>
          </cell>
          <cell r="AG1478">
            <v>2161240</v>
          </cell>
          <cell r="AH1478">
            <v>2161240</v>
          </cell>
          <cell r="AI1478">
            <v>2694115.5416666665</v>
          </cell>
          <cell r="AJ1478">
            <v>3759866.625</v>
          </cell>
          <cell r="AK1478">
            <v>4825617.708333333</v>
          </cell>
          <cell r="AL1478">
            <v>6221836.25</v>
          </cell>
          <cell r="AM1478">
            <v>7802318.375</v>
          </cell>
          <cell r="AN1478">
            <v>9221346.916666666</v>
          </cell>
          <cell r="AO1478">
            <v>10012344.083333334</v>
          </cell>
          <cell r="AR1478" t="str">
            <v>56</v>
          </cell>
        </row>
        <row r="1479">
          <cell r="R1479">
            <v>-152467</v>
          </cell>
          <cell r="S1479">
            <v>-152467</v>
          </cell>
          <cell r="T1479">
            <v>-152467</v>
          </cell>
          <cell r="U1479">
            <v>-152467</v>
          </cell>
          <cell r="V1479">
            <v>-152467</v>
          </cell>
          <cell r="W1479">
            <v>-152467</v>
          </cell>
          <cell r="X1479">
            <v>-152467</v>
          </cell>
          <cell r="Y1479">
            <v>-152467</v>
          </cell>
          <cell r="Z1479">
            <v>-152467</v>
          </cell>
          <cell r="AA1479">
            <v>-152467</v>
          </cell>
          <cell r="AB1479">
            <v>-152467</v>
          </cell>
          <cell r="AC1479">
            <v>-152467</v>
          </cell>
          <cell r="AD1479">
            <v>-152467</v>
          </cell>
          <cell r="AE1479">
            <v>-152467</v>
          </cell>
          <cell r="AF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  <cell r="AK1479">
            <v>-152467</v>
          </cell>
          <cell r="AL1479">
            <v>-152467</v>
          </cell>
          <cell r="AM1479">
            <v>-152467</v>
          </cell>
          <cell r="AN1479">
            <v>-152467</v>
          </cell>
          <cell r="AO1479">
            <v>-152467</v>
          </cell>
          <cell r="AR1479" t="str">
            <v>17/20</v>
          </cell>
        </row>
        <row r="1480">
          <cell r="R1480">
            <v>1365117.79</v>
          </cell>
          <cell r="S1480">
            <v>1365117.79</v>
          </cell>
          <cell r="T1480">
            <v>1365117.79</v>
          </cell>
          <cell r="U1480">
            <v>1365117.79</v>
          </cell>
          <cell r="V1480">
            <v>1365117.79</v>
          </cell>
          <cell r="W1480">
            <v>1365117.79</v>
          </cell>
          <cell r="X1480">
            <v>1365117.79</v>
          </cell>
          <cell r="Y1480">
            <v>1365117.79</v>
          </cell>
          <cell r="Z1480">
            <v>1365117.79</v>
          </cell>
          <cell r="AA1480">
            <v>1365117.79</v>
          </cell>
          <cell r="AB1480">
            <v>1365117.79</v>
          </cell>
          <cell r="AC1480">
            <v>1365117.79</v>
          </cell>
          <cell r="AD1480">
            <v>1365117.7899999998</v>
          </cell>
          <cell r="AE1480">
            <v>1365117.7899999998</v>
          </cell>
          <cell r="AF1480">
            <v>1365117.7899999998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  <cell r="AK1480">
            <v>1365117.7899999998</v>
          </cell>
          <cell r="AL1480">
            <v>1365117.7899999998</v>
          </cell>
          <cell r="AM1480">
            <v>1365117.7899999998</v>
          </cell>
          <cell r="AN1480">
            <v>1365117.7899999998</v>
          </cell>
          <cell r="AO1480">
            <v>1365117.7899999998</v>
          </cell>
          <cell r="AR1480" t="str">
            <v>56</v>
          </cell>
        </row>
        <row r="1481">
          <cell r="R1481">
            <v>0</v>
          </cell>
          <cell r="S1481">
            <v>0</v>
          </cell>
          <cell r="T1481">
            <v>0</v>
          </cell>
          <cell r="U1481">
            <v>0</v>
          </cell>
          <cell r="V1481">
            <v>0</v>
          </cell>
          <cell r="W1481">
            <v>0</v>
          </cell>
          <cell r="X1481">
            <v>0</v>
          </cell>
          <cell r="Y1481">
            <v>0</v>
          </cell>
          <cell r="Z1481">
            <v>0</v>
          </cell>
          <cell r="AA1481">
            <v>0</v>
          </cell>
          <cell r="AB1481">
            <v>0</v>
          </cell>
          <cell r="AC1481">
            <v>0</v>
          </cell>
          <cell r="AD1481">
            <v>0</v>
          </cell>
          <cell r="AE1481">
            <v>0</v>
          </cell>
          <cell r="AF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  <cell r="AK1481">
            <v>0</v>
          </cell>
          <cell r="AL1481">
            <v>0</v>
          </cell>
          <cell r="AM1481">
            <v>0</v>
          </cell>
          <cell r="AN1481">
            <v>0</v>
          </cell>
          <cell r="AO1481">
            <v>0</v>
          </cell>
          <cell r="AR1481" t="str">
            <v>56</v>
          </cell>
        </row>
        <row r="1482">
          <cell r="R1482">
            <v>0</v>
          </cell>
          <cell r="S1482">
            <v>0</v>
          </cell>
          <cell r="T1482">
            <v>0</v>
          </cell>
          <cell r="U1482">
            <v>0</v>
          </cell>
          <cell r="V1482">
            <v>0</v>
          </cell>
          <cell r="W1482">
            <v>0</v>
          </cell>
          <cell r="X1482">
            <v>0</v>
          </cell>
          <cell r="Y1482">
            <v>0</v>
          </cell>
          <cell r="Z1482">
            <v>0</v>
          </cell>
          <cell r="AA1482">
            <v>0</v>
          </cell>
          <cell r="AB1482">
            <v>0</v>
          </cell>
          <cell r="AC1482">
            <v>0</v>
          </cell>
          <cell r="AD1482">
            <v>0</v>
          </cell>
          <cell r="AE1482">
            <v>0</v>
          </cell>
          <cell r="AF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  <cell r="AK1482">
            <v>0</v>
          </cell>
          <cell r="AL1482">
            <v>0</v>
          </cell>
          <cell r="AM1482">
            <v>0</v>
          </cell>
          <cell r="AN1482">
            <v>0</v>
          </cell>
          <cell r="AO1482">
            <v>0</v>
          </cell>
          <cell r="AR1482" t="str">
            <v>62</v>
          </cell>
        </row>
        <row r="1483">
          <cell r="R1483">
            <v>-477999.57</v>
          </cell>
          <cell r="S1483">
            <v>-477999.57</v>
          </cell>
          <cell r="T1483">
            <v>-477999.57</v>
          </cell>
          <cell r="U1483">
            <v>-477999.57</v>
          </cell>
          <cell r="V1483">
            <v>-477999.57</v>
          </cell>
          <cell r="W1483">
            <v>-477999.57</v>
          </cell>
          <cell r="X1483">
            <v>-477999.57</v>
          </cell>
          <cell r="Y1483">
            <v>-477999.57</v>
          </cell>
          <cell r="Z1483">
            <v>-477999.57</v>
          </cell>
          <cell r="AA1483">
            <v>-477999.57</v>
          </cell>
          <cell r="AB1483">
            <v>-477999.57</v>
          </cell>
          <cell r="AC1483">
            <v>-477999.57</v>
          </cell>
          <cell r="AD1483">
            <v>-477999.57000000007</v>
          </cell>
          <cell r="AE1483">
            <v>-477999.57000000007</v>
          </cell>
          <cell r="AF1483">
            <v>-477999.57000000007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  <cell r="AK1483">
            <v>-477999.57000000007</v>
          </cell>
          <cell r="AL1483">
            <v>-477999.57000000007</v>
          </cell>
          <cell r="AM1483">
            <v>-477999.57000000007</v>
          </cell>
          <cell r="AN1483">
            <v>-477999.57000000007</v>
          </cell>
          <cell r="AO1483">
            <v>-477999.57000000007</v>
          </cell>
          <cell r="AR1483" t="str">
            <v>56</v>
          </cell>
        </row>
        <row r="1484">
          <cell r="R1484">
            <v>-3665</v>
          </cell>
          <cell r="S1484">
            <v>-3665</v>
          </cell>
          <cell r="T1484">
            <v>-3665</v>
          </cell>
          <cell r="U1484">
            <v>-3665</v>
          </cell>
          <cell r="V1484">
            <v>-3665</v>
          </cell>
          <cell r="W1484">
            <v>-3665</v>
          </cell>
          <cell r="X1484">
            <v>-3665</v>
          </cell>
          <cell r="Y1484">
            <v>-3665</v>
          </cell>
          <cell r="Z1484">
            <v>-3665</v>
          </cell>
          <cell r="AA1484">
            <v>-3665</v>
          </cell>
          <cell r="AB1484">
            <v>-3665</v>
          </cell>
          <cell r="AC1484">
            <v>0</v>
          </cell>
          <cell r="AD1484">
            <v>-3665</v>
          </cell>
          <cell r="AE1484">
            <v>-3665</v>
          </cell>
          <cell r="AF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  <cell r="AK1484">
            <v>-3665</v>
          </cell>
          <cell r="AL1484">
            <v>-3665</v>
          </cell>
          <cell r="AM1484">
            <v>-3665</v>
          </cell>
          <cell r="AN1484">
            <v>-3665</v>
          </cell>
          <cell r="AO1484">
            <v>-3512.2916666666665</v>
          </cell>
          <cell r="AR1484" t="str">
            <v>62</v>
          </cell>
        </row>
        <row r="1485">
          <cell r="R1485">
            <v>-6562000</v>
          </cell>
          <cell r="S1485">
            <v>-6439000</v>
          </cell>
          <cell r="T1485">
            <v>-6316000</v>
          </cell>
          <cell r="U1485">
            <v>-6193000</v>
          </cell>
          <cell r="V1485">
            <v>-6070000</v>
          </cell>
          <cell r="W1485">
            <v>-5947000</v>
          </cell>
          <cell r="X1485">
            <v>-5824000</v>
          </cell>
          <cell r="Y1485">
            <v>-5701000</v>
          </cell>
          <cell r="Z1485">
            <v>-5690481</v>
          </cell>
          <cell r="AA1485">
            <v>-5567481</v>
          </cell>
          <cell r="AB1485">
            <v>-5444481</v>
          </cell>
          <cell r="AC1485">
            <v>-5434481</v>
          </cell>
          <cell r="AD1485">
            <v>-7269625</v>
          </cell>
          <cell r="AE1485">
            <v>-7141791.666666667</v>
          </cell>
          <cell r="AF1485">
            <v>-7024208.333333333</v>
          </cell>
          <cell r="AG1485">
            <v>-6906625</v>
          </cell>
          <cell r="AH1485">
            <v>-6789041.666666667</v>
          </cell>
          <cell r="AI1485">
            <v>-6671458.333333333</v>
          </cell>
          <cell r="AJ1485">
            <v>-6553875</v>
          </cell>
          <cell r="AK1485">
            <v>-6436291.666666667</v>
          </cell>
          <cell r="AL1485">
            <v>-6320686.708333333</v>
          </cell>
          <cell r="AM1485">
            <v>-6207060.125</v>
          </cell>
          <cell r="AN1485">
            <v>-6093433.541666667</v>
          </cell>
          <cell r="AO1485">
            <v>-5984515.291666667</v>
          </cell>
          <cell r="AR1485" t="str">
            <v>56</v>
          </cell>
        </row>
        <row r="1486">
          <cell r="R1486">
            <v>-947000</v>
          </cell>
          <cell r="S1486">
            <v>-947000</v>
          </cell>
          <cell r="T1486">
            <v>-947000</v>
          </cell>
          <cell r="U1486">
            <v>-947000</v>
          </cell>
          <cell r="V1486">
            <v>-947000</v>
          </cell>
          <cell r="W1486">
            <v>-947000</v>
          </cell>
          <cell r="X1486">
            <v>-947000</v>
          </cell>
          <cell r="Y1486">
            <v>-947000</v>
          </cell>
          <cell r="Z1486">
            <v>-947000</v>
          </cell>
          <cell r="AA1486">
            <v>-947000</v>
          </cell>
          <cell r="AB1486">
            <v>-947000</v>
          </cell>
          <cell r="AC1486">
            <v>-947000</v>
          </cell>
          <cell r="AD1486">
            <v>-947000</v>
          </cell>
          <cell r="AE1486">
            <v>-947000</v>
          </cell>
          <cell r="AF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  <cell r="AK1486">
            <v>-947000</v>
          </cell>
          <cell r="AL1486">
            <v>-947000</v>
          </cell>
          <cell r="AM1486">
            <v>-947000</v>
          </cell>
          <cell r="AN1486">
            <v>-947000</v>
          </cell>
          <cell r="AO1486">
            <v>-947000</v>
          </cell>
          <cell r="AR1486" t="str">
            <v>62</v>
          </cell>
        </row>
        <row r="1487">
          <cell r="R1487">
            <v>-4261226</v>
          </cell>
          <cell r="S1487">
            <v>-4226226</v>
          </cell>
          <cell r="T1487">
            <v>-4205226</v>
          </cell>
          <cell r="U1487">
            <v>-4184226</v>
          </cell>
          <cell r="V1487">
            <v>-4163226</v>
          </cell>
          <cell r="W1487">
            <v>-4142226</v>
          </cell>
          <cell r="X1487">
            <v>-4121226</v>
          </cell>
          <cell r="Y1487">
            <v>-4893226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-4003751.4166666665</v>
          </cell>
          <cell r="AE1487">
            <v>-4168811.9166666665</v>
          </cell>
          <cell r="AF1487">
            <v>-4275705.75</v>
          </cell>
          <cell r="AG1487">
            <v>-4318224.583333333</v>
          </cell>
          <cell r="AH1487">
            <v>-4321410.083333333</v>
          </cell>
          <cell r="AI1487">
            <v>-4295095.583333333</v>
          </cell>
          <cell r="AJ1487">
            <v>-4272697.75</v>
          </cell>
          <cell r="AK1487">
            <v>-4281383.25</v>
          </cell>
          <cell r="AL1487">
            <v>-4117258.25</v>
          </cell>
          <cell r="AM1487">
            <v>-3751281.0833333335</v>
          </cell>
          <cell r="AN1487">
            <v>-3388220.5833333335</v>
          </cell>
          <cell r="AO1487">
            <v>-3028576.75</v>
          </cell>
          <cell r="AR1487" t="str">
            <v>56</v>
          </cell>
        </row>
        <row r="1488">
          <cell r="R1488">
            <v>0</v>
          </cell>
          <cell r="S1488">
            <v>0</v>
          </cell>
          <cell r="T1488">
            <v>0</v>
          </cell>
          <cell r="U1488">
            <v>0</v>
          </cell>
          <cell r="V1488">
            <v>0</v>
          </cell>
          <cell r="W1488">
            <v>0</v>
          </cell>
          <cell r="X1488">
            <v>0</v>
          </cell>
          <cell r="Y1488">
            <v>0</v>
          </cell>
          <cell r="Z1488">
            <v>0</v>
          </cell>
          <cell r="AA1488">
            <v>0</v>
          </cell>
          <cell r="AB1488">
            <v>0</v>
          </cell>
          <cell r="AC1488">
            <v>0</v>
          </cell>
          <cell r="AD1488">
            <v>0</v>
          </cell>
          <cell r="AE1488">
            <v>0</v>
          </cell>
          <cell r="AF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  <cell r="AK1488">
            <v>0</v>
          </cell>
          <cell r="AL1488">
            <v>0</v>
          </cell>
          <cell r="AM1488">
            <v>0</v>
          </cell>
          <cell r="AN1488">
            <v>0</v>
          </cell>
          <cell r="AO1488">
            <v>0</v>
          </cell>
          <cell r="AR1488" t="str">
            <v>62</v>
          </cell>
        </row>
        <row r="1489">
          <cell r="R1489">
            <v>-3829000</v>
          </cell>
          <cell r="S1489">
            <v>-3829000</v>
          </cell>
          <cell r="T1489">
            <v>-3937000</v>
          </cell>
          <cell r="U1489">
            <v>-3937000</v>
          </cell>
          <cell r="V1489">
            <v>-3933000</v>
          </cell>
          <cell r="W1489">
            <v>-3931000</v>
          </cell>
          <cell r="X1489">
            <v>-3931000</v>
          </cell>
          <cell r="Y1489">
            <v>-3931000</v>
          </cell>
          <cell r="Z1489">
            <v>-3936000</v>
          </cell>
          <cell r="AA1489">
            <v>-3936000</v>
          </cell>
          <cell r="AB1489">
            <v>-3936000</v>
          </cell>
          <cell r="AC1489">
            <v>-3935000</v>
          </cell>
          <cell r="AD1489">
            <v>-455458.33333333331</v>
          </cell>
          <cell r="AE1489">
            <v>-774541.66666666663</v>
          </cell>
          <cell r="AF1489">
            <v>-1098125</v>
          </cell>
          <cell r="AG1489">
            <v>-1426208.3333333333</v>
          </cell>
          <cell r="AH1489">
            <v>-1754125</v>
          </cell>
          <cell r="AI1489">
            <v>-2081791.6666666667</v>
          </cell>
          <cell r="AJ1489">
            <v>-2409375</v>
          </cell>
          <cell r="AK1489">
            <v>-2736958.3333333335</v>
          </cell>
          <cell r="AL1489">
            <v>-3064750</v>
          </cell>
          <cell r="AM1489">
            <v>-3392750</v>
          </cell>
          <cell r="AN1489">
            <v>-3720750</v>
          </cell>
          <cell r="AO1489">
            <v>-3900750</v>
          </cell>
          <cell r="AR1489" t="str">
            <v>62</v>
          </cell>
        </row>
        <row r="1490">
          <cell r="R1490">
            <v>-48134.03</v>
          </cell>
          <cell r="S1490">
            <v>-42982.79</v>
          </cell>
          <cell r="T1490">
            <v>-37831.550000000003</v>
          </cell>
          <cell r="U1490">
            <v>-32680.31</v>
          </cell>
          <cell r="V1490">
            <v>-27529.07</v>
          </cell>
          <cell r="W1490">
            <v>-22377.83</v>
          </cell>
          <cell r="X1490">
            <v>-17226.59</v>
          </cell>
          <cell r="Y1490">
            <v>-12075.35</v>
          </cell>
          <cell r="Z1490">
            <v>-6924.11</v>
          </cell>
          <cell r="AA1490">
            <v>-6902.08</v>
          </cell>
          <cell r="AB1490">
            <v>-6880.05</v>
          </cell>
          <cell r="AC1490">
            <v>-6858.02</v>
          </cell>
          <cell r="AD1490">
            <v>-96019.256666666668</v>
          </cell>
          <cell r="AE1490">
            <v>-86888.847916666666</v>
          </cell>
          <cell r="AF1490">
            <v>-78288.99500000001</v>
          </cell>
          <cell r="AG1490">
            <v>-70219.697916666686</v>
          </cell>
          <cell r="AH1490">
            <v>-62680.956666666672</v>
          </cell>
          <cell r="AI1490">
            <v>-55672.771249999998</v>
          </cell>
          <cell r="AJ1490">
            <v>-49195.141666666663</v>
          </cell>
          <cell r="AK1490">
            <v>-43248.067916666667</v>
          </cell>
          <cell r="AL1490">
            <v>-37831.549999999996</v>
          </cell>
          <cell r="AM1490">
            <v>-32894.027083333334</v>
          </cell>
          <cell r="AN1490">
            <v>-28383.938333333339</v>
          </cell>
          <cell r="AO1490">
            <v>-24301.283749999999</v>
          </cell>
          <cell r="AR1490" t="str">
            <v>62</v>
          </cell>
        </row>
        <row r="1491">
          <cell r="R1491">
            <v>-53286</v>
          </cell>
          <cell r="S1491">
            <v>-53286</v>
          </cell>
          <cell r="T1491">
            <v>-52017</v>
          </cell>
          <cell r="U1491">
            <v>-52017</v>
          </cell>
          <cell r="V1491">
            <v>-52017</v>
          </cell>
          <cell r="W1491">
            <v>-50748</v>
          </cell>
          <cell r="X1491">
            <v>-50748</v>
          </cell>
          <cell r="Y1491">
            <v>-50748</v>
          </cell>
          <cell r="Z1491">
            <v>-49479</v>
          </cell>
          <cell r="AA1491">
            <v>-49479</v>
          </cell>
          <cell r="AB1491">
            <v>-49479</v>
          </cell>
          <cell r="AC1491">
            <v>-48210</v>
          </cell>
          <cell r="AD1491">
            <v>7563.25</v>
          </cell>
          <cell r="AE1491">
            <v>1768.0833333333333</v>
          </cell>
          <cell r="AF1491">
            <v>-3974.2083333333335</v>
          </cell>
          <cell r="AG1491">
            <v>-9663.625</v>
          </cell>
          <cell r="AH1491">
            <v>-15353.041666666666</v>
          </cell>
          <cell r="AI1491">
            <v>-20989.583333333332</v>
          </cell>
          <cell r="AJ1491">
            <v>-26573.25</v>
          </cell>
          <cell r="AK1491">
            <v>-32156.916666666668</v>
          </cell>
          <cell r="AL1491">
            <v>-37687.708333333336</v>
          </cell>
          <cell r="AM1491">
            <v>-43165.625</v>
          </cell>
          <cell r="AN1491">
            <v>-48643.541666666664</v>
          </cell>
          <cell r="AO1491">
            <v>-51171</v>
          </cell>
          <cell r="AR1491" t="str">
            <v>62</v>
          </cell>
        </row>
        <row r="1492">
          <cell r="R1492">
            <v>-132630689</v>
          </cell>
          <cell r="S1492">
            <v>-132630689</v>
          </cell>
          <cell r="T1492">
            <v>-130528689</v>
          </cell>
          <cell r="U1492">
            <v>-130528689</v>
          </cell>
          <cell r="V1492">
            <v>-130528689</v>
          </cell>
          <cell r="W1492">
            <v>-128228689</v>
          </cell>
          <cell r="X1492">
            <v>-128228689</v>
          </cell>
          <cell r="Y1492">
            <v>-128228689</v>
          </cell>
          <cell r="Z1492">
            <v>-125340689</v>
          </cell>
          <cell r="AA1492">
            <v>-125340689</v>
          </cell>
          <cell r="AB1492">
            <v>-125340689</v>
          </cell>
          <cell r="AC1492">
            <v>-116578689</v>
          </cell>
          <cell r="AD1492">
            <v>-152345439</v>
          </cell>
          <cell r="AE1492">
            <v>-149681605.66666666</v>
          </cell>
          <cell r="AF1492">
            <v>-147167147.33333334</v>
          </cell>
          <cell r="AG1492">
            <v>-144802064</v>
          </cell>
          <cell r="AH1492">
            <v>-142436980.66666666</v>
          </cell>
          <cell r="AI1492">
            <v>-140207105.66666666</v>
          </cell>
          <cell r="AJ1492">
            <v>-138112439</v>
          </cell>
          <cell r="AK1492">
            <v>-136017772.33333334</v>
          </cell>
          <cell r="AL1492">
            <v>-134005730.66666667</v>
          </cell>
          <cell r="AM1492">
            <v>-132076314</v>
          </cell>
          <cell r="AN1492">
            <v>-130146897.33333333</v>
          </cell>
          <cell r="AO1492">
            <v>-128513355.66666667</v>
          </cell>
          <cell r="AR1492" t="str">
            <v>62</v>
          </cell>
        </row>
        <row r="1493">
          <cell r="R1493">
            <v>0</v>
          </cell>
          <cell r="S1493">
            <v>0</v>
          </cell>
          <cell r="T1493">
            <v>0</v>
          </cell>
          <cell r="U1493">
            <v>0</v>
          </cell>
          <cell r="V1493">
            <v>0</v>
          </cell>
          <cell r="W1493">
            <v>-75000</v>
          </cell>
          <cell r="X1493">
            <v>-75000</v>
          </cell>
          <cell r="Y1493">
            <v>-75000</v>
          </cell>
          <cell r="Z1493">
            <v>-85000</v>
          </cell>
          <cell r="AA1493">
            <v>-85000</v>
          </cell>
          <cell r="AB1493">
            <v>-85000</v>
          </cell>
          <cell r="AC1493">
            <v>-437000</v>
          </cell>
          <cell r="AD1493">
            <v>0</v>
          </cell>
          <cell r="AE1493">
            <v>0</v>
          </cell>
          <cell r="AF1493">
            <v>0</v>
          </cell>
          <cell r="AG1493">
            <v>0</v>
          </cell>
          <cell r="AH1493">
            <v>0</v>
          </cell>
          <cell r="AI1493">
            <v>-3125</v>
          </cell>
          <cell r="AJ1493">
            <v>-9375</v>
          </cell>
          <cell r="AK1493">
            <v>-15625</v>
          </cell>
          <cell r="AL1493">
            <v>-22291.666666666668</v>
          </cell>
          <cell r="AM1493">
            <v>-29375</v>
          </cell>
          <cell r="AN1493">
            <v>-36458.333333333336</v>
          </cell>
          <cell r="AO1493">
            <v>-58208.333333333336</v>
          </cell>
          <cell r="AR1493" t="str">
            <v>17</v>
          </cell>
        </row>
        <row r="1494">
          <cell r="R1494">
            <v>546000</v>
          </cell>
          <cell r="S1494">
            <v>546000</v>
          </cell>
          <cell r="T1494">
            <v>545000</v>
          </cell>
          <cell r="U1494">
            <v>545000</v>
          </cell>
          <cell r="V1494">
            <v>545000</v>
          </cell>
          <cell r="W1494">
            <v>545000</v>
          </cell>
          <cell r="X1494">
            <v>545000</v>
          </cell>
          <cell r="Y1494">
            <v>545000</v>
          </cell>
          <cell r="Z1494">
            <v>425000</v>
          </cell>
          <cell r="AA1494">
            <v>425000</v>
          </cell>
          <cell r="AB1494">
            <v>425000</v>
          </cell>
          <cell r="AC1494">
            <v>529000</v>
          </cell>
          <cell r="AD1494">
            <v>202125</v>
          </cell>
          <cell r="AE1494">
            <v>254041.66666666666</v>
          </cell>
          <cell r="AF1494">
            <v>304583.33333333331</v>
          </cell>
          <cell r="AG1494">
            <v>353750</v>
          </cell>
          <cell r="AH1494">
            <v>402916.66666666669</v>
          </cell>
          <cell r="AI1494">
            <v>439125</v>
          </cell>
          <cell r="AJ1494">
            <v>462375</v>
          </cell>
          <cell r="AK1494">
            <v>485625</v>
          </cell>
          <cell r="AL1494">
            <v>500250</v>
          </cell>
          <cell r="AM1494">
            <v>506250</v>
          </cell>
          <cell r="AN1494">
            <v>512250</v>
          </cell>
          <cell r="AO1494">
            <v>514541.66666666669</v>
          </cell>
          <cell r="AR1494" t="str">
            <v>62</v>
          </cell>
        </row>
        <row r="1495">
          <cell r="R1495">
            <v>0</v>
          </cell>
          <cell r="S1495">
            <v>0</v>
          </cell>
          <cell r="T1495">
            <v>0</v>
          </cell>
          <cell r="U1495">
            <v>0</v>
          </cell>
          <cell r="V1495">
            <v>0</v>
          </cell>
          <cell r="W1495">
            <v>0</v>
          </cell>
          <cell r="X1495">
            <v>0</v>
          </cell>
          <cell r="Y1495">
            <v>0</v>
          </cell>
          <cell r="Z1495">
            <v>0</v>
          </cell>
          <cell r="AA1495">
            <v>0</v>
          </cell>
          <cell r="AB1495">
            <v>0</v>
          </cell>
          <cell r="AC1495">
            <v>0</v>
          </cell>
          <cell r="AD1495">
            <v>0</v>
          </cell>
          <cell r="AE1495">
            <v>0</v>
          </cell>
          <cell r="AF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  <cell r="AK1495">
            <v>0</v>
          </cell>
          <cell r="AL1495">
            <v>0</v>
          </cell>
          <cell r="AM1495">
            <v>0</v>
          </cell>
          <cell r="AN1495">
            <v>0</v>
          </cell>
          <cell r="AO1495">
            <v>0</v>
          </cell>
          <cell r="AR1495" t="str">
            <v>62</v>
          </cell>
        </row>
        <row r="1496">
          <cell r="R1496">
            <v>-2754000</v>
          </cell>
          <cell r="S1496">
            <v>-2579000</v>
          </cell>
          <cell r="T1496">
            <v>-2404000</v>
          </cell>
          <cell r="U1496">
            <v>-2229000</v>
          </cell>
          <cell r="V1496">
            <v>-2054000</v>
          </cell>
          <cell r="W1496">
            <v>-1879000</v>
          </cell>
          <cell r="X1496">
            <v>-1704000</v>
          </cell>
          <cell r="Y1496">
            <v>-1529000</v>
          </cell>
          <cell r="Z1496">
            <v>-1354000</v>
          </cell>
          <cell r="AA1496">
            <v>-1179000</v>
          </cell>
          <cell r="AB1496">
            <v>-1004000</v>
          </cell>
          <cell r="AC1496">
            <v>-829000</v>
          </cell>
          <cell r="AD1496">
            <v>-3804000</v>
          </cell>
          <cell r="AE1496">
            <v>-3629000</v>
          </cell>
          <cell r="AF1496">
            <v>-3454000</v>
          </cell>
          <cell r="AG1496">
            <v>-3279000</v>
          </cell>
          <cell r="AH1496">
            <v>-3104000</v>
          </cell>
          <cell r="AI1496">
            <v>-2929000</v>
          </cell>
          <cell r="AJ1496">
            <v>-2754000</v>
          </cell>
          <cell r="AK1496">
            <v>-2579000</v>
          </cell>
          <cell r="AL1496">
            <v>-2404000</v>
          </cell>
          <cell r="AM1496">
            <v>-2229000</v>
          </cell>
          <cell r="AN1496">
            <v>-2054000</v>
          </cell>
          <cell r="AO1496">
            <v>-1879000</v>
          </cell>
          <cell r="AR1496" t="str">
            <v>62</v>
          </cell>
        </row>
        <row r="1497">
          <cell r="R1497">
            <v>-1673000</v>
          </cell>
          <cell r="S1497">
            <v>-1673000</v>
          </cell>
          <cell r="T1497">
            <v>-1673000</v>
          </cell>
          <cell r="U1497">
            <v>-1673000</v>
          </cell>
          <cell r="V1497">
            <v>-1673000</v>
          </cell>
          <cell r="W1497">
            <v>-1673000</v>
          </cell>
          <cell r="X1497">
            <v>-1673000</v>
          </cell>
          <cell r="Y1497">
            <v>-1673000</v>
          </cell>
          <cell r="Z1497">
            <v>-1673000</v>
          </cell>
          <cell r="AA1497">
            <v>-1673000</v>
          </cell>
          <cell r="AB1497">
            <v>-1673000</v>
          </cell>
          <cell r="AC1497">
            <v>-1673000</v>
          </cell>
          <cell r="AD1497">
            <v>-1673000</v>
          </cell>
          <cell r="AE1497">
            <v>-1673000</v>
          </cell>
          <cell r="AF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  <cell r="AK1497">
            <v>-1673000</v>
          </cell>
          <cell r="AL1497">
            <v>-1673000</v>
          </cell>
          <cell r="AM1497">
            <v>-1673000</v>
          </cell>
          <cell r="AN1497">
            <v>-1673000</v>
          </cell>
          <cell r="AO1497">
            <v>-1673000</v>
          </cell>
          <cell r="AR1497" t="str">
            <v>62</v>
          </cell>
        </row>
        <row r="1498">
          <cell r="R1498">
            <v>0</v>
          </cell>
          <cell r="S1498">
            <v>0</v>
          </cell>
          <cell r="T1498">
            <v>0</v>
          </cell>
          <cell r="U1498">
            <v>0</v>
          </cell>
          <cell r="V1498">
            <v>0</v>
          </cell>
          <cell r="W1498">
            <v>0</v>
          </cell>
          <cell r="X1498">
            <v>0</v>
          </cell>
          <cell r="Y1498">
            <v>0</v>
          </cell>
          <cell r="Z1498">
            <v>0</v>
          </cell>
          <cell r="AA1498">
            <v>0</v>
          </cell>
          <cell r="AB1498">
            <v>0</v>
          </cell>
          <cell r="AC1498">
            <v>0</v>
          </cell>
          <cell r="AD1498">
            <v>0</v>
          </cell>
          <cell r="AE1498">
            <v>0</v>
          </cell>
          <cell r="AF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  <cell r="AK1498">
            <v>0</v>
          </cell>
          <cell r="AL1498">
            <v>0</v>
          </cell>
          <cell r="AM1498">
            <v>0</v>
          </cell>
          <cell r="AN1498">
            <v>0</v>
          </cell>
          <cell r="AO1498">
            <v>0</v>
          </cell>
          <cell r="AR1498" t="str">
            <v>62</v>
          </cell>
        </row>
        <row r="1499">
          <cell r="R1499">
            <v>-15109956</v>
          </cell>
          <cell r="S1499">
            <v>-15015956</v>
          </cell>
          <cell r="T1499">
            <v>-14921956</v>
          </cell>
          <cell r="U1499">
            <v>-14827956</v>
          </cell>
          <cell r="V1499">
            <v>-14733956</v>
          </cell>
          <cell r="W1499">
            <v>-14640956</v>
          </cell>
          <cell r="X1499">
            <v>-14546956</v>
          </cell>
          <cell r="Y1499">
            <v>-14452956</v>
          </cell>
          <cell r="Z1499">
            <v>-14358956</v>
          </cell>
          <cell r="AA1499">
            <v>-14264956</v>
          </cell>
          <cell r="AB1499">
            <v>-14171956</v>
          </cell>
          <cell r="AC1499">
            <v>-14077738</v>
          </cell>
          <cell r="AD1499">
            <v>-15673146.75</v>
          </cell>
          <cell r="AE1499">
            <v>-15579295.25</v>
          </cell>
          <cell r="AF1499">
            <v>-15485443.75</v>
          </cell>
          <cell r="AG1499">
            <v>-15391592.25</v>
          </cell>
          <cell r="AH1499">
            <v>-15297740.75</v>
          </cell>
          <cell r="AI1499">
            <v>-15203889.25</v>
          </cell>
          <cell r="AJ1499">
            <v>-15109996.083333334</v>
          </cell>
          <cell r="AK1499">
            <v>-15016019.583333334</v>
          </cell>
          <cell r="AL1499">
            <v>-14922084.75</v>
          </cell>
          <cell r="AM1499">
            <v>-14828233.25</v>
          </cell>
          <cell r="AN1499">
            <v>-14734423.416666666</v>
          </cell>
          <cell r="AO1499">
            <v>-14640613.583333334</v>
          </cell>
          <cell r="AR1499" t="str">
            <v>62</v>
          </cell>
        </row>
        <row r="1500">
          <cell r="R1500">
            <v>-43839000</v>
          </cell>
          <cell r="S1500">
            <v>-43839000</v>
          </cell>
          <cell r="T1500">
            <v>-43839000</v>
          </cell>
          <cell r="U1500">
            <v>-43839000</v>
          </cell>
          <cell r="V1500">
            <v>-43839000</v>
          </cell>
          <cell r="W1500">
            <v>-43839000</v>
          </cell>
          <cell r="X1500">
            <v>-43839000</v>
          </cell>
          <cell r="Y1500">
            <v>-43839000</v>
          </cell>
          <cell r="Z1500">
            <v>-43839000</v>
          </cell>
          <cell r="AA1500">
            <v>-43839000</v>
          </cell>
          <cell r="AB1500">
            <v>-43839000</v>
          </cell>
          <cell r="AC1500">
            <v>-43839000</v>
          </cell>
          <cell r="AD1500">
            <v>-39561541.666666664</v>
          </cell>
          <cell r="AE1500">
            <v>-40250583.333333336</v>
          </cell>
          <cell r="AF1500">
            <v>-40915458.333333336</v>
          </cell>
          <cell r="AG1500">
            <v>-41554541.666666664</v>
          </cell>
          <cell r="AH1500">
            <v>-42166833.333333336</v>
          </cell>
          <cell r="AI1500">
            <v>-42639916.666666664</v>
          </cell>
          <cell r="AJ1500">
            <v>-42937791.666666664</v>
          </cell>
          <cell r="AK1500">
            <v>-43173583.333333336</v>
          </cell>
          <cell r="AL1500">
            <v>-43389916.666666664</v>
          </cell>
          <cell r="AM1500">
            <v>-43588166.666666664</v>
          </cell>
          <cell r="AN1500">
            <v>-43759875</v>
          </cell>
          <cell r="AO1500">
            <v>-43839000</v>
          </cell>
          <cell r="AR1500" t="str">
            <v>17</v>
          </cell>
          <cell r="AS1500" t="str">
            <v>10</v>
          </cell>
        </row>
        <row r="1501">
          <cell r="R1501">
            <v>-12256000</v>
          </cell>
          <cell r="S1501">
            <v>-12256000</v>
          </cell>
          <cell r="T1501">
            <v>-12027000</v>
          </cell>
          <cell r="U1501">
            <v>-11954000</v>
          </cell>
          <cell r="V1501">
            <v>-11881000</v>
          </cell>
          <cell r="W1501">
            <v>-11808000</v>
          </cell>
          <cell r="X1501">
            <v>-11735000</v>
          </cell>
          <cell r="Y1501">
            <v>-11662000</v>
          </cell>
          <cell r="Z1501">
            <v>-11589000</v>
          </cell>
          <cell r="AA1501">
            <v>-11516000</v>
          </cell>
          <cell r="AB1501">
            <v>-11443000</v>
          </cell>
          <cell r="AC1501">
            <v>-11371000</v>
          </cell>
          <cell r="AD1501">
            <v>-13222833.333333334</v>
          </cell>
          <cell r="AE1501">
            <v>-13107458.333333334</v>
          </cell>
          <cell r="AF1501">
            <v>-12987458.333333334</v>
          </cell>
          <cell r="AG1501">
            <v>-12859791.666666666</v>
          </cell>
          <cell r="AH1501">
            <v>-12730958.333333334</v>
          </cell>
          <cell r="AI1501">
            <v>-12600958.333333334</v>
          </cell>
          <cell r="AJ1501">
            <v>-12469791.666666666</v>
          </cell>
          <cell r="AK1501">
            <v>-12337458.333333334</v>
          </cell>
          <cell r="AL1501">
            <v>-12203958.333333334</v>
          </cell>
          <cell r="AM1501">
            <v>-12069291.666666666</v>
          </cell>
          <cell r="AN1501">
            <v>-11933458.333333334</v>
          </cell>
          <cell r="AO1501">
            <v>-11828375</v>
          </cell>
          <cell r="AR1501" t="str">
            <v>62</v>
          </cell>
        </row>
        <row r="1502">
          <cell r="R1502">
            <v>1332692</v>
          </cell>
          <cell r="S1502">
            <v>1332692</v>
          </cell>
          <cell r="T1502">
            <v>1332692</v>
          </cell>
          <cell r="U1502">
            <v>1332692</v>
          </cell>
          <cell r="V1502">
            <v>1332692</v>
          </cell>
          <cell r="W1502">
            <v>1332692</v>
          </cell>
          <cell r="X1502">
            <v>1332692</v>
          </cell>
          <cell r="Y1502">
            <v>1332692</v>
          </cell>
          <cell r="Z1502">
            <v>1332692</v>
          </cell>
          <cell r="AA1502">
            <v>1332692</v>
          </cell>
          <cell r="AB1502">
            <v>1332692</v>
          </cell>
          <cell r="AC1502">
            <v>1332692</v>
          </cell>
          <cell r="AD1502">
            <v>1332692</v>
          </cell>
          <cell r="AE1502">
            <v>1332692</v>
          </cell>
          <cell r="AF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  <cell r="AK1502">
            <v>1332692</v>
          </cell>
          <cell r="AL1502">
            <v>1332692</v>
          </cell>
          <cell r="AM1502">
            <v>1332692</v>
          </cell>
          <cell r="AN1502">
            <v>1332692</v>
          </cell>
          <cell r="AO1502">
            <v>1332692</v>
          </cell>
        </row>
        <row r="1503">
          <cell r="R1503">
            <v>-3452000</v>
          </cell>
          <cell r="S1503">
            <v>-3401000</v>
          </cell>
          <cell r="T1503">
            <v>-2692000</v>
          </cell>
          <cell r="U1503">
            <v>-2641000</v>
          </cell>
          <cell r="V1503">
            <v>-2590000</v>
          </cell>
          <cell r="W1503">
            <v>-2539000</v>
          </cell>
          <cell r="X1503">
            <v>-2488000</v>
          </cell>
          <cell r="Y1503">
            <v>-2437000</v>
          </cell>
          <cell r="Z1503">
            <v>-2387000</v>
          </cell>
          <cell r="AA1503">
            <v>-2337000</v>
          </cell>
          <cell r="AB1503">
            <v>-2286000</v>
          </cell>
          <cell r="AC1503">
            <v>-2235000</v>
          </cell>
          <cell r="AD1503">
            <v>-3812125</v>
          </cell>
          <cell r="AE1503">
            <v>-3757250</v>
          </cell>
          <cell r="AF1503">
            <v>-3674708.3333333335</v>
          </cell>
          <cell r="AG1503">
            <v>-3564500</v>
          </cell>
          <cell r="AH1503">
            <v>-3454041.6666666665</v>
          </cell>
          <cell r="AI1503">
            <v>-3343291.6666666665</v>
          </cell>
          <cell r="AJ1503">
            <v>-3232208.3333333335</v>
          </cell>
          <cell r="AK1503">
            <v>-3120791.6666666665</v>
          </cell>
          <cell r="AL1503">
            <v>-3009166.6666666665</v>
          </cell>
          <cell r="AM1503">
            <v>-2897416.6666666665</v>
          </cell>
          <cell r="AN1503">
            <v>-2785458.3333333335</v>
          </cell>
          <cell r="AO1503">
            <v>-2676583.3333333335</v>
          </cell>
          <cell r="AR1503" t="str">
            <v>62</v>
          </cell>
        </row>
        <row r="1504">
          <cell r="R1504">
            <v>5635154.54</v>
          </cell>
          <cell r="S1504">
            <v>5635154.54</v>
          </cell>
          <cell r="T1504">
            <v>5635154.54</v>
          </cell>
          <cell r="U1504">
            <v>5635154.54</v>
          </cell>
          <cell r="V1504">
            <v>5635154.54</v>
          </cell>
          <cell r="W1504">
            <v>5635154.54</v>
          </cell>
          <cell r="X1504">
            <v>5635154.54</v>
          </cell>
          <cell r="Y1504">
            <v>5635154.54</v>
          </cell>
          <cell r="Z1504">
            <v>5635154.54</v>
          </cell>
          <cell r="AA1504">
            <v>5635154.54</v>
          </cell>
          <cell r="AB1504">
            <v>5635154.54</v>
          </cell>
          <cell r="AC1504">
            <v>5635154.54</v>
          </cell>
          <cell r="AD1504">
            <v>5635154.54</v>
          </cell>
          <cell r="AE1504">
            <v>5635154.54</v>
          </cell>
          <cell r="AF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  <cell r="AK1504">
            <v>5635154.54</v>
          </cell>
          <cell r="AL1504">
            <v>5635154.54</v>
          </cell>
          <cell r="AM1504">
            <v>5635154.54</v>
          </cell>
          <cell r="AN1504">
            <v>5635154.54</v>
          </cell>
          <cell r="AO1504">
            <v>5635154.54</v>
          </cell>
        </row>
        <row r="1505">
          <cell r="R1505">
            <v>-10997000</v>
          </cell>
          <cell r="S1505">
            <v>-10995000</v>
          </cell>
          <cell r="T1505">
            <v>-11041000</v>
          </cell>
          <cell r="U1505">
            <v>-11060000</v>
          </cell>
          <cell r="V1505">
            <v>-11107000</v>
          </cell>
          <cell r="W1505">
            <v>-11051000</v>
          </cell>
          <cell r="X1505">
            <v>-10991000</v>
          </cell>
          <cell r="Y1505">
            <v>-10847000</v>
          </cell>
          <cell r="Z1505">
            <v>-10796000</v>
          </cell>
          <cell r="AA1505">
            <v>-10735000</v>
          </cell>
          <cell r="AB1505">
            <v>-10689000</v>
          </cell>
          <cell r="AC1505">
            <v>-10704000</v>
          </cell>
          <cell r="AD1505">
            <v>-10581541.666666666</v>
          </cell>
          <cell r="AE1505">
            <v>-10641000</v>
          </cell>
          <cell r="AF1505">
            <v>-10684833.333333334</v>
          </cell>
          <cell r="AG1505">
            <v>-10735500</v>
          </cell>
          <cell r="AH1505">
            <v>-10797291.666666666</v>
          </cell>
          <cell r="AI1505">
            <v>-10855375</v>
          </cell>
          <cell r="AJ1505">
            <v>-10905958.333333334</v>
          </cell>
          <cell r="AK1505">
            <v>-10941875</v>
          </cell>
          <cell r="AL1505">
            <v>-10960250</v>
          </cell>
          <cell r="AM1505">
            <v>-10961166.666666666</v>
          </cell>
          <cell r="AN1505">
            <v>-10947875</v>
          </cell>
          <cell r="AO1505">
            <v>-10928458.333333334</v>
          </cell>
          <cell r="AR1505" t="str">
            <v>56</v>
          </cell>
        </row>
        <row r="1506">
          <cell r="R1506">
            <v>376</v>
          </cell>
          <cell r="S1506">
            <v>-162</v>
          </cell>
          <cell r="T1506">
            <v>-7289410</v>
          </cell>
          <cell r="U1506">
            <v>-7287620</v>
          </cell>
          <cell r="V1506">
            <v>-7286283</v>
          </cell>
          <cell r="W1506">
            <v>-3726501</v>
          </cell>
          <cell r="X1506">
            <v>-3504191</v>
          </cell>
          <cell r="Y1506">
            <v>-3216898</v>
          </cell>
          <cell r="Z1506">
            <v>-8032795</v>
          </cell>
          <cell r="AA1506">
            <v>-4202112</v>
          </cell>
          <cell r="AB1506">
            <v>-3832422</v>
          </cell>
          <cell r="AC1506">
            <v>-650551</v>
          </cell>
          <cell r="AD1506">
            <v>-67728.5</v>
          </cell>
          <cell r="AE1506">
            <v>-68888.958333333328</v>
          </cell>
          <cell r="AF1506">
            <v>-364601.41666666669</v>
          </cell>
          <cell r="AG1506">
            <v>-956773.70833333337</v>
          </cell>
          <cell r="AH1506">
            <v>-1551737.2083333333</v>
          </cell>
          <cell r="AI1506">
            <v>-1995954.625</v>
          </cell>
          <cell r="AJ1506">
            <v>-2280380.375</v>
          </cell>
          <cell r="AK1506">
            <v>-2544335.9166666665</v>
          </cell>
          <cell r="AL1506">
            <v>-3008812.125</v>
          </cell>
          <cell r="AM1506">
            <v>-3525591.25</v>
          </cell>
          <cell r="AN1506">
            <v>-3867507.1666666665</v>
          </cell>
          <cell r="AO1506">
            <v>-4058571.1666666665</v>
          </cell>
          <cell r="AR1506" t="str">
            <v>62</v>
          </cell>
        </row>
        <row r="1507">
          <cell r="R1507">
            <v>0</v>
          </cell>
          <cell r="S1507">
            <v>0</v>
          </cell>
          <cell r="T1507">
            <v>0</v>
          </cell>
          <cell r="U1507">
            <v>0</v>
          </cell>
          <cell r="V1507">
            <v>0</v>
          </cell>
          <cell r="W1507">
            <v>0</v>
          </cell>
          <cell r="X1507">
            <v>0</v>
          </cell>
          <cell r="Y1507">
            <v>0</v>
          </cell>
          <cell r="Z1507">
            <v>0</v>
          </cell>
          <cell r="AA1507">
            <v>0</v>
          </cell>
          <cell r="AB1507">
            <v>0</v>
          </cell>
          <cell r="AC1507">
            <v>0</v>
          </cell>
          <cell r="AD1507">
            <v>0</v>
          </cell>
          <cell r="AE1507">
            <v>0</v>
          </cell>
          <cell r="AF1507">
            <v>0</v>
          </cell>
          <cell r="AG1507">
            <v>0</v>
          </cell>
          <cell r="AH1507">
            <v>0</v>
          </cell>
          <cell r="AI1507">
            <v>0</v>
          </cell>
          <cell r="AJ1507">
            <v>0</v>
          </cell>
          <cell r="AK1507">
            <v>0</v>
          </cell>
          <cell r="AL1507">
            <v>0</v>
          </cell>
          <cell r="AM1507">
            <v>0</v>
          </cell>
          <cell r="AN1507">
            <v>0</v>
          </cell>
          <cell r="AO1507">
            <v>0</v>
          </cell>
          <cell r="AR1507" t="str">
            <v>62</v>
          </cell>
        </row>
        <row r="1508">
          <cell r="R1508">
            <v>-33312000</v>
          </cell>
          <cell r="S1508">
            <v>-33312000</v>
          </cell>
          <cell r="T1508">
            <v>-33312000</v>
          </cell>
          <cell r="U1508">
            <v>-33312000</v>
          </cell>
          <cell r="V1508">
            <v>-33312000</v>
          </cell>
          <cell r="W1508">
            <v>-33312000</v>
          </cell>
          <cell r="X1508">
            <v>-33312000</v>
          </cell>
          <cell r="Y1508">
            <v>-33312000</v>
          </cell>
          <cell r="Z1508">
            <v>0</v>
          </cell>
          <cell r="AA1508">
            <v>0</v>
          </cell>
          <cell r="AB1508">
            <v>0</v>
          </cell>
          <cell r="AC1508">
            <v>0</v>
          </cell>
          <cell r="AD1508">
            <v>-33329708.333333332</v>
          </cell>
          <cell r="AE1508">
            <v>-33319083.333333332</v>
          </cell>
          <cell r="AF1508">
            <v>-33312000</v>
          </cell>
          <cell r="AG1508">
            <v>-33312000</v>
          </cell>
          <cell r="AH1508">
            <v>-33312000</v>
          </cell>
          <cell r="AI1508">
            <v>-33312000</v>
          </cell>
          <cell r="AJ1508">
            <v>-33312000</v>
          </cell>
          <cell r="AK1508">
            <v>-33312000</v>
          </cell>
          <cell r="AL1508">
            <v>-31924000</v>
          </cell>
          <cell r="AM1508">
            <v>-29148000</v>
          </cell>
          <cell r="AN1508">
            <v>-26372000</v>
          </cell>
          <cell r="AO1508">
            <v>-23596000</v>
          </cell>
          <cell r="AR1508" t="str">
            <v>56</v>
          </cell>
        </row>
        <row r="1509">
          <cell r="R1509">
            <v>-1769000</v>
          </cell>
          <cell r="S1509">
            <v>-4356000</v>
          </cell>
          <cell r="T1509">
            <v>-6117000</v>
          </cell>
          <cell r="U1509">
            <v>-7367000</v>
          </cell>
          <cell r="V1509">
            <v>0</v>
          </cell>
          <cell r="W1509">
            <v>-745000</v>
          </cell>
          <cell r="X1509">
            <v>-745000</v>
          </cell>
          <cell r="Y1509">
            <v>-745000</v>
          </cell>
          <cell r="Z1509">
            <v>-745000</v>
          </cell>
          <cell r="AA1509">
            <v>-745000</v>
          </cell>
          <cell r="AB1509">
            <v>-745000</v>
          </cell>
          <cell r="AC1509">
            <v>-719000</v>
          </cell>
          <cell r="AD1509">
            <v>-534791.66666666663</v>
          </cell>
          <cell r="AE1509">
            <v>-790000</v>
          </cell>
          <cell r="AF1509">
            <v>-1226375</v>
          </cell>
          <cell r="AG1509">
            <v>-1788208.3333333333</v>
          </cell>
          <cell r="AH1509">
            <v>-2095166.6666666667</v>
          </cell>
          <cell r="AI1509">
            <v>-2126208.3333333335</v>
          </cell>
          <cell r="AJ1509">
            <v>-2188291.6666666665</v>
          </cell>
          <cell r="AK1509">
            <v>-2250375</v>
          </cell>
          <cell r="AL1509">
            <v>-2252875</v>
          </cell>
          <cell r="AM1509">
            <v>-2195791.6666666665</v>
          </cell>
          <cell r="AN1509">
            <v>-2138708.3333333335</v>
          </cell>
          <cell r="AO1509">
            <v>-2088333.3333333333</v>
          </cell>
          <cell r="AR1509" t="str">
            <v>57</v>
          </cell>
        </row>
        <row r="1510">
          <cell r="R1510">
            <v>-70915653</v>
          </cell>
          <cell r="S1510">
            <v>-70997653</v>
          </cell>
          <cell r="T1510">
            <v>-71079653</v>
          </cell>
          <cell r="U1510">
            <v>-71161653</v>
          </cell>
          <cell r="V1510">
            <v>-71243653</v>
          </cell>
          <cell r="W1510">
            <v>-71325653</v>
          </cell>
          <cell r="X1510">
            <v>-71407653</v>
          </cell>
          <cell r="Y1510">
            <v>-71489653</v>
          </cell>
          <cell r="Z1510">
            <v>0</v>
          </cell>
          <cell r="AA1510">
            <v>0</v>
          </cell>
          <cell r="AB1510">
            <v>0</v>
          </cell>
          <cell r="AC1510">
            <v>0</v>
          </cell>
          <cell r="AD1510">
            <v>-73826819.666666672</v>
          </cell>
          <cell r="AE1510">
            <v>-73721569.666666672</v>
          </cell>
          <cell r="AF1510">
            <v>-73550236.333333328</v>
          </cell>
          <cell r="AG1510">
            <v>-73288528</v>
          </cell>
          <cell r="AH1510">
            <v>-72985069.666666672</v>
          </cell>
          <cell r="AI1510">
            <v>-72639861.333333328</v>
          </cell>
          <cell r="AJ1510">
            <v>-72252903</v>
          </cell>
          <cell r="AK1510">
            <v>-71824194.666666672</v>
          </cell>
          <cell r="AL1510">
            <v>-68575875.791666672</v>
          </cell>
          <cell r="AM1510">
            <v>-62514321.375</v>
          </cell>
          <cell r="AN1510">
            <v>-56423766.958333336</v>
          </cell>
          <cell r="AO1510">
            <v>-50419837.541666664</v>
          </cell>
          <cell r="AR1510" t="str">
            <v>56</v>
          </cell>
        </row>
        <row r="1511">
          <cell r="R1511">
            <v>0</v>
          </cell>
          <cell r="S1511">
            <v>0</v>
          </cell>
          <cell r="T1511">
            <v>0</v>
          </cell>
          <cell r="U1511">
            <v>0</v>
          </cell>
          <cell r="V1511">
            <v>0</v>
          </cell>
          <cell r="W1511">
            <v>0</v>
          </cell>
          <cell r="X1511">
            <v>0</v>
          </cell>
          <cell r="Y1511">
            <v>0</v>
          </cell>
          <cell r="Z1511">
            <v>0</v>
          </cell>
          <cell r="AA1511">
            <v>0</v>
          </cell>
          <cell r="AB1511">
            <v>0</v>
          </cell>
          <cell r="AC1511">
            <v>0</v>
          </cell>
          <cell r="AD1511">
            <v>9919.8029166666674</v>
          </cell>
          <cell r="AE1511">
            <v>9497.6837500000001</v>
          </cell>
          <cell r="AF1511">
            <v>9075.5645833333347</v>
          </cell>
          <cell r="AG1511">
            <v>8442.3858333333337</v>
          </cell>
          <cell r="AH1511">
            <v>7598.1475000000019</v>
          </cell>
          <cell r="AI1511">
            <v>6753.9091666666673</v>
          </cell>
          <cell r="AJ1511">
            <v>5804.1408333333338</v>
          </cell>
          <cell r="AK1511">
            <v>4748.8424999999997</v>
          </cell>
          <cell r="AL1511">
            <v>3693.5441666666666</v>
          </cell>
          <cell r="AM1511">
            <v>2638.2458333333334</v>
          </cell>
          <cell r="AN1511">
            <v>1582.9475</v>
          </cell>
          <cell r="AO1511">
            <v>527.6491666666667</v>
          </cell>
          <cell r="AR1511" t="str">
            <v>8b</v>
          </cell>
        </row>
        <row r="1512">
          <cell r="R1512">
            <v>0</v>
          </cell>
          <cell r="S1512">
            <v>0</v>
          </cell>
          <cell r="T1512">
            <v>0</v>
          </cell>
          <cell r="U1512">
            <v>0</v>
          </cell>
          <cell r="V1512">
            <v>0</v>
          </cell>
          <cell r="W1512">
            <v>0</v>
          </cell>
          <cell r="X1512">
            <v>0</v>
          </cell>
          <cell r="Y1512">
            <v>0</v>
          </cell>
          <cell r="Z1512">
            <v>0</v>
          </cell>
          <cell r="AA1512">
            <v>0</v>
          </cell>
          <cell r="AB1512">
            <v>0</v>
          </cell>
          <cell r="AC1512">
            <v>0</v>
          </cell>
          <cell r="AD1512">
            <v>35020.725000000006</v>
          </cell>
          <cell r="AE1512">
            <v>33527.584999999999</v>
          </cell>
          <cell r="AF1512">
            <v>32034.445000000003</v>
          </cell>
          <cell r="AG1512">
            <v>29794.735000000001</v>
          </cell>
          <cell r="AH1512">
            <v>26808.455000000002</v>
          </cell>
          <cell r="AI1512">
            <v>23822.174999999999</v>
          </cell>
          <cell r="AJ1512">
            <v>20468.282083333335</v>
          </cell>
          <cell r="AK1512">
            <v>16746.776249999999</v>
          </cell>
          <cell r="AL1512">
            <v>13025.270416666666</v>
          </cell>
          <cell r="AM1512">
            <v>9303.7645833333336</v>
          </cell>
          <cell r="AN1512">
            <v>5582.25875</v>
          </cell>
          <cell r="AO1512">
            <v>1860.7529166666666</v>
          </cell>
          <cell r="AR1512" t="str">
            <v>8b</v>
          </cell>
        </row>
        <row r="1513">
          <cell r="R1513">
            <v>0</v>
          </cell>
          <cell r="S1513">
            <v>0</v>
          </cell>
          <cell r="T1513">
            <v>0</v>
          </cell>
          <cell r="U1513">
            <v>0</v>
          </cell>
          <cell r="V1513">
            <v>0</v>
          </cell>
          <cell r="W1513">
            <v>0</v>
          </cell>
          <cell r="X1513">
            <v>0</v>
          </cell>
          <cell r="Y1513">
            <v>0</v>
          </cell>
          <cell r="Z1513">
            <v>0</v>
          </cell>
          <cell r="AA1513">
            <v>0</v>
          </cell>
          <cell r="AB1513">
            <v>0</v>
          </cell>
          <cell r="AC1513">
            <v>0</v>
          </cell>
          <cell r="AD1513">
            <v>1419824.2212499997</v>
          </cell>
          <cell r="AE1513">
            <v>1353222.6587499997</v>
          </cell>
          <cell r="AF1513">
            <v>1286621.0962499997</v>
          </cell>
          <cell r="AG1513">
            <v>1192773.4399999997</v>
          </cell>
          <cell r="AH1513">
            <v>1071679.6899999997</v>
          </cell>
          <cell r="AI1513">
            <v>950585.93999999983</v>
          </cell>
          <cell r="AJ1513">
            <v>815869.14291666646</v>
          </cell>
          <cell r="AK1513">
            <v>667529.29874999996</v>
          </cell>
          <cell r="AL1513">
            <v>519189.45458333334</v>
          </cell>
          <cell r="AM1513">
            <v>370849.6104166666</v>
          </cell>
          <cell r="AN1513">
            <v>222509.76624999999</v>
          </cell>
          <cell r="AO1513">
            <v>74169.922083333324</v>
          </cell>
          <cell r="AR1513" t="str">
            <v>8b</v>
          </cell>
        </row>
        <row r="1514">
          <cell r="R1514">
            <v>0</v>
          </cell>
          <cell r="S1514">
            <v>0</v>
          </cell>
          <cell r="T1514">
            <v>0</v>
          </cell>
          <cell r="U1514">
            <v>0</v>
          </cell>
          <cell r="V1514">
            <v>0</v>
          </cell>
          <cell r="W1514">
            <v>0</v>
          </cell>
          <cell r="X1514">
            <v>0</v>
          </cell>
          <cell r="Y1514">
            <v>0</v>
          </cell>
          <cell r="Z1514">
            <v>0</v>
          </cell>
          <cell r="AA1514">
            <v>0</v>
          </cell>
          <cell r="AB1514">
            <v>0</v>
          </cell>
          <cell r="AC1514">
            <v>0</v>
          </cell>
          <cell r="AD1514">
            <v>0</v>
          </cell>
          <cell r="AE1514">
            <v>0</v>
          </cell>
          <cell r="AF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  <cell r="AK1514">
            <v>0</v>
          </cell>
          <cell r="AL1514">
            <v>0</v>
          </cell>
          <cell r="AM1514">
            <v>0</v>
          </cell>
          <cell r="AN1514">
            <v>0</v>
          </cell>
          <cell r="AO1514">
            <v>0</v>
          </cell>
          <cell r="AR1514" t="str">
            <v>8b</v>
          </cell>
        </row>
        <row r="1515">
          <cell r="R1515">
            <v>0</v>
          </cell>
          <cell r="S1515">
            <v>0</v>
          </cell>
          <cell r="T1515">
            <v>0</v>
          </cell>
          <cell r="U1515">
            <v>0</v>
          </cell>
          <cell r="V1515">
            <v>0</v>
          </cell>
          <cell r="W1515">
            <v>0</v>
          </cell>
          <cell r="X1515">
            <v>0</v>
          </cell>
          <cell r="Y1515">
            <v>0</v>
          </cell>
          <cell r="Z1515">
            <v>0</v>
          </cell>
          <cell r="AA1515">
            <v>0</v>
          </cell>
          <cell r="AB1515">
            <v>0</v>
          </cell>
          <cell r="AC1515">
            <v>0</v>
          </cell>
          <cell r="AD1515">
            <v>2591972.7704166672</v>
          </cell>
          <cell r="AE1515">
            <v>2498847.7612500004</v>
          </cell>
          <cell r="AF1515">
            <v>2405722.7520833337</v>
          </cell>
          <cell r="AG1515">
            <v>2266035.2383333337</v>
          </cell>
          <cell r="AH1515">
            <v>2079785.22</v>
          </cell>
          <cell r="AI1515">
            <v>1893535.2016666669</v>
          </cell>
          <cell r="AJ1515">
            <v>1660722.67875</v>
          </cell>
          <cell r="AK1515">
            <v>1381347.6512499999</v>
          </cell>
          <cell r="AL1515">
            <v>1086452.62375</v>
          </cell>
          <cell r="AM1515">
            <v>776037.59166666667</v>
          </cell>
          <cell r="AN1515">
            <v>465622.55499999999</v>
          </cell>
          <cell r="AO1515">
            <v>155207.51833333334</v>
          </cell>
          <cell r="AR1515" t="str">
            <v>8b</v>
          </cell>
        </row>
        <row r="1516">
          <cell r="R1516">
            <v>0</v>
          </cell>
          <cell r="S1516">
            <v>0</v>
          </cell>
          <cell r="T1516">
            <v>0</v>
          </cell>
          <cell r="U1516">
            <v>0</v>
          </cell>
          <cell r="V1516">
            <v>0</v>
          </cell>
          <cell r="W1516">
            <v>0</v>
          </cell>
          <cell r="X1516">
            <v>0</v>
          </cell>
          <cell r="Y1516">
            <v>0</v>
          </cell>
          <cell r="Z1516">
            <v>0</v>
          </cell>
          <cell r="AA1516">
            <v>0</v>
          </cell>
          <cell r="AB1516">
            <v>0</v>
          </cell>
          <cell r="AC1516">
            <v>0</v>
          </cell>
          <cell r="AD1516">
            <v>0</v>
          </cell>
          <cell r="AE1516">
            <v>0</v>
          </cell>
          <cell r="AF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  <cell r="AK1516">
            <v>0</v>
          </cell>
          <cell r="AL1516">
            <v>0</v>
          </cell>
          <cell r="AM1516">
            <v>0</v>
          </cell>
          <cell r="AN1516">
            <v>0</v>
          </cell>
          <cell r="AO1516">
            <v>0</v>
          </cell>
          <cell r="AR1516" t="str">
            <v>8b</v>
          </cell>
        </row>
        <row r="1517">
          <cell r="R1517">
            <v>0</v>
          </cell>
          <cell r="S1517">
            <v>0</v>
          </cell>
          <cell r="T1517">
            <v>0</v>
          </cell>
          <cell r="U1517">
            <v>0</v>
          </cell>
          <cell r="V1517">
            <v>0</v>
          </cell>
          <cell r="W1517">
            <v>0</v>
          </cell>
          <cell r="X1517">
            <v>0</v>
          </cell>
          <cell r="Y1517">
            <v>0</v>
          </cell>
          <cell r="Z1517">
            <v>0</v>
          </cell>
          <cell r="AA1517">
            <v>0</v>
          </cell>
          <cell r="AB1517">
            <v>0</v>
          </cell>
          <cell r="AC1517">
            <v>0</v>
          </cell>
          <cell r="AD1517">
            <v>0</v>
          </cell>
          <cell r="AE1517">
            <v>0</v>
          </cell>
          <cell r="AF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  <cell r="AK1517">
            <v>0</v>
          </cell>
          <cell r="AL1517">
            <v>0</v>
          </cell>
          <cell r="AM1517">
            <v>0</v>
          </cell>
          <cell r="AN1517">
            <v>0</v>
          </cell>
          <cell r="AO1517">
            <v>0</v>
          </cell>
          <cell r="AR1517" t="str">
            <v>8b</v>
          </cell>
        </row>
        <row r="1518">
          <cell r="R1518">
            <v>0</v>
          </cell>
          <cell r="S1518">
            <v>22430624.030000001</v>
          </cell>
          <cell r="T1518">
            <v>22430624.030000001</v>
          </cell>
          <cell r="U1518">
            <v>22430624.030000001</v>
          </cell>
          <cell r="V1518">
            <v>44114050.240000002</v>
          </cell>
          <cell r="W1518">
            <v>44114050.240000002</v>
          </cell>
          <cell r="X1518">
            <v>44114050.240000002</v>
          </cell>
          <cell r="Y1518">
            <v>65876369.420000002</v>
          </cell>
          <cell r="Z1518">
            <v>65876369.420000002</v>
          </cell>
          <cell r="AA1518">
            <v>65876369.420000002</v>
          </cell>
          <cell r="AB1518">
            <v>87699836.459999993</v>
          </cell>
          <cell r="AC1518">
            <v>87699836.459999993</v>
          </cell>
          <cell r="AD1518">
            <v>43843068.830000006</v>
          </cell>
          <cell r="AE1518">
            <v>43936897.709583335</v>
          </cell>
          <cell r="AF1518">
            <v>44124555.468750007</v>
          </cell>
          <cell r="AG1518">
            <v>44312213.227916665</v>
          </cell>
          <cell r="AH1518">
            <v>44560348.16708333</v>
          </cell>
          <cell r="AI1518">
            <v>44868960.286249995</v>
          </cell>
          <cell r="AJ1518">
            <v>45177572.40541666</v>
          </cell>
          <cell r="AK1518">
            <v>45547122.641249992</v>
          </cell>
          <cell r="AL1518">
            <v>45977613.791249998</v>
          </cell>
          <cell r="AM1518">
            <v>46408107.738750003</v>
          </cell>
          <cell r="AN1518">
            <v>46897991.117500007</v>
          </cell>
          <cell r="AO1518">
            <v>47447263.927500002</v>
          </cell>
          <cell r="AR1518" t="str">
            <v>8b</v>
          </cell>
        </row>
        <row r="1519">
          <cell r="R1519">
            <v>0</v>
          </cell>
          <cell r="S1519">
            <v>0</v>
          </cell>
          <cell r="T1519">
            <v>0</v>
          </cell>
          <cell r="U1519">
            <v>0</v>
          </cell>
          <cell r="V1519">
            <v>0</v>
          </cell>
          <cell r="W1519">
            <v>0</v>
          </cell>
          <cell r="X1519">
            <v>0</v>
          </cell>
          <cell r="Y1519">
            <v>0</v>
          </cell>
          <cell r="Z1519">
            <v>0</v>
          </cell>
          <cell r="AA1519">
            <v>0</v>
          </cell>
          <cell r="AB1519">
            <v>0</v>
          </cell>
          <cell r="AC1519">
            <v>0</v>
          </cell>
          <cell r="AD1519">
            <v>0</v>
          </cell>
          <cell r="AE1519">
            <v>0</v>
          </cell>
          <cell r="AF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  <cell r="AK1519">
            <v>0</v>
          </cell>
          <cell r="AL1519">
            <v>0</v>
          </cell>
          <cell r="AM1519">
            <v>0</v>
          </cell>
          <cell r="AN1519">
            <v>0</v>
          </cell>
          <cell r="AO1519">
            <v>0</v>
          </cell>
          <cell r="AR1519" t="str">
            <v>8b</v>
          </cell>
        </row>
        <row r="1520">
          <cell r="R1520">
            <v>-5269627728.3599949</v>
          </cell>
          <cell r="S1520">
            <v>-5311623829.9800043</v>
          </cell>
          <cell r="T1520">
            <v>-5254973849.8399992</v>
          </cell>
          <cell r="U1520">
            <v>-5202890360.1200008</v>
          </cell>
          <cell r="V1520">
            <v>-5198796705.8000011</v>
          </cell>
          <cell r="W1520">
            <v>-5156274329.7900019</v>
          </cell>
          <cell r="X1520">
            <v>-5347915777.9699984</v>
          </cell>
          <cell r="Y1520">
            <v>-5313557295.0699997</v>
          </cell>
          <cell r="Z1520">
            <v>-5275417958.2299986</v>
          </cell>
          <cell r="AA1520">
            <v>-5385977432.8900042</v>
          </cell>
          <cell r="AB1520">
            <v>-5385667283.6500025</v>
          </cell>
          <cell r="AC1520">
            <v>-5393609371.0699987</v>
          </cell>
          <cell r="AD1520">
            <v>-5230477485.5345831</v>
          </cell>
          <cell r="AE1520">
            <v>-5228146323.8500004</v>
          </cell>
          <cell r="AF1520">
            <v>-5226912960.5612497</v>
          </cell>
          <cell r="AG1520">
            <v>-5223976800.5541658</v>
          </cell>
          <cell r="AH1520">
            <v>-5225522741.9020834</v>
          </cell>
          <cell r="AI1520">
            <v>-5223548998.5008335</v>
          </cell>
          <cell r="AJ1520">
            <v>-5221209024.9929161</v>
          </cell>
          <cell r="AK1520">
            <v>-5227843247.4712505</v>
          </cell>
          <cell r="AL1520">
            <v>-5236267256.3466673</v>
          </cell>
          <cell r="AM1520">
            <v>-5252183485.0395842</v>
          </cell>
          <cell r="AN1520">
            <v>-5269706020.076251</v>
          </cell>
          <cell r="AO1520">
            <v>-5283400789.2787514</v>
          </cell>
        </row>
        <row r="1521">
          <cell r="R1521">
            <v>0</v>
          </cell>
          <cell r="S1521">
            <v>0</v>
          </cell>
          <cell r="T1521">
            <v>0</v>
          </cell>
          <cell r="U1521">
            <v>0</v>
          </cell>
          <cell r="V1521">
            <v>0</v>
          </cell>
          <cell r="W1521">
            <v>0</v>
          </cell>
          <cell r="X1521">
            <v>0</v>
          </cell>
          <cell r="Y1521">
            <v>0</v>
          </cell>
          <cell r="Z1521">
            <v>0</v>
          </cell>
          <cell r="AA1521">
            <v>-7.62939453125E-6</v>
          </cell>
          <cell r="AB1521">
            <v>0</v>
          </cell>
          <cell r="AC1521">
            <v>0</v>
          </cell>
          <cell r="AD1521">
            <v>0</v>
          </cell>
          <cell r="AE1521">
            <v>0</v>
          </cell>
          <cell r="AF1521">
            <v>0</v>
          </cell>
          <cell r="AG1521">
            <v>0</v>
          </cell>
          <cell r="AH1521">
            <v>0</v>
          </cell>
          <cell r="AI1521">
            <v>0</v>
          </cell>
          <cell r="AJ1521">
            <v>0</v>
          </cell>
          <cell r="AK1521">
            <v>0</v>
          </cell>
          <cell r="AL1521">
            <v>0</v>
          </cell>
          <cell r="AM1521">
            <v>0</v>
          </cell>
          <cell r="AN1521">
            <v>0</v>
          </cell>
          <cell r="AO1521">
            <v>0</v>
          </cell>
        </row>
        <row r="1530">
          <cell r="AD1530">
            <v>1.9073486328125E-6</v>
          </cell>
          <cell r="AE1530">
            <v>6.67572021484375E-6</v>
          </cell>
          <cell r="AF1530">
            <v>9.5367431640625E-7</v>
          </cell>
          <cell r="AG1530">
            <v>-9.5367431640625E-7</v>
          </cell>
          <cell r="AH1530">
            <v>-9.5367431640625E-7</v>
          </cell>
          <cell r="AI1530">
            <v>2.86102294921875E-6</v>
          </cell>
          <cell r="AJ1530">
            <v>9.5367431640625E-7</v>
          </cell>
          <cell r="AK1530">
            <v>-9.5367431640625E-7</v>
          </cell>
          <cell r="AL1530">
            <v>-1.239776611328125E-5</v>
          </cell>
          <cell r="AM1530">
            <v>-4.76837158203125E-6</v>
          </cell>
          <cell r="AN1530">
            <v>6.67572021484375E-6</v>
          </cell>
          <cell r="AO1530">
            <v>-3.814697265625E-6</v>
          </cell>
        </row>
        <row r="1536">
          <cell r="AD1536">
            <v>1.9073486328125E-6</v>
          </cell>
          <cell r="AE1536">
            <v>6.67572021484375E-6</v>
          </cell>
          <cell r="AF1536">
            <v>9.5367431640625E-7</v>
          </cell>
          <cell r="AG1536">
            <v>-9.5367431640625E-7</v>
          </cell>
          <cell r="AH1536">
            <v>-9.5367431640625E-7</v>
          </cell>
          <cell r="AI1536">
            <v>2.86102294921875E-6</v>
          </cell>
          <cell r="AJ1536">
            <v>9.5367431640625E-7</v>
          </cell>
          <cell r="AK1536">
            <v>-9.5367431640625E-7</v>
          </cell>
          <cell r="AL1536">
            <v>-1.239776611328125E-5</v>
          </cell>
          <cell r="AM1536">
            <v>-4.76837158203125E-6</v>
          </cell>
          <cell r="AN1536">
            <v>6.67572021484375E-6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_Dscrp"/>
      <sheetName val="Data"/>
      <sheetName val="Haulage"/>
      <sheetName val="Draglines"/>
      <sheetName val="Quant"/>
      <sheetName val="Equip Hours"/>
      <sheetName val=" Labor Hrs"/>
      <sheetName val="Supply_Cost"/>
      <sheetName val="SALE_INV"/>
      <sheetName val="Dozer"/>
      <sheetName val="Hrs_by_acc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32"/>
  <sheetViews>
    <sheetView tabSelected="1" zoomScale="90" zoomScaleNormal="90" workbookViewId="0">
      <pane xSplit="1" ySplit="3" topLeftCell="B4" activePane="bottomRight" state="frozen"/>
      <selection activeCell="D13" sqref="D13"/>
      <selection pane="topRight" activeCell="D13" sqref="D13"/>
      <selection pane="bottomLeft" activeCell="D13" sqref="D13"/>
      <selection pane="bottomRight" activeCell="R15" sqref="R15"/>
    </sheetView>
  </sheetViews>
  <sheetFormatPr defaultColWidth="9.140625" defaultRowHeight="12.75" x14ac:dyDescent="0.2"/>
  <cols>
    <col min="1" max="1" width="7.140625" style="17" customWidth="1"/>
    <col min="2" max="2" width="39.5703125" style="17" bestFit="1" customWidth="1"/>
    <col min="3" max="3" width="14.42578125" style="17" bestFit="1" customWidth="1"/>
    <col min="4" max="4" width="16.140625" style="14" bestFit="1" customWidth="1"/>
    <col min="5" max="5" width="10.5703125" style="17" bestFit="1" customWidth="1"/>
    <col min="6" max="6" width="11.28515625" style="14" bestFit="1" customWidth="1"/>
    <col min="7" max="7" width="11.42578125" style="17" bestFit="1" customWidth="1"/>
    <col min="8" max="8" width="11.5703125" style="17" customWidth="1"/>
    <col min="9" max="10" width="15.140625" style="17" bestFit="1" customWidth="1"/>
    <col min="11" max="11" width="18.5703125" style="17" bestFit="1" customWidth="1"/>
    <col min="12" max="12" width="11.5703125" style="17" bestFit="1" customWidth="1"/>
    <col min="13" max="13" width="4.28515625" style="17" customWidth="1"/>
    <col min="14" max="14" width="14.85546875" style="17" bestFit="1" customWidth="1"/>
    <col min="15" max="15" width="19.7109375" style="17" customWidth="1"/>
    <col min="16" max="16" width="13.85546875" style="17" bestFit="1" customWidth="1"/>
    <col min="17" max="17" width="8.42578125" style="17" bestFit="1" customWidth="1"/>
    <col min="18" max="16384" width="9.140625" style="17"/>
  </cols>
  <sheetData>
    <row r="1" spans="1:15" x14ac:dyDescent="0.2">
      <c r="A1" s="274" t="s">
        <v>15</v>
      </c>
      <c r="B1" s="275"/>
      <c r="C1" s="275"/>
      <c r="D1" s="276"/>
      <c r="E1" s="276"/>
      <c r="F1" s="276"/>
      <c r="G1" s="276"/>
      <c r="H1" s="276"/>
      <c r="I1" s="276"/>
      <c r="J1" s="276"/>
      <c r="K1" s="276"/>
      <c r="L1" s="277"/>
    </row>
    <row r="2" spans="1:15" x14ac:dyDescent="0.2">
      <c r="A2" s="294" t="s">
        <v>306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9"/>
    </row>
    <row r="3" spans="1:15" s="9" customFormat="1" ht="13.5" customHeight="1" x14ac:dyDescent="0.2">
      <c r="A3" s="174"/>
      <c r="B3" s="176"/>
      <c r="C3" s="181"/>
      <c r="D3" s="22"/>
      <c r="E3" s="176"/>
      <c r="F3" s="22"/>
      <c r="G3" s="176"/>
      <c r="H3" s="176"/>
      <c r="I3" s="176"/>
      <c r="J3" s="176"/>
      <c r="K3" s="176"/>
      <c r="L3" s="177"/>
    </row>
    <row r="4" spans="1:15" s="9" customFormat="1" ht="80.25" customHeight="1" thickBot="1" x14ac:dyDescent="0.25">
      <c r="A4" s="234" t="s">
        <v>24</v>
      </c>
      <c r="B4" s="235" t="s">
        <v>11</v>
      </c>
      <c r="C4" s="236" t="s">
        <v>87</v>
      </c>
      <c r="D4" s="237" t="s">
        <v>135</v>
      </c>
      <c r="E4" s="237" t="s">
        <v>137</v>
      </c>
      <c r="F4" s="237" t="s">
        <v>136</v>
      </c>
      <c r="G4" s="237" t="s">
        <v>138</v>
      </c>
      <c r="H4" s="235" t="s">
        <v>12</v>
      </c>
      <c r="I4" s="236" t="s">
        <v>242</v>
      </c>
      <c r="J4" s="236" t="s">
        <v>171</v>
      </c>
      <c r="K4" s="237" t="s">
        <v>270</v>
      </c>
      <c r="L4" s="295" t="s">
        <v>307</v>
      </c>
      <c r="N4" s="250" t="s">
        <v>259</v>
      </c>
    </row>
    <row r="5" spans="1:15" s="9" customFormat="1" ht="25.5" x14ac:dyDescent="0.2">
      <c r="A5" s="251"/>
      <c r="B5" s="252"/>
      <c r="C5" s="252"/>
      <c r="D5" s="253" t="s">
        <v>20</v>
      </c>
      <c r="E5" s="254" t="s">
        <v>142</v>
      </c>
      <c r="F5" s="253" t="s">
        <v>21</v>
      </c>
      <c r="G5" s="254" t="s">
        <v>143</v>
      </c>
      <c r="H5" s="252" t="s">
        <v>23</v>
      </c>
      <c r="I5" s="252" t="s">
        <v>88</v>
      </c>
      <c r="J5" s="255" t="s">
        <v>89</v>
      </c>
      <c r="K5" s="252" t="s">
        <v>22</v>
      </c>
      <c r="L5" s="256" t="s">
        <v>94</v>
      </c>
    </row>
    <row r="6" spans="1:15" s="9" customFormat="1" x14ac:dyDescent="0.2">
      <c r="A6" s="238"/>
      <c r="B6" s="7"/>
      <c r="C6" s="7"/>
      <c r="D6" s="257"/>
      <c r="E6" s="21"/>
      <c r="F6" s="6"/>
      <c r="G6" s="257"/>
      <c r="H6" s="7"/>
      <c r="I6" s="7"/>
      <c r="J6" s="7"/>
      <c r="K6" s="7"/>
      <c r="L6" s="228"/>
    </row>
    <row r="7" spans="1:15" x14ac:dyDescent="0.2">
      <c r="A7" s="244">
        <v>1</v>
      </c>
      <c r="B7" s="176" t="s">
        <v>0</v>
      </c>
      <c r="C7" s="245">
        <v>7</v>
      </c>
      <c r="D7" s="22">
        <f>+'UE-190529 Load Research '!D9</f>
        <v>11476152247.161776</v>
      </c>
      <c r="E7" s="8">
        <f t="shared" ref="E7:E14" si="0">+D7/D$23*ROUND(0.75,2)</f>
        <v>0.39072264776300736</v>
      </c>
      <c r="F7" s="22">
        <f>+'UE-190529 Load Research '!F9</f>
        <v>2236474.2253660602</v>
      </c>
      <c r="G7" s="8">
        <f t="shared" ref="G7:G14" si="1">+F7/F$23*ROUND(0.25,2)</f>
        <v>0.14418129406223315</v>
      </c>
      <c r="H7" s="8">
        <f t="shared" ref="H7:H12" si="2">+G7+E7</f>
        <v>0.53490394182524048</v>
      </c>
      <c r="I7" s="8"/>
      <c r="J7" s="19">
        <f t="shared" ref="J7:J14" si="3">+H7*($I$23)</f>
        <v>36002805.08345256</v>
      </c>
      <c r="K7" s="297">
        <f>+'[66]Exh BDJ-8 p1-2 (Rate Impacts)'!$C$8</f>
        <v>10863043096.272161</v>
      </c>
      <c r="L7" s="229">
        <f>+J7/K7</f>
        <v>3.3142467321893932E-3</v>
      </c>
      <c r="N7" s="3" t="s">
        <v>260</v>
      </c>
      <c r="O7" s="2"/>
    </row>
    <row r="8" spans="1:15" x14ac:dyDescent="0.2">
      <c r="A8" s="244">
        <f t="shared" ref="A8:A28" si="4">+A7+1</f>
        <v>2</v>
      </c>
      <c r="B8" s="247" t="s">
        <v>1</v>
      </c>
      <c r="C8" s="245" t="s">
        <v>90</v>
      </c>
      <c r="D8" s="22">
        <f>+'UE-190529 Load Research '!C10</f>
        <v>2915955626.4103169</v>
      </c>
      <c r="E8" s="8">
        <f t="shared" si="0"/>
        <v>9.927804011072186E-2</v>
      </c>
      <c r="F8" s="22">
        <f>+'UE-190529 Load Research '!F10</f>
        <v>515625.82524854271</v>
      </c>
      <c r="G8" s="8">
        <f t="shared" si="1"/>
        <v>3.3241428804784645E-2</v>
      </c>
      <c r="H8" s="8">
        <f t="shared" si="2"/>
        <v>0.13251946891550651</v>
      </c>
      <c r="I8" s="8"/>
      <c r="J8" s="19">
        <f t="shared" si="3"/>
        <v>8919494.2045994457</v>
      </c>
      <c r="K8" s="297">
        <f>+'[66]Exh BDJ-8 p1-2 (Rate Impacts)'!$C$11</f>
        <v>2586338527.0017586</v>
      </c>
      <c r="L8" s="229">
        <f t="shared" ref="L8:L23" si="5">+J8/K8</f>
        <v>3.4486955638168013E-3</v>
      </c>
      <c r="N8" s="3" t="str">
        <f>+$N$7</f>
        <v>Sheet No. 95</v>
      </c>
    </row>
    <row r="9" spans="1:15" x14ac:dyDescent="0.2">
      <c r="A9" s="244">
        <f t="shared" si="4"/>
        <v>3</v>
      </c>
      <c r="B9" s="176" t="s">
        <v>2</v>
      </c>
      <c r="C9" s="245" t="s">
        <v>91</v>
      </c>
      <c r="D9" s="22">
        <f>+'UE-190529 Load Research '!C11-D11</f>
        <v>3225522141.4879136</v>
      </c>
      <c r="E9" s="8">
        <f t="shared" si="0"/>
        <v>0.10981769188815443</v>
      </c>
      <c r="F9" s="22">
        <f>+'UE-190529 Load Research '!F11-F11</f>
        <v>551432.84077501134</v>
      </c>
      <c r="G9" s="8">
        <f t="shared" si="1"/>
        <v>3.5549839863833498E-2</v>
      </c>
      <c r="H9" s="8">
        <f t="shared" si="2"/>
        <v>0.14536753175198794</v>
      </c>
      <c r="I9" s="8"/>
      <c r="J9" s="19">
        <f t="shared" si="3"/>
        <v>9784259.3817327227</v>
      </c>
      <c r="K9" s="297">
        <f>+'[66]Exh BDJ-8 p1-2 (Rate Impacts)'!$C$12</f>
        <v>2884671453.8191686</v>
      </c>
      <c r="L9" s="229">
        <f t="shared" si="5"/>
        <v>3.391810657944712E-3</v>
      </c>
      <c r="N9" s="3" t="str">
        <f t="shared" ref="N9:N14" si="6">+$N$7</f>
        <v>Sheet No. 95</v>
      </c>
    </row>
    <row r="10" spans="1:15" x14ac:dyDescent="0.2">
      <c r="A10" s="244">
        <f t="shared" si="4"/>
        <v>4</v>
      </c>
      <c r="B10" s="176" t="s">
        <v>3</v>
      </c>
      <c r="C10" s="245" t="s">
        <v>92</v>
      </c>
      <c r="D10" s="22">
        <f>+'UE-190529 Load Research '!C12</f>
        <v>2092770306.5275679</v>
      </c>
      <c r="E10" s="8">
        <f t="shared" si="0"/>
        <v>7.1251473291362041E-2</v>
      </c>
      <c r="F10" s="22">
        <f>+'UE-190529 Load Research '!F12</f>
        <v>289974.91765494185</v>
      </c>
      <c r="G10" s="8">
        <f t="shared" si="1"/>
        <v>1.8694138478719036E-2</v>
      </c>
      <c r="H10" s="8">
        <f t="shared" si="2"/>
        <v>8.9945611770081077E-2</v>
      </c>
      <c r="I10" s="8"/>
      <c r="J10" s="19">
        <f t="shared" si="3"/>
        <v>6053973.5744331367</v>
      </c>
      <c r="K10" s="297">
        <f>+'[66]Exh BDJ-8 p1-2 (Rate Impacts)'!$C$13</f>
        <v>1841173274.7668719</v>
      </c>
      <c r="L10" s="229">
        <f t="shared" si="5"/>
        <v>3.2881063707595293E-3</v>
      </c>
      <c r="N10" s="3" t="str">
        <f t="shared" si="6"/>
        <v>Sheet No. 95</v>
      </c>
    </row>
    <row r="11" spans="1:15" x14ac:dyDescent="0.2">
      <c r="A11" s="244">
        <f t="shared" si="4"/>
        <v>5</v>
      </c>
      <c r="B11" s="176" t="s">
        <v>4</v>
      </c>
      <c r="C11" s="245">
        <v>29</v>
      </c>
      <c r="D11" s="22">
        <f>+'UE-190529 LR - Energy'!J26</f>
        <v>17243818.472518876</v>
      </c>
      <c r="E11" s="8">
        <f t="shared" si="0"/>
        <v>5.8709141060702894E-4</v>
      </c>
      <c r="F11" s="22">
        <f>+'UE-190529 LR - Dem 4CP'!H18</f>
        <v>461.07800540214549</v>
      </c>
      <c r="G11" s="8">
        <f t="shared" si="1"/>
        <v>2.9724833279325449E-5</v>
      </c>
      <c r="H11" s="8">
        <f t="shared" si="2"/>
        <v>6.1681624388635443E-4</v>
      </c>
      <c r="I11" s="8"/>
      <c r="J11" s="19">
        <f t="shared" si="3"/>
        <v>41516.080298774628</v>
      </c>
      <c r="K11" s="297">
        <f>+'[66]Exh BDJ-8 p1-2 (Rate Impacts)'!$C$14</f>
        <v>11424740.434375001</v>
      </c>
      <c r="L11" s="229">
        <f t="shared" si="5"/>
        <v>3.6338751446693849E-3</v>
      </c>
      <c r="N11" s="3" t="str">
        <f t="shared" si="6"/>
        <v>Sheet No. 95</v>
      </c>
    </row>
    <row r="12" spans="1:15" x14ac:dyDescent="0.2">
      <c r="A12" s="244">
        <f t="shared" si="4"/>
        <v>6</v>
      </c>
      <c r="B12" s="176" t="s">
        <v>5</v>
      </c>
      <c r="C12" s="245" t="s">
        <v>93</v>
      </c>
      <c r="D12" s="22">
        <f>+'UE-190529 Load Research '!D13</f>
        <v>1456029850.0547175</v>
      </c>
      <c r="E12" s="8">
        <f t="shared" si="0"/>
        <v>4.957269875676773E-2</v>
      </c>
      <c r="F12" s="22">
        <f>+'UE-190529 Load Research '!F13</f>
        <v>204844.84270926949</v>
      </c>
      <c r="G12" s="8">
        <f t="shared" si="1"/>
        <v>1.3205962388841259E-2</v>
      </c>
      <c r="H12" s="8">
        <f t="shared" si="2"/>
        <v>6.2778661145608983E-2</v>
      </c>
      <c r="I12" s="8"/>
      <c r="J12" s="19">
        <f t="shared" si="3"/>
        <v>4225446.3351177061</v>
      </c>
      <c r="K12" s="297">
        <f>+'[66]Exh BDJ-8 p1-2 (Rate Impacts)'!$C$17</f>
        <v>1335654341.1168144</v>
      </c>
      <c r="L12" s="229">
        <f t="shared" si="5"/>
        <v>3.1635777349284674E-3</v>
      </c>
      <c r="N12" s="3" t="str">
        <f t="shared" si="6"/>
        <v>Sheet No. 95</v>
      </c>
    </row>
    <row r="13" spans="1:15" x14ac:dyDescent="0.2">
      <c r="A13" s="244">
        <f t="shared" si="4"/>
        <v>7</v>
      </c>
      <c r="B13" s="176" t="s">
        <v>6</v>
      </c>
      <c r="C13" s="245">
        <v>35</v>
      </c>
      <c r="D13" s="22">
        <f>+'UE-190529 Load Research '!D14</f>
        <v>4597572.0317007378</v>
      </c>
      <c r="E13" s="8">
        <f t="shared" si="0"/>
        <v>1.5653116818413872E-4</v>
      </c>
      <c r="F13" s="22">
        <f>+'UE-190529 Load Research '!F14</f>
        <v>7.0004300675974864</v>
      </c>
      <c r="G13" s="8">
        <f t="shared" si="1"/>
        <v>4.5130458231557189E-7</v>
      </c>
      <c r="H13" s="8">
        <f>+G13+E13</f>
        <v>1.5698247276645428E-4</v>
      </c>
      <c r="I13" s="8"/>
      <c r="J13" s="19">
        <f t="shared" si="3"/>
        <v>10566.026769672913</v>
      </c>
      <c r="K13" s="297">
        <f>+'[66]Exh BDJ-8 p1-2 (Rate Impacts)'!$C$18</f>
        <v>5945040</v>
      </c>
      <c r="L13" s="229">
        <f t="shared" si="5"/>
        <v>1.7772843865933472E-3</v>
      </c>
      <c r="N13" s="3" t="str">
        <f t="shared" si="6"/>
        <v>Sheet No. 95</v>
      </c>
    </row>
    <row r="14" spans="1:15" x14ac:dyDescent="0.2">
      <c r="A14" s="244">
        <f t="shared" si="4"/>
        <v>8</v>
      </c>
      <c r="B14" s="176" t="s">
        <v>7</v>
      </c>
      <c r="C14" s="245">
        <v>43</v>
      </c>
      <c r="D14" s="22">
        <f>+'UE-190529 Load Research '!D15</f>
        <v>126890757.18193617</v>
      </c>
      <c r="E14" s="8">
        <f t="shared" si="0"/>
        <v>4.3201842878165531E-3</v>
      </c>
      <c r="F14" s="22">
        <f>+'UE-190529 Load Research '!F15</f>
        <v>0</v>
      </c>
      <c r="G14" s="8">
        <f t="shared" si="1"/>
        <v>0</v>
      </c>
      <c r="H14" s="8">
        <f>+G14+E14</f>
        <v>4.3201842878165531E-3</v>
      </c>
      <c r="I14" s="8"/>
      <c r="J14" s="19">
        <f t="shared" si="3"/>
        <v>290778.84957832308</v>
      </c>
      <c r="K14" s="297">
        <f>+'[66]Exh BDJ-8 p1-2 (Rate Impacts)'!$C$19</f>
        <v>116280759.88464826</v>
      </c>
      <c r="L14" s="229">
        <f t="shared" si="5"/>
        <v>2.5006617592349652E-3</v>
      </c>
      <c r="N14" s="3" t="str">
        <f t="shared" si="6"/>
        <v>Sheet No. 95</v>
      </c>
    </row>
    <row r="15" spans="1:15" x14ac:dyDescent="0.2">
      <c r="A15" s="244">
        <f t="shared" si="4"/>
        <v>9</v>
      </c>
      <c r="B15" s="176"/>
      <c r="C15" s="245"/>
      <c r="D15" s="22"/>
      <c r="E15" s="8"/>
      <c r="F15" s="22"/>
      <c r="G15" s="8"/>
      <c r="H15" s="8"/>
      <c r="I15" s="8"/>
      <c r="J15" s="19"/>
      <c r="K15" s="297"/>
      <c r="L15" s="230"/>
    </row>
    <row r="16" spans="1:15" x14ac:dyDescent="0.2">
      <c r="A16" s="244">
        <f t="shared" si="4"/>
        <v>10</v>
      </c>
      <c r="B16" s="231" t="s">
        <v>84</v>
      </c>
      <c r="C16" s="245">
        <v>46</v>
      </c>
      <c r="D16" s="22">
        <f>+'UE-190529 Load Research '!D17-'Exh BDJ-6 p1 (Rate Spread)'!D17</f>
        <v>79573505.04899931</v>
      </c>
      <c r="E16" s="8">
        <f t="shared" ref="E16:E17" si="7">+D16/D$23*ROUND(0.75,2)</f>
        <v>2.7091981628439405E-3</v>
      </c>
      <c r="F16" s="22">
        <v>0</v>
      </c>
      <c r="G16" s="8">
        <f t="shared" ref="G16:G17" si="8">+F16/F$23*ROUND(0.25,2)</f>
        <v>0</v>
      </c>
      <c r="H16" s="8">
        <f t="shared" ref="H16:H17" si="9">+G16+E16</f>
        <v>2.7091981628439405E-3</v>
      </c>
      <c r="I16" s="8"/>
      <c r="J16" s="19">
        <f t="shared" ref="J16:J17" si="10">+H16*($I$23)</f>
        <v>182348.12975295898</v>
      </c>
      <c r="K16" s="297">
        <f>+'[66]Exh BDJ-8 p1-2 (Rate Impacts)'!$C$22</f>
        <v>81635228</v>
      </c>
      <c r="L16" s="229">
        <f t="shared" si="5"/>
        <v>2.2336941320597399E-3</v>
      </c>
      <c r="N16" s="248" t="s">
        <v>261</v>
      </c>
    </row>
    <row r="17" spans="1:15" x14ac:dyDescent="0.2">
      <c r="A17" s="244">
        <f t="shared" si="4"/>
        <v>11</v>
      </c>
      <c r="B17" s="231" t="s">
        <v>85</v>
      </c>
      <c r="C17" s="245">
        <v>49</v>
      </c>
      <c r="D17" s="22">
        <f>+'UE-190529 LR - Energy'!J32</f>
        <v>550655414.21762562</v>
      </c>
      <c r="E17" s="8">
        <f t="shared" si="7"/>
        <v>1.8747881416557269E-2</v>
      </c>
      <c r="F17" s="22">
        <f>+'UE-190529 Load Research '!F17</f>
        <v>69577.130407689765</v>
      </c>
      <c r="G17" s="8">
        <f t="shared" si="8"/>
        <v>4.4855069580225088E-3</v>
      </c>
      <c r="H17" s="8">
        <f t="shared" si="9"/>
        <v>2.3233388374579778E-2</v>
      </c>
      <c r="I17" s="8"/>
      <c r="J17" s="19">
        <f t="shared" si="10"/>
        <v>1563770.7776538171</v>
      </c>
      <c r="K17" s="297">
        <f>+'[66]Exh BDJ-8 p1-2 (Rate Impacts)'!$C$23</f>
        <v>563071445.51999998</v>
      </c>
      <c r="L17" s="229">
        <f t="shared" si="5"/>
        <v>2.7772155560288891E-3</v>
      </c>
      <c r="N17" s="3" t="str">
        <f>+$N$16</f>
        <v>Sheet No. 95-A</v>
      </c>
    </row>
    <row r="18" spans="1:15" x14ac:dyDescent="0.2">
      <c r="A18" s="244">
        <f t="shared" si="4"/>
        <v>12</v>
      </c>
      <c r="B18" s="247"/>
      <c r="C18" s="232"/>
      <c r="D18" s="22"/>
      <c r="E18" s="8"/>
      <c r="F18" s="22"/>
      <c r="G18" s="8"/>
      <c r="H18" s="8"/>
      <c r="I18" s="8"/>
      <c r="J18" s="19"/>
      <c r="K18" s="297"/>
      <c r="L18" s="230"/>
    </row>
    <row r="19" spans="1:15" x14ac:dyDescent="0.2">
      <c r="A19" s="244">
        <f t="shared" si="4"/>
        <v>13</v>
      </c>
      <c r="B19" s="176" t="s">
        <v>8</v>
      </c>
      <c r="C19" s="245" t="s">
        <v>86</v>
      </c>
      <c r="D19" s="22">
        <f>+'UE-190529 Load Research '!D18</f>
        <v>75887375.026475519</v>
      </c>
      <c r="E19" s="8">
        <f t="shared" ref="E19" si="11">+D19/D$23*ROUND(0.75,2)</f>
        <v>2.5836983915459946E-3</v>
      </c>
      <c r="F19" s="22">
        <f>+'UE-190529 Load Research '!F18</f>
        <v>8059.2720272472116</v>
      </c>
      <c r="G19" s="8">
        <f t="shared" ref="G19" si="12">+F19/F$23*ROUND(0.25,2)</f>
        <v>5.1956613535211553E-4</v>
      </c>
      <c r="H19" s="8">
        <f>+G19+E19</f>
        <v>3.1032645268981099E-3</v>
      </c>
      <c r="I19" s="8"/>
      <c r="J19" s="19">
        <f>+H19*($I$23)</f>
        <v>208871.57328297943</v>
      </c>
      <c r="K19" s="297">
        <f>+'[66]Exh BDJ-8 p1-2 (Rate Impacts)'!$C$26</f>
        <v>68936797.67750001</v>
      </c>
      <c r="L19" s="229">
        <f t="shared" si="5"/>
        <v>3.0298995648176466E-3</v>
      </c>
      <c r="N19" s="3"/>
    </row>
    <row r="20" spans="1:15" x14ac:dyDescent="0.2">
      <c r="A20" s="244">
        <f t="shared" si="4"/>
        <v>14</v>
      </c>
      <c r="B20" s="176"/>
      <c r="C20" s="245"/>
      <c r="D20" s="22"/>
      <c r="E20" s="8"/>
      <c r="F20" s="22"/>
      <c r="G20" s="176"/>
      <c r="H20" s="176"/>
      <c r="I20" s="176"/>
      <c r="J20" s="19"/>
      <c r="K20" s="297"/>
      <c r="L20" s="230"/>
    </row>
    <row r="21" spans="1:15" x14ac:dyDescent="0.2">
      <c r="A21" s="244">
        <f t="shared" si="4"/>
        <v>15</v>
      </c>
      <c r="B21" s="176" t="s">
        <v>13</v>
      </c>
      <c r="C21" s="245"/>
      <c r="D21" s="22">
        <f>+'UE-190529 Load Research '!D20</f>
        <v>7427003.1359829875</v>
      </c>
      <c r="E21" s="8">
        <f t="shared" ref="E21" si="13">+D21/D$23*ROUND(0.75,2)</f>
        <v>2.5286335243183223E-4</v>
      </c>
      <c r="F21" s="22">
        <f>+'UE-190529 Load Research '!F20</f>
        <v>1428.4140277629981</v>
      </c>
      <c r="G21" s="8">
        <f t="shared" ref="G21" si="14">+F21/F$23*ROUND(0.25,2)</f>
        <v>9.2087170352167269E-5</v>
      </c>
      <c r="H21" s="8">
        <f>+G21+E21</f>
        <v>3.4495052278399948E-4</v>
      </c>
      <c r="I21" s="8"/>
      <c r="J21" s="19">
        <f>+H21*($I$23)</f>
        <v>23217.601262854205</v>
      </c>
      <c r="K21" s="297">
        <f>+'[66]Exh BDJ-8 p1-2 (Rate Impacts)'!$C$32</f>
        <v>7369853.2214806583</v>
      </c>
      <c r="L21" s="229">
        <f t="shared" si="5"/>
        <v>3.1503478515939312E-3</v>
      </c>
      <c r="N21" s="3"/>
    </row>
    <row r="22" spans="1:15" x14ac:dyDescent="0.2">
      <c r="A22" s="244">
        <f t="shared" si="4"/>
        <v>16</v>
      </c>
      <c r="B22" s="176"/>
      <c r="C22" s="245"/>
      <c r="D22" s="22"/>
      <c r="E22" s="8"/>
      <c r="F22" s="22"/>
      <c r="G22" s="176"/>
      <c r="H22" s="176"/>
      <c r="I22" s="176"/>
      <c r="J22" s="19"/>
      <c r="K22" s="297"/>
      <c r="L22" s="230"/>
    </row>
    <row r="23" spans="1:15" x14ac:dyDescent="0.2">
      <c r="A23" s="244">
        <f t="shared" si="4"/>
        <v>17</v>
      </c>
      <c r="B23" s="176" t="s">
        <v>9</v>
      </c>
      <c r="C23" s="245"/>
      <c r="D23" s="22">
        <f>SUM(D7:D21)</f>
        <v>22028705616.757526</v>
      </c>
      <c r="E23" s="8">
        <f>SUM(E7:E21)</f>
        <v>0.75000000000000022</v>
      </c>
      <c r="F23" s="22">
        <f>SUM(F7:F21)</f>
        <v>3877885.5466519948</v>
      </c>
      <c r="G23" s="8">
        <f>SUM(G7:G21)</f>
        <v>0.25</v>
      </c>
      <c r="H23" s="8">
        <f>SUM(H7:H21)</f>
        <v>1</v>
      </c>
      <c r="I23" s="19">
        <f>'2020 PCORC Deficiency'!G44</f>
        <v>67307047.617934942</v>
      </c>
      <c r="J23" s="19">
        <f>SUM(J7:J21)</f>
        <v>67307047.617934957</v>
      </c>
      <c r="K23" s="297">
        <f>SUM(K7:K21)</f>
        <v>20365544557.714779</v>
      </c>
      <c r="L23" s="229">
        <f t="shared" si="5"/>
        <v>3.3049471094274284E-3</v>
      </c>
    </row>
    <row r="24" spans="1:15" x14ac:dyDescent="0.2">
      <c r="A24" s="244">
        <f t="shared" si="4"/>
        <v>18</v>
      </c>
      <c r="B24" s="176"/>
      <c r="C24" s="245"/>
      <c r="D24" s="22"/>
      <c r="E24" s="176"/>
      <c r="F24" s="22"/>
      <c r="G24" s="176"/>
      <c r="H24" s="176"/>
      <c r="I24" s="176"/>
      <c r="J24" s="19"/>
      <c r="K24" s="297"/>
      <c r="L24" s="246"/>
      <c r="N24" s="2"/>
    </row>
    <row r="25" spans="1:15" x14ac:dyDescent="0.2">
      <c r="A25" s="244">
        <f t="shared" si="4"/>
        <v>19</v>
      </c>
      <c r="B25" s="247" t="s">
        <v>144</v>
      </c>
      <c r="C25" s="232" t="s">
        <v>145</v>
      </c>
      <c r="D25" s="22"/>
      <c r="E25" s="8"/>
      <c r="F25" s="22"/>
      <c r="G25" s="8"/>
      <c r="H25" s="8"/>
      <c r="I25" s="8"/>
      <c r="J25" s="19"/>
      <c r="K25" s="297">
        <f>SUM('[66]Exh BDJ-8 p1-2 (Rate Impacts)'!$C$27:$C$28)</f>
        <v>2296743088.5840001</v>
      </c>
      <c r="L25" s="230"/>
    </row>
    <row r="26" spans="1:15" x14ac:dyDescent="0.2">
      <c r="A26" s="244">
        <f t="shared" si="4"/>
        <v>20</v>
      </c>
      <c r="B26" s="247"/>
      <c r="C26" s="232"/>
      <c r="D26" s="22"/>
      <c r="E26" s="8"/>
      <c r="F26" s="22"/>
      <c r="G26" s="8"/>
      <c r="H26" s="8"/>
      <c r="I26" s="8"/>
      <c r="J26" s="19"/>
      <c r="K26" s="297"/>
      <c r="L26" s="230"/>
    </row>
    <row r="27" spans="1:15" x14ac:dyDescent="0.2">
      <c r="A27" s="244">
        <f t="shared" si="4"/>
        <v>21</v>
      </c>
      <c r="B27" s="176" t="s">
        <v>10</v>
      </c>
      <c r="C27" s="245"/>
      <c r="D27" s="22">
        <f>SUM(D23:D26)</f>
        <v>22028705616.757526</v>
      </c>
      <c r="E27" s="8"/>
      <c r="F27" s="22">
        <f>SUM(F23:F26)</f>
        <v>3877885.5466519948</v>
      </c>
      <c r="G27" s="8"/>
      <c r="H27" s="8"/>
      <c r="I27" s="19"/>
      <c r="J27" s="19"/>
      <c r="K27" s="297">
        <f>+K25+K23</f>
        <v>22662287646.298779</v>
      </c>
      <c r="L27" s="230"/>
      <c r="N27" s="23"/>
      <c r="O27" s="23"/>
    </row>
    <row r="28" spans="1:15" x14ac:dyDescent="0.2">
      <c r="A28" s="244">
        <f t="shared" si="4"/>
        <v>22</v>
      </c>
      <c r="B28" s="176"/>
      <c r="C28" s="245"/>
      <c r="D28" s="22"/>
      <c r="E28" s="176"/>
      <c r="F28" s="22"/>
      <c r="G28" s="176"/>
      <c r="H28" s="176"/>
      <c r="I28" s="176"/>
      <c r="J28" s="176"/>
      <c r="K28" s="176"/>
      <c r="L28" s="177"/>
      <c r="N28" s="23"/>
      <c r="O28" s="23"/>
    </row>
    <row r="29" spans="1:15" x14ac:dyDescent="0.2">
      <c r="A29" s="280" t="s">
        <v>139</v>
      </c>
      <c r="B29" s="281"/>
      <c r="C29" s="281"/>
      <c r="D29" s="281"/>
      <c r="E29" s="281"/>
      <c r="F29" s="281"/>
      <c r="G29" s="281"/>
      <c r="H29" s="281"/>
      <c r="I29" s="281"/>
      <c r="J29" s="281"/>
      <c r="K29" s="281"/>
      <c r="L29" s="282"/>
    </row>
    <row r="30" spans="1:15" x14ac:dyDescent="0.2">
      <c r="A30" s="280" t="s">
        <v>140</v>
      </c>
      <c r="B30" s="281"/>
      <c r="C30" s="281"/>
      <c r="D30" s="281"/>
      <c r="E30" s="281"/>
      <c r="F30" s="281"/>
      <c r="G30" s="281"/>
      <c r="H30" s="281"/>
      <c r="I30" s="281"/>
      <c r="J30" s="281"/>
      <c r="K30" s="281"/>
      <c r="L30" s="282"/>
    </row>
    <row r="31" spans="1:15" ht="13.5" thickBot="1" x14ac:dyDescent="0.25">
      <c r="A31" s="271" t="s">
        <v>141</v>
      </c>
      <c r="B31" s="272"/>
      <c r="C31" s="272"/>
      <c r="D31" s="272"/>
      <c r="E31" s="272"/>
      <c r="F31" s="272"/>
      <c r="G31" s="272"/>
      <c r="H31" s="272"/>
      <c r="I31" s="272"/>
      <c r="J31" s="272"/>
      <c r="K31" s="272"/>
      <c r="L31" s="273"/>
    </row>
    <row r="32" spans="1:15" x14ac:dyDescent="0.2">
      <c r="A32" s="176"/>
      <c r="B32" s="176"/>
      <c r="C32" s="176"/>
      <c r="D32" s="22"/>
      <c r="E32" s="176"/>
      <c r="F32" s="22"/>
      <c r="G32" s="176"/>
      <c r="H32" s="176"/>
      <c r="I32" s="176"/>
      <c r="J32" s="176"/>
      <c r="K32" s="176"/>
      <c r="L32" s="176"/>
    </row>
  </sheetData>
  <mergeCells count="5">
    <mergeCell ref="A31:L31"/>
    <mergeCell ref="A1:L1"/>
    <mergeCell ref="A2:L2"/>
    <mergeCell ref="A29:L29"/>
    <mergeCell ref="A30:L30"/>
  </mergeCells>
  <printOptions horizontalCentered="1"/>
  <pageMargins left="0.7" right="0.7" top="0.75" bottom="0.75" header="0.3" footer="0.3"/>
  <pageSetup scale="63" orientation="landscape" horizontalDpi="1200" verticalDpi="1200" r:id="rId1"/>
  <headerFooter alignWithMargins="0">
    <oddFooter xml:space="preserve">&amp;L&amp;A&amp;R&amp;A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T181"/>
  <sheetViews>
    <sheetView zoomScaleNormal="100" workbookViewId="0">
      <pane xSplit="1" ySplit="7" topLeftCell="B8" activePane="bottomRight" state="frozen"/>
      <selection pane="topRight" activeCell="F1" sqref="F1"/>
      <selection pane="bottomLeft" activeCell="A8" sqref="A8"/>
      <selection pane="bottomRight" activeCell="P6" sqref="P6"/>
    </sheetView>
  </sheetViews>
  <sheetFormatPr defaultColWidth="9.140625" defaultRowHeight="12.75" x14ac:dyDescent="0.2"/>
  <cols>
    <col min="1" max="1" width="6.5703125" style="4" bestFit="1" customWidth="1"/>
    <col min="2" max="2" width="20.140625" style="4" customWidth="1"/>
    <col min="3" max="3" width="15.7109375" style="4" bestFit="1" customWidth="1"/>
    <col min="4" max="4" width="10.85546875" style="4" bestFit="1" customWidth="1"/>
    <col min="5" max="6" width="9.42578125" style="4" bestFit="1" customWidth="1"/>
    <col min="7" max="7" width="9" style="4" bestFit="1" customWidth="1"/>
    <col min="8" max="9" width="9.85546875" style="4" bestFit="1" customWidth="1"/>
    <col min="10" max="11" width="9.140625" style="4"/>
    <col min="12" max="12" width="11" style="4" customWidth="1"/>
    <col min="13" max="13" width="15.7109375" style="4" bestFit="1" customWidth="1"/>
    <col min="14" max="14" width="13.85546875" style="4" bestFit="1" customWidth="1"/>
    <col min="15" max="16384" width="9.140625" style="4"/>
  </cols>
  <sheetData>
    <row r="1" spans="1:20" x14ac:dyDescent="0.2">
      <c r="A1" s="283" t="s">
        <v>15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126"/>
      <c r="N1" s="126"/>
      <c r="O1" s="126"/>
      <c r="P1" s="126"/>
      <c r="Q1" s="126"/>
      <c r="R1" s="126"/>
      <c r="S1" s="126"/>
      <c r="T1" s="126"/>
    </row>
    <row r="2" spans="1:20" x14ac:dyDescent="0.2">
      <c r="A2" s="284" t="s">
        <v>240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126"/>
      <c r="N2" s="126"/>
      <c r="O2" s="126"/>
      <c r="P2" s="126"/>
      <c r="Q2" s="126"/>
      <c r="R2" s="126"/>
      <c r="S2" s="126"/>
      <c r="T2" s="126"/>
    </row>
    <row r="3" spans="1:20" x14ac:dyDescent="0.2">
      <c r="A3" s="284" t="str">
        <f>+'Exh BDJ-6 p1 (Rate Spread)'!A2</f>
        <v>Calculation of Schedule 95 Rate, Compliance Filing  Docket UE-200980, Rates Effective 7-1-2021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126"/>
      <c r="N3" s="126"/>
      <c r="O3" s="126"/>
      <c r="P3" s="126"/>
      <c r="Q3" s="126"/>
      <c r="R3" s="126"/>
      <c r="S3" s="126"/>
      <c r="T3" s="126"/>
    </row>
    <row r="4" spans="1:20" ht="13.5" thickBot="1" x14ac:dyDescent="0.25">
      <c r="A4" s="226"/>
      <c r="B4" s="283"/>
      <c r="C4" s="283"/>
      <c r="D4" s="283"/>
      <c r="E4" s="283"/>
      <c r="F4" s="283"/>
      <c r="G4" s="283"/>
      <c r="H4" s="283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</row>
    <row r="5" spans="1:20" ht="101.25" x14ac:dyDescent="0.2">
      <c r="A5" s="132" t="s">
        <v>24</v>
      </c>
      <c r="B5" s="132" t="s">
        <v>16</v>
      </c>
      <c r="C5" s="132" t="s">
        <v>17</v>
      </c>
      <c r="D5" s="132" t="s">
        <v>172</v>
      </c>
      <c r="E5" s="133" t="s">
        <v>173</v>
      </c>
      <c r="F5" s="133" t="s">
        <v>174</v>
      </c>
      <c r="G5" s="133" t="s">
        <v>175</v>
      </c>
      <c r="H5" s="133" t="s">
        <v>176</v>
      </c>
      <c r="I5" s="133" t="s">
        <v>239</v>
      </c>
      <c r="J5" s="296" t="s">
        <v>308</v>
      </c>
      <c r="K5" s="133" t="s">
        <v>241</v>
      </c>
      <c r="L5" s="133" t="s">
        <v>177</v>
      </c>
      <c r="M5" s="126"/>
      <c r="N5" s="133" t="s">
        <v>259</v>
      </c>
      <c r="O5" s="126"/>
      <c r="P5" s="126"/>
      <c r="Q5" s="126"/>
      <c r="R5" s="126"/>
      <c r="S5" s="126"/>
      <c r="T5" s="126"/>
    </row>
    <row r="6" spans="1:20" s="20" customFormat="1" x14ac:dyDescent="0.2">
      <c r="A6" s="226"/>
      <c r="B6" s="134"/>
      <c r="C6" s="134"/>
      <c r="D6" s="135"/>
      <c r="E6" s="134" t="s">
        <v>148</v>
      </c>
      <c r="F6" s="134" t="s">
        <v>149</v>
      </c>
      <c r="G6" s="135" t="s">
        <v>150</v>
      </c>
      <c r="H6" s="227" t="s">
        <v>178</v>
      </c>
      <c r="I6" s="227" t="s">
        <v>179</v>
      </c>
      <c r="J6" s="136" t="s">
        <v>180</v>
      </c>
      <c r="K6" s="227" t="s">
        <v>181</v>
      </c>
      <c r="L6" s="227" t="s">
        <v>182</v>
      </c>
      <c r="M6" s="126"/>
      <c r="N6" s="126"/>
      <c r="O6" s="126"/>
      <c r="P6" s="126"/>
      <c r="Q6" s="126"/>
      <c r="R6" s="126"/>
      <c r="S6" s="126"/>
      <c r="T6" s="126"/>
    </row>
    <row r="7" spans="1:20" s="20" customFormat="1" x14ac:dyDescent="0.2">
      <c r="A7" s="226"/>
      <c r="B7" s="134"/>
      <c r="C7" s="134"/>
      <c r="D7" s="135"/>
      <c r="E7" s="126"/>
      <c r="F7" s="126"/>
      <c r="G7" s="135" t="s">
        <v>183</v>
      </c>
      <c r="H7" s="126"/>
      <c r="I7" s="137" t="s">
        <v>184</v>
      </c>
      <c r="J7" s="138" t="s">
        <v>185</v>
      </c>
      <c r="K7" s="137" t="s">
        <v>186</v>
      </c>
      <c r="L7" s="227" t="s">
        <v>187</v>
      </c>
      <c r="M7" s="126"/>
      <c r="N7" s="126"/>
      <c r="O7" s="126"/>
      <c r="P7" s="126"/>
      <c r="Q7" s="126"/>
      <c r="R7" s="126"/>
      <c r="S7" s="126"/>
      <c r="T7" s="126"/>
    </row>
    <row r="8" spans="1:20" s="5" customFormat="1" ht="13.5" thickBot="1" x14ac:dyDescent="0.25">
      <c r="A8" s="226"/>
      <c r="B8" s="139"/>
      <c r="C8" s="139"/>
      <c r="D8" s="139"/>
      <c r="E8" s="126"/>
      <c r="F8" s="126"/>
      <c r="G8" s="139"/>
      <c r="H8" s="140"/>
      <c r="I8" s="140"/>
      <c r="J8" s="141"/>
      <c r="K8" s="140"/>
      <c r="L8" s="126"/>
      <c r="M8" s="126"/>
      <c r="N8" s="126"/>
      <c r="O8" s="126"/>
      <c r="P8" s="126"/>
      <c r="Q8" s="126"/>
      <c r="R8" s="126"/>
      <c r="S8" s="126"/>
      <c r="T8" s="126"/>
    </row>
    <row r="9" spans="1:20" x14ac:dyDescent="0.2">
      <c r="A9" s="226"/>
      <c r="B9" s="139"/>
      <c r="C9" s="139"/>
      <c r="D9" s="139"/>
      <c r="E9" s="126"/>
      <c r="F9" s="126"/>
      <c r="G9" s="139"/>
      <c r="H9" s="126"/>
      <c r="I9" s="126"/>
      <c r="J9" s="141"/>
      <c r="K9" s="126"/>
      <c r="L9" s="239" t="s">
        <v>188</v>
      </c>
      <c r="M9" s="126"/>
      <c r="N9" s="126"/>
      <c r="O9" s="126"/>
      <c r="P9" s="126"/>
      <c r="Q9" s="126"/>
      <c r="R9" s="126"/>
      <c r="S9" s="126"/>
      <c r="T9" s="126"/>
    </row>
    <row r="10" spans="1:20" ht="13.5" thickBot="1" x14ac:dyDescent="0.25">
      <c r="A10" s="226">
        <v>1</v>
      </c>
      <c r="B10" s="129" t="s">
        <v>189</v>
      </c>
      <c r="C10" s="139"/>
      <c r="D10" s="139"/>
      <c r="E10" s="126"/>
      <c r="F10" s="126"/>
      <c r="G10" s="139"/>
      <c r="H10" s="142"/>
      <c r="I10" s="143">
        <f>SUM(I25:I171)</f>
        <v>4543367</v>
      </c>
      <c r="J10" s="141"/>
      <c r="K10" s="143">
        <f>SUM(K25:K171)</f>
        <v>208803</v>
      </c>
      <c r="L10" s="240">
        <f>+L12+L11</f>
        <v>4.6249859617763525E-2</v>
      </c>
      <c r="M10" s="126"/>
      <c r="N10" s="126"/>
      <c r="O10" s="126"/>
      <c r="P10" s="126"/>
      <c r="Q10" s="126"/>
      <c r="R10" s="126"/>
      <c r="S10" s="126"/>
      <c r="T10" s="126"/>
    </row>
    <row r="11" spans="1:20" ht="13.5" thickBot="1" x14ac:dyDescent="0.25">
      <c r="A11" s="226">
        <f>+A10+1</f>
        <v>2</v>
      </c>
      <c r="B11" s="129" t="s">
        <v>269</v>
      </c>
      <c r="C11" s="139"/>
      <c r="D11" s="139"/>
      <c r="E11" s="126"/>
      <c r="F11" s="126"/>
      <c r="G11" s="139"/>
      <c r="H11" s="142"/>
      <c r="I11" s="126"/>
      <c r="J11" s="141"/>
      <c r="K11" s="241">
        <f>+'Exh BDJ-6 p1 (Rate Spread)'!J19</f>
        <v>208871.57328297943</v>
      </c>
      <c r="L11" s="144">
        <f>+K11/I10</f>
        <v>4.5972859617763526E-2</v>
      </c>
      <c r="M11" s="242" t="s">
        <v>190</v>
      </c>
      <c r="N11" s="126"/>
      <c r="O11" s="126"/>
      <c r="P11" s="126"/>
      <c r="Q11" s="126"/>
      <c r="R11" s="126"/>
      <c r="S11" s="126"/>
      <c r="T11" s="126"/>
    </row>
    <row r="12" spans="1:20" ht="13.5" thickBot="1" x14ac:dyDescent="0.25">
      <c r="A12" s="226">
        <f t="shared" ref="A12:A75" si="0">+A11+1</f>
        <v>3</v>
      </c>
      <c r="B12" s="145" t="s">
        <v>191</v>
      </c>
      <c r="C12" s="139"/>
      <c r="D12" s="139"/>
      <c r="E12" s="126"/>
      <c r="F12" s="126"/>
      <c r="G12" s="139"/>
      <c r="H12" s="142"/>
      <c r="I12" s="143"/>
      <c r="J12" s="141"/>
      <c r="K12" s="146">
        <f>+K11-K10</f>
        <v>68.573282979428768</v>
      </c>
      <c r="L12" s="144">
        <v>2.7700000000000001E-4</v>
      </c>
      <c r="M12" s="242" t="s">
        <v>192</v>
      </c>
      <c r="N12" s="126"/>
      <c r="O12" s="126"/>
      <c r="P12" s="126"/>
      <c r="Q12" s="126"/>
      <c r="R12" s="126"/>
      <c r="S12" s="126"/>
      <c r="T12" s="126"/>
    </row>
    <row r="13" spans="1:20" x14ac:dyDescent="0.2">
      <c r="A13" s="226">
        <f t="shared" si="0"/>
        <v>4</v>
      </c>
      <c r="B13" s="139"/>
      <c r="C13" s="139"/>
      <c r="D13" s="139"/>
      <c r="E13" s="126"/>
      <c r="F13" s="126"/>
      <c r="G13" s="139"/>
      <c r="H13" s="126"/>
      <c r="I13" s="126"/>
      <c r="J13" s="141"/>
      <c r="K13" s="126"/>
      <c r="L13" s="126"/>
      <c r="M13" s="126"/>
      <c r="N13" s="126"/>
      <c r="O13" s="126"/>
      <c r="P13" s="126"/>
      <c r="Q13" s="126"/>
      <c r="R13" s="126"/>
      <c r="S13" s="126"/>
      <c r="T13" s="126"/>
    </row>
    <row r="14" spans="1:20" x14ac:dyDescent="0.2">
      <c r="A14" s="226">
        <f t="shared" si="0"/>
        <v>5</v>
      </c>
      <c r="B14" s="139" t="s">
        <v>193</v>
      </c>
      <c r="C14" s="139"/>
      <c r="D14" s="139"/>
      <c r="E14" s="126"/>
      <c r="F14" s="126"/>
      <c r="G14" s="139"/>
      <c r="H14" s="140">
        <f>SUM(H25:H30)</f>
        <v>1230</v>
      </c>
      <c r="I14" s="143">
        <f>SUM(I25:I30)</f>
        <v>3864</v>
      </c>
      <c r="J14" s="147"/>
      <c r="K14" s="143">
        <f>SUM(K25:K30)</f>
        <v>177</v>
      </c>
      <c r="L14" s="143"/>
      <c r="M14" s="126"/>
      <c r="N14" s="126"/>
      <c r="O14" s="126"/>
      <c r="P14" s="126"/>
      <c r="Q14" s="126"/>
      <c r="R14" s="126"/>
      <c r="S14" s="126"/>
      <c r="T14" s="126"/>
    </row>
    <row r="15" spans="1:20" x14ac:dyDescent="0.2">
      <c r="A15" s="226">
        <f t="shared" si="0"/>
        <v>6</v>
      </c>
      <c r="B15" s="139" t="s">
        <v>194</v>
      </c>
      <c r="C15" s="139"/>
      <c r="D15" s="139"/>
      <c r="E15" s="126"/>
      <c r="F15" s="126"/>
      <c r="G15" s="139"/>
      <c r="H15" s="140">
        <f>SUM(H33:H41)</f>
        <v>90416</v>
      </c>
      <c r="I15" s="143">
        <f>SUM(I33:I41)</f>
        <v>163219</v>
      </c>
      <c r="J15" s="147"/>
      <c r="K15" s="143">
        <f>SUM(K33:K41)</f>
        <v>7446</v>
      </c>
      <c r="L15" s="143"/>
      <c r="M15" s="126"/>
      <c r="N15" s="126"/>
      <c r="O15" s="126"/>
      <c r="P15" s="126"/>
      <c r="Q15" s="126"/>
      <c r="R15" s="126"/>
      <c r="S15" s="126"/>
      <c r="T15" s="126"/>
    </row>
    <row r="16" spans="1:20" x14ac:dyDescent="0.2">
      <c r="A16" s="226">
        <f t="shared" si="0"/>
        <v>7</v>
      </c>
      <c r="B16" s="139" t="s">
        <v>195</v>
      </c>
      <c r="C16" s="139"/>
      <c r="D16" s="139"/>
      <c r="E16" s="126"/>
      <c r="F16" s="126"/>
      <c r="G16" s="139"/>
      <c r="H16" s="140">
        <f>SUM(H44:H59)</f>
        <v>224568</v>
      </c>
      <c r="I16" s="143">
        <f>SUM(I44:I59)</f>
        <v>773224</v>
      </c>
      <c r="J16" s="147"/>
      <c r="K16" s="143">
        <f>SUM(K44:K59)</f>
        <v>35615</v>
      </c>
      <c r="L16" s="143"/>
      <c r="M16" s="126"/>
      <c r="N16" s="126"/>
      <c r="O16" s="126"/>
      <c r="P16" s="126"/>
      <c r="Q16" s="126"/>
      <c r="R16" s="126"/>
      <c r="S16" s="126"/>
      <c r="T16" s="126"/>
    </row>
    <row r="17" spans="1:20" x14ac:dyDescent="0.2">
      <c r="A17" s="226">
        <f t="shared" si="0"/>
        <v>8</v>
      </c>
      <c r="B17" s="139" t="s">
        <v>196</v>
      </c>
      <c r="C17" s="126"/>
      <c r="D17" s="126"/>
      <c r="E17" s="126"/>
      <c r="F17" s="126"/>
      <c r="G17" s="126"/>
      <c r="H17" s="140">
        <f>SUM(H62:H87)</f>
        <v>921025</v>
      </c>
      <c r="I17" s="143">
        <f>SUM(I62:I87)</f>
        <v>2330705</v>
      </c>
      <c r="J17" s="147"/>
      <c r="K17" s="143">
        <f>SUM(K62:K87)</f>
        <v>106806</v>
      </c>
      <c r="L17" s="143"/>
      <c r="M17" s="126"/>
      <c r="N17" s="126"/>
      <c r="O17" s="126"/>
      <c r="P17" s="126"/>
      <c r="Q17" s="126"/>
      <c r="R17" s="126"/>
      <c r="S17" s="126"/>
      <c r="T17" s="126"/>
    </row>
    <row r="18" spans="1:20" x14ac:dyDescent="0.2">
      <c r="A18" s="226">
        <f t="shared" si="0"/>
        <v>9</v>
      </c>
      <c r="B18" s="145" t="s">
        <v>197</v>
      </c>
      <c r="C18" s="126"/>
      <c r="D18" s="126"/>
      <c r="E18" s="126"/>
      <c r="F18" s="126"/>
      <c r="G18" s="126"/>
      <c r="H18" s="140">
        <f>SUM(H90:H109)</f>
        <v>119210</v>
      </c>
      <c r="I18" s="143">
        <f>SUM(I90:I109)</f>
        <v>428536</v>
      </c>
      <c r="J18" s="147"/>
      <c r="K18" s="143">
        <f>SUM(K90:K109)</f>
        <v>19776</v>
      </c>
      <c r="L18" s="143"/>
      <c r="M18" s="126"/>
      <c r="N18" s="126"/>
      <c r="O18" s="126"/>
      <c r="P18" s="126"/>
      <c r="Q18" s="126"/>
      <c r="R18" s="126"/>
      <c r="S18" s="126"/>
      <c r="T18" s="126"/>
    </row>
    <row r="19" spans="1:20" x14ac:dyDescent="0.2">
      <c r="A19" s="226">
        <f t="shared" si="0"/>
        <v>10</v>
      </c>
      <c r="B19" s="145" t="s">
        <v>198</v>
      </c>
      <c r="C19" s="126"/>
      <c r="D19" s="126"/>
      <c r="E19" s="126"/>
      <c r="F19" s="126"/>
      <c r="G19" s="126"/>
      <c r="H19" s="140">
        <f>SUM(H112:H129)</f>
        <v>73982</v>
      </c>
      <c r="I19" s="143">
        <f>SUM(I112:I129)</f>
        <v>219476</v>
      </c>
      <c r="J19" s="147"/>
      <c r="K19" s="143">
        <f>SUM(K112:K129)</f>
        <v>10064</v>
      </c>
      <c r="L19" s="143"/>
      <c r="M19" s="126"/>
      <c r="N19" s="126"/>
      <c r="O19" s="126"/>
      <c r="P19" s="126"/>
      <c r="Q19" s="126"/>
      <c r="R19" s="126"/>
      <c r="S19" s="126"/>
      <c r="T19" s="126"/>
    </row>
    <row r="20" spans="1:20" x14ac:dyDescent="0.2">
      <c r="A20" s="226">
        <f t="shared" si="0"/>
        <v>11</v>
      </c>
      <c r="B20" s="139" t="s">
        <v>199</v>
      </c>
      <c r="C20" s="126"/>
      <c r="D20" s="126"/>
      <c r="E20" s="126"/>
      <c r="F20" s="126"/>
      <c r="G20" s="126"/>
      <c r="H20" s="140">
        <f>SUM(H132)</f>
        <v>11746541</v>
      </c>
      <c r="I20" s="143">
        <f>SUM(I132)</f>
        <v>484174</v>
      </c>
      <c r="J20" s="147"/>
      <c r="K20" s="143">
        <f>SUM(K132)</f>
        <v>22436</v>
      </c>
      <c r="L20" s="143"/>
      <c r="M20" s="126"/>
      <c r="N20" s="126"/>
      <c r="O20" s="126"/>
      <c r="P20" s="126"/>
      <c r="Q20" s="126"/>
      <c r="R20" s="126"/>
      <c r="S20" s="126"/>
      <c r="T20" s="126"/>
    </row>
    <row r="21" spans="1:20" x14ac:dyDescent="0.2">
      <c r="A21" s="226">
        <f t="shared" si="0"/>
        <v>12</v>
      </c>
      <c r="B21" s="145" t="s">
        <v>200</v>
      </c>
      <c r="C21" s="126"/>
      <c r="D21" s="126"/>
      <c r="E21" s="126"/>
      <c r="F21" s="126"/>
      <c r="G21" s="126"/>
      <c r="H21" s="140">
        <f>SUM(H135:H171)</f>
        <v>17556</v>
      </c>
      <c r="I21" s="143">
        <f>SUM(I135:I171)</f>
        <v>140169</v>
      </c>
      <c r="J21" s="147"/>
      <c r="K21" s="143">
        <f>SUM(K135:K171)</f>
        <v>6483</v>
      </c>
      <c r="L21" s="143"/>
      <c r="M21" s="126"/>
      <c r="N21" s="126"/>
      <c r="O21" s="126"/>
      <c r="P21" s="126"/>
      <c r="Q21" s="126"/>
      <c r="R21" s="126"/>
      <c r="S21" s="126"/>
      <c r="T21" s="126"/>
    </row>
    <row r="22" spans="1:20" x14ac:dyDescent="0.2">
      <c r="A22" s="226">
        <f t="shared" si="0"/>
        <v>13</v>
      </c>
      <c r="B22" s="139" t="s">
        <v>201</v>
      </c>
      <c r="C22" s="126"/>
      <c r="D22" s="126"/>
      <c r="E22" s="126"/>
      <c r="F22" s="126"/>
      <c r="G22" s="126"/>
      <c r="H22" s="140">
        <f>SUM(H14:H21)</f>
        <v>13194528</v>
      </c>
      <c r="I22" s="143">
        <f>SUM(I14:I21)</f>
        <v>4543367</v>
      </c>
      <c r="J22" s="147"/>
      <c r="K22" s="143">
        <f>SUM(K14:K21)</f>
        <v>208803</v>
      </c>
      <c r="L22" s="143"/>
      <c r="M22" s="126"/>
      <c r="N22" s="126"/>
      <c r="O22" s="126"/>
      <c r="P22" s="126"/>
      <c r="Q22" s="126"/>
      <c r="R22" s="126"/>
      <c r="S22" s="126"/>
      <c r="T22" s="126"/>
    </row>
    <row r="23" spans="1:20" x14ac:dyDescent="0.2">
      <c r="A23" s="226">
        <f t="shared" si="0"/>
        <v>14</v>
      </c>
      <c r="B23" s="139"/>
      <c r="C23" s="139"/>
      <c r="D23" s="139"/>
      <c r="E23" s="126"/>
      <c r="F23" s="126"/>
      <c r="G23" s="139"/>
      <c r="H23" s="142"/>
      <c r="I23" s="143"/>
      <c r="J23" s="141"/>
      <c r="K23" s="143"/>
      <c r="L23" s="126"/>
      <c r="M23" s="126"/>
      <c r="N23" s="126"/>
      <c r="O23" s="126"/>
      <c r="P23" s="126"/>
      <c r="Q23" s="126"/>
      <c r="R23" s="126"/>
      <c r="S23" s="126"/>
      <c r="T23" s="126"/>
    </row>
    <row r="24" spans="1:20" x14ac:dyDescent="0.2">
      <c r="A24" s="226">
        <f t="shared" si="0"/>
        <v>15</v>
      </c>
      <c r="B24" s="139" t="s">
        <v>202</v>
      </c>
      <c r="C24" s="139"/>
      <c r="D24" s="139"/>
      <c r="E24" s="126"/>
      <c r="F24" s="126"/>
      <c r="G24" s="139"/>
      <c r="H24" s="126"/>
      <c r="I24" s="126"/>
      <c r="J24" s="141"/>
      <c r="K24" s="126"/>
      <c r="L24" s="126"/>
      <c r="M24" s="126"/>
      <c r="N24" s="126"/>
      <c r="O24" s="126"/>
      <c r="P24" s="126"/>
      <c r="Q24" s="126"/>
      <c r="R24" s="126"/>
      <c r="S24" s="126"/>
      <c r="T24" s="126"/>
    </row>
    <row r="25" spans="1:20" x14ac:dyDescent="0.2">
      <c r="A25" s="226">
        <f t="shared" si="0"/>
        <v>16</v>
      </c>
      <c r="B25" s="148" t="s">
        <v>203</v>
      </c>
      <c r="C25" s="145" t="s">
        <v>204</v>
      </c>
      <c r="D25" s="149">
        <v>22</v>
      </c>
      <c r="E25" s="150">
        <v>0.18</v>
      </c>
      <c r="F25" s="150">
        <v>0.35</v>
      </c>
      <c r="G25" s="150">
        <f>SUM(E25:F25)</f>
        <v>0.53</v>
      </c>
      <c r="H25" s="140">
        <v>708</v>
      </c>
      <c r="I25" s="143">
        <f>ROUND($H25*G25,0)</f>
        <v>375</v>
      </c>
      <c r="J25" s="151">
        <f>ROUND(+G25*$L$10,2)</f>
        <v>0.02</v>
      </c>
      <c r="K25" s="143">
        <f>ROUND($H25*J25,0)</f>
        <v>14</v>
      </c>
      <c r="L25" s="126"/>
      <c r="M25" s="150"/>
      <c r="N25" s="249" t="s">
        <v>261</v>
      </c>
      <c r="O25" s="233"/>
      <c r="P25" s="233"/>
      <c r="Q25" s="126"/>
      <c r="R25" s="126"/>
      <c r="S25" s="126"/>
      <c r="T25" s="126"/>
    </row>
    <row r="26" spans="1:20" x14ac:dyDescent="0.2">
      <c r="A26" s="226">
        <f t="shared" si="0"/>
        <v>17</v>
      </c>
      <c r="B26" s="117"/>
      <c r="C26" s="135"/>
      <c r="D26" s="152"/>
      <c r="E26" s="126"/>
      <c r="F26" s="126"/>
      <c r="G26" s="150"/>
      <c r="H26" s="140"/>
      <c r="I26" s="140"/>
      <c r="J26" s="151"/>
      <c r="K26" s="140"/>
      <c r="L26" s="126"/>
      <c r="M26" s="150"/>
      <c r="N26" s="150"/>
      <c r="O26" s="233"/>
      <c r="P26" s="233"/>
      <c r="Q26" s="126"/>
      <c r="R26" s="126"/>
      <c r="S26" s="126"/>
      <c r="T26" s="126"/>
    </row>
    <row r="27" spans="1:20" x14ac:dyDescent="0.2">
      <c r="A27" s="226">
        <f t="shared" si="0"/>
        <v>18</v>
      </c>
      <c r="B27" s="148">
        <v>50</v>
      </c>
      <c r="C27" s="153" t="s">
        <v>18</v>
      </c>
      <c r="D27" s="154">
        <v>100</v>
      </c>
      <c r="E27" s="150">
        <v>0.82</v>
      </c>
      <c r="F27" s="150">
        <v>1.6</v>
      </c>
      <c r="G27" s="150">
        <f>SUM(E27:F27)</f>
        <v>2.42</v>
      </c>
      <c r="H27" s="140">
        <v>36</v>
      </c>
      <c r="I27" s="143">
        <f>ROUND($H27*G27,0)</f>
        <v>87</v>
      </c>
      <c r="J27" s="151">
        <f>ROUND(+G27*$L$10,2)</f>
        <v>0.11</v>
      </c>
      <c r="K27" s="143">
        <f>ROUND($H27*J27,0)</f>
        <v>4</v>
      </c>
      <c r="L27" s="126"/>
      <c r="M27" s="150"/>
      <c r="N27" s="249" t="str">
        <f>+$N$25</f>
        <v>Sheet No. 95-A</v>
      </c>
      <c r="O27" s="233"/>
      <c r="P27" s="233"/>
      <c r="Q27" s="126"/>
      <c r="R27" s="126"/>
      <c r="S27" s="126"/>
      <c r="T27" s="126"/>
    </row>
    <row r="28" spans="1:20" x14ac:dyDescent="0.2">
      <c r="A28" s="226">
        <f t="shared" si="0"/>
        <v>19</v>
      </c>
      <c r="B28" s="148">
        <f>+B27</f>
        <v>50</v>
      </c>
      <c r="C28" s="153" t="s">
        <v>18</v>
      </c>
      <c r="D28" s="154">
        <v>175</v>
      </c>
      <c r="E28" s="150">
        <v>1.44</v>
      </c>
      <c r="F28" s="150">
        <v>2.8</v>
      </c>
      <c r="G28" s="150">
        <f>SUM(E28:F28)</f>
        <v>4.24</v>
      </c>
      <c r="H28" s="140">
        <v>240</v>
      </c>
      <c r="I28" s="143">
        <f>ROUND($H28*G28,0)</f>
        <v>1018</v>
      </c>
      <c r="J28" s="151">
        <f>ROUND(+G28*$L$10,2)</f>
        <v>0.2</v>
      </c>
      <c r="K28" s="143">
        <f>ROUND($H28*J28,0)</f>
        <v>48</v>
      </c>
      <c r="L28" s="126"/>
      <c r="M28" s="150"/>
      <c r="N28" s="249" t="str">
        <f t="shared" ref="N28:N30" si="1">+$N$25</f>
        <v>Sheet No. 95-A</v>
      </c>
      <c r="O28" s="233"/>
      <c r="P28" s="233"/>
      <c r="Q28" s="126"/>
      <c r="R28" s="126"/>
      <c r="S28" s="126"/>
      <c r="T28" s="126"/>
    </row>
    <row r="29" spans="1:20" x14ac:dyDescent="0.2">
      <c r="A29" s="226">
        <f t="shared" si="0"/>
        <v>20</v>
      </c>
      <c r="B29" s="148">
        <f>+B28</f>
        <v>50</v>
      </c>
      <c r="C29" s="153" t="s">
        <v>18</v>
      </c>
      <c r="D29" s="154">
        <v>400</v>
      </c>
      <c r="E29" s="150">
        <v>3.3</v>
      </c>
      <c r="F29" s="150">
        <v>6.39</v>
      </c>
      <c r="G29" s="150">
        <f>SUM(E29:F29)</f>
        <v>9.69</v>
      </c>
      <c r="H29" s="140">
        <v>246</v>
      </c>
      <c r="I29" s="143">
        <f>ROUND($H29*G29,0)</f>
        <v>2384</v>
      </c>
      <c r="J29" s="151">
        <f>ROUND(+G29*$L$10,2)</f>
        <v>0.45</v>
      </c>
      <c r="K29" s="143">
        <f>ROUND($H29*J29,0)</f>
        <v>111</v>
      </c>
      <c r="L29" s="126"/>
      <c r="M29" s="150"/>
      <c r="N29" s="249" t="str">
        <f t="shared" si="1"/>
        <v>Sheet No. 95-A</v>
      </c>
      <c r="O29" s="233"/>
      <c r="P29" s="233"/>
      <c r="Q29" s="126"/>
      <c r="R29" s="126"/>
      <c r="S29" s="126"/>
      <c r="T29" s="126"/>
    </row>
    <row r="30" spans="1:20" x14ac:dyDescent="0.2">
      <c r="A30" s="226">
        <f t="shared" si="0"/>
        <v>21</v>
      </c>
      <c r="B30" s="148">
        <f>+B29</f>
        <v>50</v>
      </c>
      <c r="C30" s="153" t="s">
        <v>18</v>
      </c>
      <c r="D30" s="154">
        <v>700</v>
      </c>
      <c r="E30" s="150">
        <v>5.77</v>
      </c>
      <c r="F30" s="150">
        <v>11.19</v>
      </c>
      <c r="G30" s="150">
        <f>SUM(E30:F30)</f>
        <v>16.96</v>
      </c>
      <c r="H30" s="140">
        <v>0</v>
      </c>
      <c r="I30" s="143">
        <f>ROUND($H30*G30,0)</f>
        <v>0</v>
      </c>
      <c r="J30" s="151">
        <f>ROUND(+G30*$L$10,2)</f>
        <v>0.78</v>
      </c>
      <c r="K30" s="143">
        <f>ROUND($H30*J30,0)</f>
        <v>0</v>
      </c>
      <c r="L30" s="126"/>
      <c r="M30" s="150"/>
      <c r="N30" s="249" t="str">
        <f t="shared" si="1"/>
        <v>Sheet No. 95-A</v>
      </c>
      <c r="O30" s="233"/>
      <c r="P30" s="233"/>
      <c r="Q30" s="126"/>
      <c r="R30" s="126"/>
      <c r="S30" s="126"/>
      <c r="T30" s="126"/>
    </row>
    <row r="31" spans="1:20" x14ac:dyDescent="0.2">
      <c r="A31" s="226">
        <f t="shared" si="0"/>
        <v>22</v>
      </c>
      <c r="B31" s="155"/>
      <c r="C31" s="156"/>
      <c r="D31" s="139"/>
      <c r="E31" s="150"/>
      <c r="F31" s="150"/>
      <c r="G31" s="150"/>
      <c r="H31" s="140"/>
      <c r="I31" s="140"/>
      <c r="J31" s="151"/>
      <c r="K31" s="140"/>
      <c r="L31" s="126"/>
      <c r="M31" s="150"/>
      <c r="N31" s="150"/>
      <c r="O31" s="233"/>
      <c r="P31" s="233"/>
      <c r="Q31" s="126"/>
      <c r="R31" s="126"/>
      <c r="S31" s="126"/>
      <c r="T31" s="126"/>
    </row>
    <row r="32" spans="1:20" x14ac:dyDescent="0.2">
      <c r="A32" s="226">
        <f t="shared" si="0"/>
        <v>23</v>
      </c>
      <c r="B32" s="155" t="s">
        <v>205</v>
      </c>
      <c r="C32" s="156"/>
      <c r="D32" s="139"/>
      <c r="E32" s="150"/>
      <c r="F32" s="150"/>
      <c r="G32" s="150"/>
      <c r="H32" s="140"/>
      <c r="I32" s="140"/>
      <c r="J32" s="151"/>
      <c r="K32" s="140"/>
      <c r="L32" s="126"/>
      <c r="M32" s="150"/>
      <c r="N32" s="150"/>
      <c r="O32" s="233"/>
      <c r="P32" s="233"/>
      <c r="Q32" s="126"/>
      <c r="R32" s="126"/>
      <c r="S32" s="126"/>
      <c r="T32" s="126"/>
    </row>
    <row r="33" spans="1:20" x14ac:dyDescent="0.2">
      <c r="A33" s="226">
        <f t="shared" si="0"/>
        <v>24</v>
      </c>
      <c r="B33" s="148" t="s">
        <v>206</v>
      </c>
      <c r="C33" s="153" t="s">
        <v>207</v>
      </c>
      <c r="D33" s="154" t="s">
        <v>208</v>
      </c>
      <c r="E33" s="150">
        <v>0.37</v>
      </c>
      <c r="F33" s="150">
        <v>0.72</v>
      </c>
      <c r="G33" s="150">
        <f t="shared" ref="G33:G41" si="2">SUM(E33:F33)</f>
        <v>1.0899999999999999</v>
      </c>
      <c r="H33" s="140">
        <v>45401</v>
      </c>
      <c r="I33" s="143">
        <f t="shared" ref="I33:I41" si="3">ROUND($H33*G33,0)</f>
        <v>49487</v>
      </c>
      <c r="J33" s="151">
        <f t="shared" ref="J33:J41" si="4">ROUND(+G33*$L$10,2)</f>
        <v>0.05</v>
      </c>
      <c r="K33" s="143">
        <f t="shared" ref="K33:K41" si="5">ROUND($H33*J33,0)</f>
        <v>2270</v>
      </c>
      <c r="L33" s="126"/>
      <c r="M33" s="150"/>
      <c r="N33" s="249" t="s">
        <v>264</v>
      </c>
      <c r="O33" s="233"/>
      <c r="P33" s="233"/>
      <c r="Q33" s="126"/>
      <c r="R33" s="126"/>
      <c r="S33" s="126"/>
      <c r="T33" s="126"/>
    </row>
    <row r="34" spans="1:20" x14ac:dyDescent="0.2">
      <c r="A34" s="226">
        <f t="shared" si="0"/>
        <v>25</v>
      </c>
      <c r="B34" s="148" t="s">
        <v>206</v>
      </c>
      <c r="C34" s="153" t="s">
        <v>207</v>
      </c>
      <c r="D34" s="154" t="s">
        <v>209</v>
      </c>
      <c r="E34" s="150">
        <v>0.62</v>
      </c>
      <c r="F34" s="150">
        <v>1.2</v>
      </c>
      <c r="G34" s="150">
        <f t="shared" si="2"/>
        <v>1.8199999999999998</v>
      </c>
      <c r="H34" s="140">
        <v>24041</v>
      </c>
      <c r="I34" s="143">
        <f t="shared" si="3"/>
        <v>43755</v>
      </c>
      <c r="J34" s="151">
        <f t="shared" si="4"/>
        <v>0.08</v>
      </c>
      <c r="K34" s="143">
        <f t="shared" si="5"/>
        <v>1923</v>
      </c>
      <c r="L34" s="126"/>
      <c r="M34" s="150"/>
      <c r="N34" s="249" t="str">
        <f>+$N$33</f>
        <v>Sheet No. 95-C.1</v>
      </c>
      <c r="O34" s="233"/>
      <c r="P34" s="233"/>
      <c r="Q34" s="126"/>
      <c r="R34" s="126"/>
      <c r="S34" s="126"/>
      <c r="T34" s="126"/>
    </row>
    <row r="35" spans="1:20" x14ac:dyDescent="0.2">
      <c r="A35" s="226">
        <f t="shared" si="0"/>
        <v>26</v>
      </c>
      <c r="B35" s="148" t="s">
        <v>206</v>
      </c>
      <c r="C35" s="153" t="s">
        <v>207</v>
      </c>
      <c r="D35" s="154" t="s">
        <v>210</v>
      </c>
      <c r="E35" s="150">
        <v>0.87</v>
      </c>
      <c r="F35" s="150">
        <v>1.68</v>
      </c>
      <c r="G35" s="150">
        <f t="shared" si="2"/>
        <v>2.5499999999999998</v>
      </c>
      <c r="H35" s="140">
        <v>11000</v>
      </c>
      <c r="I35" s="143">
        <f t="shared" si="3"/>
        <v>28050</v>
      </c>
      <c r="J35" s="151">
        <f t="shared" si="4"/>
        <v>0.12</v>
      </c>
      <c r="K35" s="143">
        <f t="shared" si="5"/>
        <v>1320</v>
      </c>
      <c r="L35" s="126"/>
      <c r="M35" s="150"/>
      <c r="N35" s="249" t="str">
        <f t="shared" ref="N35:N37" si="6">+$N$33</f>
        <v>Sheet No. 95-C.1</v>
      </c>
      <c r="O35" s="233"/>
      <c r="P35" s="233"/>
      <c r="Q35" s="126"/>
      <c r="R35" s="126"/>
      <c r="S35" s="126"/>
      <c r="T35" s="126"/>
    </row>
    <row r="36" spans="1:20" x14ac:dyDescent="0.2">
      <c r="A36" s="226">
        <f t="shared" si="0"/>
        <v>27</v>
      </c>
      <c r="B36" s="148" t="s">
        <v>206</v>
      </c>
      <c r="C36" s="153" t="s">
        <v>207</v>
      </c>
      <c r="D36" s="154" t="s">
        <v>211</v>
      </c>
      <c r="E36" s="150">
        <v>1.1100000000000001</v>
      </c>
      <c r="F36" s="150">
        <v>2.16</v>
      </c>
      <c r="G36" s="150">
        <f t="shared" si="2"/>
        <v>3.2700000000000005</v>
      </c>
      <c r="H36" s="140">
        <v>5104</v>
      </c>
      <c r="I36" s="143">
        <f t="shared" si="3"/>
        <v>16690</v>
      </c>
      <c r="J36" s="151">
        <f t="shared" si="4"/>
        <v>0.15</v>
      </c>
      <c r="K36" s="143">
        <f t="shared" si="5"/>
        <v>766</v>
      </c>
      <c r="L36" s="126"/>
      <c r="M36" s="150"/>
      <c r="N36" s="249" t="str">
        <f t="shared" si="6"/>
        <v>Sheet No. 95-C.1</v>
      </c>
      <c r="O36" s="233"/>
      <c r="P36" s="233"/>
      <c r="Q36" s="126"/>
      <c r="R36" s="126"/>
      <c r="S36" s="126"/>
      <c r="T36" s="126"/>
    </row>
    <row r="37" spans="1:20" x14ac:dyDescent="0.2">
      <c r="A37" s="226">
        <f t="shared" si="0"/>
        <v>28</v>
      </c>
      <c r="B37" s="148" t="s">
        <v>206</v>
      </c>
      <c r="C37" s="153" t="s">
        <v>207</v>
      </c>
      <c r="D37" s="154" t="s">
        <v>212</v>
      </c>
      <c r="E37" s="150">
        <v>1.36</v>
      </c>
      <c r="F37" s="150">
        <v>2.64</v>
      </c>
      <c r="G37" s="150">
        <f t="shared" si="2"/>
        <v>4</v>
      </c>
      <c r="H37" s="140">
        <v>705</v>
      </c>
      <c r="I37" s="143">
        <f t="shared" si="3"/>
        <v>2820</v>
      </c>
      <c r="J37" s="151">
        <f t="shared" si="4"/>
        <v>0.18</v>
      </c>
      <c r="K37" s="143">
        <f t="shared" si="5"/>
        <v>127</v>
      </c>
      <c r="L37" s="126"/>
      <c r="M37" s="150"/>
      <c r="N37" s="249" t="str">
        <f t="shared" si="6"/>
        <v>Sheet No. 95-C.1</v>
      </c>
      <c r="O37" s="233"/>
      <c r="P37" s="233"/>
      <c r="Q37" s="126"/>
      <c r="R37" s="126"/>
      <c r="S37" s="126"/>
      <c r="T37" s="126"/>
    </row>
    <row r="38" spans="1:20" x14ac:dyDescent="0.2">
      <c r="A38" s="226">
        <f t="shared" si="0"/>
        <v>29</v>
      </c>
      <c r="B38" s="148" t="s">
        <v>206</v>
      </c>
      <c r="C38" s="153" t="s">
        <v>207</v>
      </c>
      <c r="D38" s="154" t="s">
        <v>213</v>
      </c>
      <c r="E38" s="150">
        <v>1.61</v>
      </c>
      <c r="F38" s="150">
        <v>3.12</v>
      </c>
      <c r="G38" s="150">
        <f t="shared" si="2"/>
        <v>4.7300000000000004</v>
      </c>
      <c r="H38" s="140">
        <v>2412</v>
      </c>
      <c r="I38" s="143">
        <f t="shared" si="3"/>
        <v>11409</v>
      </c>
      <c r="J38" s="151">
        <f t="shared" si="4"/>
        <v>0.22</v>
      </c>
      <c r="K38" s="143">
        <f t="shared" si="5"/>
        <v>531</v>
      </c>
      <c r="L38" s="126"/>
      <c r="M38" s="150"/>
      <c r="N38" s="249" t="s">
        <v>265</v>
      </c>
      <c r="O38" s="233"/>
      <c r="P38" s="233"/>
      <c r="Q38" s="126"/>
      <c r="R38" s="126"/>
      <c r="S38" s="126"/>
      <c r="T38" s="126"/>
    </row>
    <row r="39" spans="1:20" x14ac:dyDescent="0.2">
      <c r="A39" s="226">
        <f t="shared" si="0"/>
        <v>30</v>
      </c>
      <c r="B39" s="148" t="s">
        <v>206</v>
      </c>
      <c r="C39" s="153" t="s">
        <v>207</v>
      </c>
      <c r="D39" s="154" t="s">
        <v>214</v>
      </c>
      <c r="E39" s="150">
        <v>1.85</v>
      </c>
      <c r="F39" s="150">
        <v>3.6</v>
      </c>
      <c r="G39" s="150">
        <f t="shared" si="2"/>
        <v>5.45</v>
      </c>
      <c r="H39" s="140">
        <v>696</v>
      </c>
      <c r="I39" s="143">
        <f t="shared" si="3"/>
        <v>3793</v>
      </c>
      <c r="J39" s="151">
        <f t="shared" si="4"/>
        <v>0.25</v>
      </c>
      <c r="K39" s="143">
        <f t="shared" si="5"/>
        <v>174</v>
      </c>
      <c r="L39" s="126"/>
      <c r="M39" s="150"/>
      <c r="N39" s="249" t="str">
        <f>+$N$38</f>
        <v>Sheet No. 95-C.2</v>
      </c>
      <c r="O39" s="233"/>
      <c r="P39" s="233"/>
      <c r="Q39" s="126"/>
      <c r="R39" s="126"/>
      <c r="S39" s="126"/>
      <c r="T39" s="126"/>
    </row>
    <row r="40" spans="1:20" x14ac:dyDescent="0.2">
      <c r="A40" s="226">
        <f t="shared" si="0"/>
        <v>31</v>
      </c>
      <c r="B40" s="148" t="s">
        <v>206</v>
      </c>
      <c r="C40" s="153" t="s">
        <v>207</v>
      </c>
      <c r="D40" s="154" t="s">
        <v>215</v>
      </c>
      <c r="E40" s="150">
        <v>2.1</v>
      </c>
      <c r="F40" s="150">
        <v>4.08</v>
      </c>
      <c r="G40" s="150">
        <f t="shared" si="2"/>
        <v>6.18</v>
      </c>
      <c r="H40" s="140">
        <v>108</v>
      </c>
      <c r="I40" s="143">
        <f t="shared" si="3"/>
        <v>667</v>
      </c>
      <c r="J40" s="151">
        <f t="shared" si="4"/>
        <v>0.28999999999999998</v>
      </c>
      <c r="K40" s="143">
        <f t="shared" si="5"/>
        <v>31</v>
      </c>
      <c r="L40" s="126"/>
      <c r="M40" s="150"/>
      <c r="N40" s="249" t="str">
        <f>+$N$38</f>
        <v>Sheet No. 95-C.2</v>
      </c>
      <c r="O40" s="233"/>
      <c r="P40" s="233"/>
      <c r="Q40" s="126"/>
      <c r="R40" s="126"/>
      <c r="S40" s="126"/>
      <c r="T40" s="126"/>
    </row>
    <row r="41" spans="1:20" x14ac:dyDescent="0.2">
      <c r="A41" s="226">
        <f t="shared" si="0"/>
        <v>32</v>
      </c>
      <c r="B41" s="148" t="s">
        <v>206</v>
      </c>
      <c r="C41" s="153" t="s">
        <v>207</v>
      </c>
      <c r="D41" s="154" t="s">
        <v>216</v>
      </c>
      <c r="E41" s="150">
        <v>2.35</v>
      </c>
      <c r="F41" s="150">
        <v>4.55</v>
      </c>
      <c r="G41" s="150">
        <f t="shared" si="2"/>
        <v>6.9</v>
      </c>
      <c r="H41" s="140">
        <v>949</v>
      </c>
      <c r="I41" s="143">
        <f t="shared" si="3"/>
        <v>6548</v>
      </c>
      <c r="J41" s="151">
        <f t="shared" si="4"/>
        <v>0.32</v>
      </c>
      <c r="K41" s="143">
        <f t="shared" si="5"/>
        <v>304</v>
      </c>
      <c r="L41" s="126"/>
      <c r="M41" s="150"/>
      <c r="N41" s="249" t="str">
        <f>+$N$38</f>
        <v>Sheet No. 95-C.2</v>
      </c>
      <c r="O41" s="233"/>
      <c r="P41" s="233"/>
      <c r="Q41" s="126"/>
      <c r="R41" s="126"/>
      <c r="S41" s="126"/>
      <c r="T41" s="126"/>
    </row>
    <row r="42" spans="1:20" x14ac:dyDescent="0.2">
      <c r="A42" s="226">
        <f t="shared" si="0"/>
        <v>33</v>
      </c>
      <c r="B42" s="155"/>
      <c r="C42" s="139"/>
      <c r="D42" s="139"/>
      <c r="E42" s="150"/>
      <c r="F42" s="150"/>
      <c r="G42" s="150"/>
      <c r="H42" s="140"/>
      <c r="I42" s="140"/>
      <c r="J42" s="151"/>
      <c r="K42" s="140"/>
      <c r="L42" s="126"/>
      <c r="M42" s="150"/>
      <c r="N42" s="150"/>
      <c r="O42" s="233"/>
      <c r="P42" s="233"/>
      <c r="Q42" s="126"/>
      <c r="R42" s="126"/>
      <c r="S42" s="126"/>
      <c r="T42" s="126"/>
    </row>
    <row r="43" spans="1:20" x14ac:dyDescent="0.2">
      <c r="A43" s="226">
        <f t="shared" si="0"/>
        <v>34</v>
      </c>
      <c r="B43" s="155" t="s">
        <v>217</v>
      </c>
      <c r="C43" s="139"/>
      <c r="D43" s="139"/>
      <c r="E43" s="150"/>
      <c r="F43" s="150"/>
      <c r="G43" s="150"/>
      <c r="H43" s="140"/>
      <c r="I43" s="140"/>
      <c r="J43" s="151"/>
      <c r="K43" s="140"/>
      <c r="L43" s="126"/>
      <c r="M43" s="150"/>
      <c r="N43" s="150"/>
      <c r="O43" s="233"/>
      <c r="P43" s="233"/>
      <c r="Q43" s="126"/>
      <c r="R43" s="126"/>
      <c r="S43" s="126"/>
      <c r="T43" s="126"/>
    </row>
    <row r="44" spans="1:20" x14ac:dyDescent="0.2">
      <c r="A44" s="226">
        <f t="shared" si="0"/>
        <v>35</v>
      </c>
      <c r="B44" s="148" t="s">
        <v>218</v>
      </c>
      <c r="C44" s="157" t="s">
        <v>19</v>
      </c>
      <c r="D44" s="157">
        <v>50</v>
      </c>
      <c r="E44" s="150">
        <v>0.41</v>
      </c>
      <c r="F44" s="150">
        <v>0.8</v>
      </c>
      <c r="G44" s="150">
        <f t="shared" ref="G44:G51" si="7">SUM(E44:F44)</f>
        <v>1.21</v>
      </c>
      <c r="H44" s="140">
        <v>0</v>
      </c>
      <c r="I44" s="143">
        <f t="shared" ref="I44:I51" si="8">ROUND($H44*G44,0)</f>
        <v>0</v>
      </c>
      <c r="J44" s="151">
        <f t="shared" ref="J44:J51" si="9">ROUND(+G44*$L$10,2)</f>
        <v>0.06</v>
      </c>
      <c r="K44" s="143">
        <f t="shared" ref="K44:K51" si="10">ROUND($H44*J44,0)</f>
        <v>0</v>
      </c>
      <c r="L44" s="126"/>
      <c r="M44" s="150"/>
      <c r="N44" s="249" t="s">
        <v>262</v>
      </c>
      <c r="O44" s="233"/>
      <c r="P44" s="233"/>
      <c r="Q44" s="126"/>
      <c r="R44" s="126"/>
      <c r="S44" s="126"/>
      <c r="T44" s="126"/>
    </row>
    <row r="45" spans="1:20" x14ac:dyDescent="0.2">
      <c r="A45" s="226">
        <f t="shared" si="0"/>
        <v>36</v>
      </c>
      <c r="B45" s="148" t="str">
        <f t="shared" ref="B45:B51" si="11">+B44</f>
        <v xml:space="preserve">52E </v>
      </c>
      <c r="C45" s="157" t="s">
        <v>19</v>
      </c>
      <c r="D45" s="157">
        <v>70</v>
      </c>
      <c r="E45" s="150">
        <v>0.57999999999999996</v>
      </c>
      <c r="F45" s="150">
        <v>1.1200000000000001</v>
      </c>
      <c r="G45" s="150">
        <f t="shared" si="7"/>
        <v>1.7000000000000002</v>
      </c>
      <c r="H45" s="140">
        <v>8251</v>
      </c>
      <c r="I45" s="143">
        <f t="shared" si="8"/>
        <v>14027</v>
      </c>
      <c r="J45" s="151">
        <f t="shared" si="9"/>
        <v>0.08</v>
      </c>
      <c r="K45" s="143">
        <f t="shared" si="10"/>
        <v>660</v>
      </c>
      <c r="L45" s="126"/>
      <c r="M45" s="150"/>
      <c r="N45" s="249" t="str">
        <f>+$N$44</f>
        <v>Sheet No. 95-B</v>
      </c>
      <c r="O45" s="233"/>
      <c r="P45" s="233"/>
      <c r="Q45" s="126"/>
      <c r="R45" s="126"/>
      <c r="S45" s="126"/>
      <c r="T45" s="126"/>
    </row>
    <row r="46" spans="1:20" x14ac:dyDescent="0.2">
      <c r="A46" s="226">
        <f t="shared" si="0"/>
        <v>37</v>
      </c>
      <c r="B46" s="148" t="str">
        <f t="shared" si="11"/>
        <v xml:space="preserve">52E </v>
      </c>
      <c r="C46" s="157" t="s">
        <v>19</v>
      </c>
      <c r="D46" s="157">
        <v>100</v>
      </c>
      <c r="E46" s="150">
        <v>0.82</v>
      </c>
      <c r="F46" s="150">
        <v>1.6</v>
      </c>
      <c r="G46" s="150">
        <f t="shared" si="7"/>
        <v>2.42</v>
      </c>
      <c r="H46" s="140">
        <v>117041</v>
      </c>
      <c r="I46" s="143">
        <f t="shared" si="8"/>
        <v>283239</v>
      </c>
      <c r="J46" s="151">
        <f t="shared" si="9"/>
        <v>0.11</v>
      </c>
      <c r="K46" s="143">
        <f t="shared" si="10"/>
        <v>12875</v>
      </c>
      <c r="L46" s="126"/>
      <c r="M46" s="150"/>
      <c r="N46" s="249" t="str">
        <f t="shared" ref="N46:N51" si="12">+$N$44</f>
        <v>Sheet No. 95-B</v>
      </c>
      <c r="O46" s="233"/>
      <c r="P46" s="233"/>
      <c r="Q46" s="126"/>
      <c r="R46" s="126"/>
      <c r="S46" s="126"/>
      <c r="T46" s="126"/>
    </row>
    <row r="47" spans="1:20" x14ac:dyDescent="0.2">
      <c r="A47" s="226">
        <f t="shared" si="0"/>
        <v>38</v>
      </c>
      <c r="B47" s="148" t="str">
        <f t="shared" si="11"/>
        <v xml:space="preserve">52E </v>
      </c>
      <c r="C47" s="157" t="s">
        <v>19</v>
      </c>
      <c r="D47" s="157">
        <v>150</v>
      </c>
      <c r="E47" s="150">
        <v>1.24</v>
      </c>
      <c r="F47" s="150">
        <v>2.4</v>
      </c>
      <c r="G47" s="150">
        <f t="shared" si="7"/>
        <v>3.6399999999999997</v>
      </c>
      <c r="H47" s="140">
        <v>54379</v>
      </c>
      <c r="I47" s="143">
        <f t="shared" si="8"/>
        <v>197940</v>
      </c>
      <c r="J47" s="151">
        <f t="shared" si="9"/>
        <v>0.17</v>
      </c>
      <c r="K47" s="143">
        <f t="shared" si="10"/>
        <v>9244</v>
      </c>
      <c r="L47" s="126"/>
      <c r="M47" s="150"/>
      <c r="N47" s="249" t="str">
        <f t="shared" si="12"/>
        <v>Sheet No. 95-B</v>
      </c>
      <c r="O47" s="233"/>
      <c r="P47" s="233"/>
      <c r="Q47" s="126"/>
      <c r="R47" s="126"/>
      <c r="S47" s="126"/>
      <c r="T47" s="126"/>
    </row>
    <row r="48" spans="1:20" x14ac:dyDescent="0.2">
      <c r="A48" s="226">
        <f t="shared" si="0"/>
        <v>39</v>
      </c>
      <c r="B48" s="148" t="str">
        <f t="shared" si="11"/>
        <v xml:space="preserve">52E </v>
      </c>
      <c r="C48" s="157" t="s">
        <v>19</v>
      </c>
      <c r="D48" s="157">
        <v>200</v>
      </c>
      <c r="E48" s="150">
        <v>1.65</v>
      </c>
      <c r="F48" s="150">
        <v>3.2</v>
      </c>
      <c r="G48" s="150">
        <f t="shared" si="7"/>
        <v>4.8499999999999996</v>
      </c>
      <c r="H48" s="140">
        <v>11734</v>
      </c>
      <c r="I48" s="143">
        <f t="shared" si="8"/>
        <v>56910</v>
      </c>
      <c r="J48" s="151">
        <f t="shared" si="9"/>
        <v>0.22</v>
      </c>
      <c r="K48" s="143">
        <f t="shared" si="10"/>
        <v>2581</v>
      </c>
      <c r="L48" s="126"/>
      <c r="M48" s="150"/>
      <c r="N48" s="249" t="str">
        <f t="shared" si="12"/>
        <v>Sheet No. 95-B</v>
      </c>
      <c r="O48" s="233"/>
      <c r="P48" s="233"/>
      <c r="Q48" s="126"/>
      <c r="R48" s="126"/>
      <c r="S48" s="126"/>
      <c r="T48" s="126"/>
    </row>
    <row r="49" spans="1:20" x14ac:dyDescent="0.2">
      <c r="A49" s="226">
        <f t="shared" si="0"/>
        <v>40</v>
      </c>
      <c r="B49" s="148" t="str">
        <f t="shared" si="11"/>
        <v xml:space="preserve">52E </v>
      </c>
      <c r="C49" s="157" t="s">
        <v>19</v>
      </c>
      <c r="D49" s="157">
        <v>250</v>
      </c>
      <c r="E49" s="150">
        <v>2.06</v>
      </c>
      <c r="F49" s="150">
        <v>4</v>
      </c>
      <c r="G49" s="150">
        <f t="shared" si="7"/>
        <v>6.0600000000000005</v>
      </c>
      <c r="H49" s="140">
        <v>16943</v>
      </c>
      <c r="I49" s="143">
        <f t="shared" si="8"/>
        <v>102675</v>
      </c>
      <c r="J49" s="151">
        <f t="shared" si="9"/>
        <v>0.28000000000000003</v>
      </c>
      <c r="K49" s="143">
        <f t="shared" si="10"/>
        <v>4744</v>
      </c>
      <c r="L49" s="126"/>
      <c r="M49" s="150"/>
      <c r="N49" s="249" t="str">
        <f t="shared" si="12"/>
        <v>Sheet No. 95-B</v>
      </c>
      <c r="O49" s="233"/>
      <c r="P49" s="233"/>
      <c r="Q49" s="126"/>
      <c r="R49" s="126"/>
      <c r="S49" s="126"/>
      <c r="T49" s="126"/>
    </row>
    <row r="50" spans="1:20" x14ac:dyDescent="0.2">
      <c r="A50" s="226">
        <f t="shared" si="0"/>
        <v>41</v>
      </c>
      <c r="B50" s="148" t="str">
        <f t="shared" si="11"/>
        <v xml:space="preserve">52E </v>
      </c>
      <c r="C50" s="157" t="s">
        <v>19</v>
      </c>
      <c r="D50" s="157">
        <v>310</v>
      </c>
      <c r="E50" s="150">
        <v>2.5499999999999998</v>
      </c>
      <c r="F50" s="150">
        <v>4.95</v>
      </c>
      <c r="G50" s="150">
        <f t="shared" si="7"/>
        <v>7.5</v>
      </c>
      <c r="H50" s="140">
        <v>1701</v>
      </c>
      <c r="I50" s="143">
        <f t="shared" si="8"/>
        <v>12758</v>
      </c>
      <c r="J50" s="151">
        <f t="shared" si="9"/>
        <v>0.35</v>
      </c>
      <c r="K50" s="143">
        <f t="shared" si="10"/>
        <v>595</v>
      </c>
      <c r="L50" s="126"/>
      <c r="M50" s="150"/>
      <c r="N50" s="249" t="str">
        <f t="shared" si="12"/>
        <v>Sheet No. 95-B</v>
      </c>
      <c r="O50" s="233"/>
      <c r="P50" s="233"/>
      <c r="Q50" s="126"/>
      <c r="R50" s="126"/>
      <c r="S50" s="126"/>
      <c r="T50" s="126"/>
    </row>
    <row r="51" spans="1:20" x14ac:dyDescent="0.2">
      <c r="A51" s="226">
        <f t="shared" si="0"/>
        <v>42</v>
      </c>
      <c r="B51" s="148" t="str">
        <f t="shared" si="11"/>
        <v xml:space="preserve">52E </v>
      </c>
      <c r="C51" s="157" t="s">
        <v>19</v>
      </c>
      <c r="D51" s="157">
        <v>400</v>
      </c>
      <c r="E51" s="150">
        <v>3.3</v>
      </c>
      <c r="F51" s="150">
        <v>6.39</v>
      </c>
      <c r="G51" s="150">
        <f t="shared" si="7"/>
        <v>9.69</v>
      </c>
      <c r="H51" s="140">
        <v>7125</v>
      </c>
      <c r="I51" s="143">
        <f t="shared" si="8"/>
        <v>69041</v>
      </c>
      <c r="J51" s="151">
        <f t="shared" si="9"/>
        <v>0.45</v>
      </c>
      <c r="K51" s="143">
        <f t="shared" si="10"/>
        <v>3206</v>
      </c>
      <c r="L51" s="126"/>
      <c r="M51" s="150"/>
      <c r="N51" s="249" t="str">
        <f t="shared" si="12"/>
        <v>Sheet No. 95-B</v>
      </c>
      <c r="O51" s="233"/>
      <c r="P51" s="233"/>
      <c r="Q51" s="126"/>
      <c r="R51" s="126"/>
      <c r="S51" s="126"/>
      <c r="T51" s="126"/>
    </row>
    <row r="52" spans="1:20" x14ac:dyDescent="0.2">
      <c r="A52" s="226">
        <f t="shared" si="0"/>
        <v>43</v>
      </c>
      <c r="B52" s="158"/>
      <c r="C52" s="157"/>
      <c r="D52" s="157"/>
      <c r="E52" s="150"/>
      <c r="F52" s="150"/>
      <c r="G52" s="150"/>
      <c r="H52" s="140"/>
      <c r="I52" s="140"/>
      <c r="J52" s="151"/>
      <c r="K52" s="140"/>
      <c r="L52" s="126"/>
      <c r="M52" s="150"/>
      <c r="N52" s="150"/>
      <c r="O52" s="233"/>
      <c r="P52" s="233"/>
      <c r="Q52" s="126"/>
      <c r="R52" s="126"/>
      <c r="S52" s="126"/>
      <c r="T52" s="126"/>
    </row>
    <row r="53" spans="1:20" x14ac:dyDescent="0.2">
      <c r="A53" s="226">
        <f t="shared" si="0"/>
        <v>44</v>
      </c>
      <c r="B53" s="148" t="str">
        <f>+B48</f>
        <v xml:space="preserve">52E </v>
      </c>
      <c r="C53" s="157" t="s">
        <v>219</v>
      </c>
      <c r="D53" s="157">
        <v>70</v>
      </c>
      <c r="E53" s="150">
        <v>0.57999999999999996</v>
      </c>
      <c r="F53" s="150">
        <v>1.1200000000000001</v>
      </c>
      <c r="G53" s="150">
        <f t="shared" ref="G53:G59" si="13">SUM(E53:F53)</f>
        <v>1.7000000000000002</v>
      </c>
      <c r="H53" s="140">
        <v>840</v>
      </c>
      <c r="I53" s="143">
        <f t="shared" ref="I53:I59" si="14">ROUND($H53*G53,0)</f>
        <v>1428</v>
      </c>
      <c r="J53" s="151">
        <f t="shared" ref="J53:J59" si="15">ROUND(+G53*$L$10,2)</f>
        <v>0.08</v>
      </c>
      <c r="K53" s="143">
        <f t="shared" ref="K53:K59" si="16">ROUND($H53*J53,0)</f>
        <v>67</v>
      </c>
      <c r="L53" s="126"/>
      <c r="M53" s="150"/>
      <c r="N53" s="249" t="str">
        <f t="shared" ref="N53:N59" si="17">+$N$44</f>
        <v>Sheet No. 95-B</v>
      </c>
      <c r="O53" s="233"/>
      <c r="P53" s="233"/>
      <c r="Q53" s="126"/>
      <c r="R53" s="126"/>
      <c r="S53" s="126"/>
      <c r="T53" s="126"/>
    </row>
    <row r="54" spans="1:20" x14ac:dyDescent="0.2">
      <c r="A54" s="226">
        <f t="shared" si="0"/>
        <v>45</v>
      </c>
      <c r="B54" s="148" t="str">
        <f>+B49</f>
        <v xml:space="preserve">52E </v>
      </c>
      <c r="C54" s="157" t="s">
        <v>219</v>
      </c>
      <c r="D54" s="157">
        <v>100</v>
      </c>
      <c r="E54" s="150">
        <v>0.82</v>
      </c>
      <c r="F54" s="150">
        <v>1.6</v>
      </c>
      <c r="G54" s="150">
        <f t="shared" si="13"/>
        <v>2.42</v>
      </c>
      <c r="H54" s="140">
        <v>48</v>
      </c>
      <c r="I54" s="143">
        <f t="shared" si="14"/>
        <v>116</v>
      </c>
      <c r="J54" s="151">
        <f t="shared" si="15"/>
        <v>0.11</v>
      </c>
      <c r="K54" s="143">
        <f t="shared" si="16"/>
        <v>5</v>
      </c>
      <c r="L54" s="126"/>
      <c r="M54" s="150"/>
      <c r="N54" s="249" t="str">
        <f t="shared" si="17"/>
        <v>Sheet No. 95-B</v>
      </c>
      <c r="O54" s="233"/>
      <c r="P54" s="233"/>
      <c r="Q54" s="126"/>
      <c r="R54" s="126"/>
      <c r="S54" s="126"/>
      <c r="T54" s="126"/>
    </row>
    <row r="55" spans="1:20" x14ac:dyDescent="0.2">
      <c r="A55" s="226">
        <f t="shared" si="0"/>
        <v>46</v>
      </c>
      <c r="B55" s="148" t="str">
        <f>+B50</f>
        <v xml:space="preserve">52E </v>
      </c>
      <c r="C55" s="157" t="s">
        <v>219</v>
      </c>
      <c r="D55" s="157">
        <v>150</v>
      </c>
      <c r="E55" s="150">
        <v>1.24</v>
      </c>
      <c r="F55" s="150">
        <v>2.4</v>
      </c>
      <c r="G55" s="150">
        <f t="shared" si="13"/>
        <v>3.6399999999999997</v>
      </c>
      <c r="H55" s="140">
        <v>2452</v>
      </c>
      <c r="I55" s="143">
        <f t="shared" si="14"/>
        <v>8925</v>
      </c>
      <c r="J55" s="151">
        <f t="shared" si="15"/>
        <v>0.17</v>
      </c>
      <c r="K55" s="143">
        <f t="shared" si="16"/>
        <v>417</v>
      </c>
      <c r="L55" s="126"/>
      <c r="M55" s="150"/>
      <c r="N55" s="249" t="str">
        <f t="shared" si="17"/>
        <v>Sheet No. 95-B</v>
      </c>
      <c r="O55" s="233"/>
      <c r="P55" s="233"/>
      <c r="Q55" s="126"/>
      <c r="R55" s="126"/>
      <c r="S55" s="126"/>
      <c r="T55" s="126"/>
    </row>
    <row r="56" spans="1:20" x14ac:dyDescent="0.2">
      <c r="A56" s="226">
        <f t="shared" si="0"/>
        <v>47</v>
      </c>
      <c r="B56" s="148" t="str">
        <f>+B51</f>
        <v xml:space="preserve">52E </v>
      </c>
      <c r="C56" s="157" t="s">
        <v>219</v>
      </c>
      <c r="D56" s="157">
        <v>175</v>
      </c>
      <c r="E56" s="150">
        <v>1.44</v>
      </c>
      <c r="F56" s="150">
        <v>2.8</v>
      </c>
      <c r="G56" s="150">
        <f t="shared" si="13"/>
        <v>4.24</v>
      </c>
      <c r="H56" s="140">
        <v>2642</v>
      </c>
      <c r="I56" s="143">
        <f t="shared" si="14"/>
        <v>11202</v>
      </c>
      <c r="J56" s="151">
        <f t="shared" si="15"/>
        <v>0.2</v>
      </c>
      <c r="K56" s="143">
        <f t="shared" si="16"/>
        <v>528</v>
      </c>
      <c r="L56" s="126"/>
      <c r="M56" s="150"/>
      <c r="N56" s="249" t="str">
        <f t="shared" si="17"/>
        <v>Sheet No. 95-B</v>
      </c>
      <c r="O56" s="233"/>
      <c r="P56" s="233"/>
      <c r="Q56" s="126"/>
      <c r="R56" s="126"/>
      <c r="S56" s="126"/>
      <c r="T56" s="126"/>
    </row>
    <row r="57" spans="1:20" x14ac:dyDescent="0.2">
      <c r="A57" s="226">
        <f t="shared" si="0"/>
        <v>48</v>
      </c>
      <c r="B57" s="148" t="str">
        <f t="shared" ref="B57:C59" si="18">+B56</f>
        <v xml:space="preserve">52E </v>
      </c>
      <c r="C57" s="157" t="str">
        <f t="shared" si="18"/>
        <v>Metal Halide</v>
      </c>
      <c r="D57" s="157">
        <v>250</v>
      </c>
      <c r="E57" s="150">
        <v>2.06</v>
      </c>
      <c r="F57" s="150">
        <v>4</v>
      </c>
      <c r="G57" s="150">
        <f t="shared" si="13"/>
        <v>6.0600000000000005</v>
      </c>
      <c r="H57" s="140">
        <v>512</v>
      </c>
      <c r="I57" s="143">
        <f t="shared" si="14"/>
        <v>3103</v>
      </c>
      <c r="J57" s="151">
        <f t="shared" si="15"/>
        <v>0.28000000000000003</v>
      </c>
      <c r="K57" s="143">
        <f t="shared" si="16"/>
        <v>143</v>
      </c>
      <c r="L57" s="126"/>
      <c r="M57" s="150"/>
      <c r="N57" s="249" t="str">
        <f t="shared" si="17"/>
        <v>Sheet No. 95-B</v>
      </c>
      <c r="O57" s="233"/>
      <c r="P57" s="233"/>
      <c r="Q57" s="126"/>
      <c r="R57" s="126"/>
      <c r="S57" s="126"/>
      <c r="T57" s="126"/>
    </row>
    <row r="58" spans="1:20" x14ac:dyDescent="0.2">
      <c r="A58" s="226">
        <f t="shared" si="0"/>
        <v>49</v>
      </c>
      <c r="B58" s="148" t="str">
        <f t="shared" si="18"/>
        <v xml:space="preserve">52E </v>
      </c>
      <c r="C58" s="157" t="str">
        <f t="shared" si="18"/>
        <v>Metal Halide</v>
      </c>
      <c r="D58" s="157">
        <v>400</v>
      </c>
      <c r="E58" s="150">
        <v>3.3</v>
      </c>
      <c r="F58" s="150">
        <v>6.39</v>
      </c>
      <c r="G58" s="150">
        <f t="shared" si="13"/>
        <v>9.69</v>
      </c>
      <c r="H58" s="140">
        <v>684</v>
      </c>
      <c r="I58" s="143">
        <f t="shared" si="14"/>
        <v>6628</v>
      </c>
      <c r="J58" s="151">
        <f t="shared" si="15"/>
        <v>0.45</v>
      </c>
      <c r="K58" s="143">
        <f t="shared" si="16"/>
        <v>308</v>
      </c>
      <c r="L58" s="126"/>
      <c r="M58" s="150"/>
      <c r="N58" s="249" t="str">
        <f t="shared" si="17"/>
        <v>Sheet No. 95-B</v>
      </c>
      <c r="O58" s="233"/>
      <c r="P58" s="233"/>
      <c r="Q58" s="126"/>
      <c r="R58" s="126"/>
      <c r="S58" s="126"/>
      <c r="T58" s="126"/>
    </row>
    <row r="59" spans="1:20" x14ac:dyDescent="0.2">
      <c r="A59" s="226">
        <f t="shared" si="0"/>
        <v>50</v>
      </c>
      <c r="B59" s="148" t="str">
        <f t="shared" si="18"/>
        <v xml:space="preserve">52E </v>
      </c>
      <c r="C59" s="157" t="str">
        <f t="shared" si="18"/>
        <v>Metal Halide</v>
      </c>
      <c r="D59" s="157">
        <v>1000</v>
      </c>
      <c r="E59" s="150">
        <v>8.24</v>
      </c>
      <c r="F59" s="150">
        <v>15.98</v>
      </c>
      <c r="G59" s="150">
        <f t="shared" si="13"/>
        <v>24.22</v>
      </c>
      <c r="H59" s="140">
        <v>216</v>
      </c>
      <c r="I59" s="143">
        <f t="shared" si="14"/>
        <v>5232</v>
      </c>
      <c r="J59" s="151">
        <f t="shared" si="15"/>
        <v>1.1200000000000001</v>
      </c>
      <c r="K59" s="143">
        <f t="shared" si="16"/>
        <v>242</v>
      </c>
      <c r="L59" s="126"/>
      <c r="M59" s="150"/>
      <c r="N59" s="249" t="str">
        <f t="shared" si="17"/>
        <v>Sheet No. 95-B</v>
      </c>
      <c r="O59" s="233"/>
      <c r="P59" s="233"/>
      <c r="Q59" s="126"/>
      <c r="R59" s="126"/>
      <c r="S59" s="126"/>
      <c r="T59" s="126"/>
    </row>
    <row r="60" spans="1:20" x14ac:dyDescent="0.2">
      <c r="A60" s="226">
        <f t="shared" si="0"/>
        <v>51</v>
      </c>
      <c r="B60" s="155"/>
      <c r="C60" s="139"/>
      <c r="D60" s="139"/>
      <c r="E60" s="150"/>
      <c r="F60" s="150"/>
      <c r="G60" s="150"/>
      <c r="H60" s="140"/>
      <c r="I60" s="140"/>
      <c r="J60" s="151"/>
      <c r="K60" s="140"/>
      <c r="L60" s="126"/>
      <c r="M60" s="150"/>
      <c r="N60" s="150"/>
      <c r="O60" s="233"/>
      <c r="P60" s="233"/>
      <c r="Q60" s="126"/>
      <c r="R60" s="126"/>
      <c r="S60" s="126"/>
      <c r="T60" s="126"/>
    </row>
    <row r="61" spans="1:20" x14ac:dyDescent="0.2">
      <c r="A61" s="226">
        <f t="shared" si="0"/>
        <v>52</v>
      </c>
      <c r="B61" s="155" t="s">
        <v>220</v>
      </c>
      <c r="C61" s="139"/>
      <c r="D61" s="139"/>
      <c r="E61" s="150"/>
      <c r="F61" s="150"/>
      <c r="G61" s="150"/>
      <c r="H61" s="140"/>
      <c r="I61" s="140"/>
      <c r="J61" s="151"/>
      <c r="K61" s="140"/>
      <c r="L61" s="126"/>
      <c r="M61" s="150"/>
      <c r="N61" s="150"/>
      <c r="O61" s="233"/>
      <c r="P61" s="233"/>
      <c r="Q61" s="126"/>
      <c r="R61" s="126"/>
      <c r="S61" s="126"/>
      <c r="T61" s="126"/>
    </row>
    <row r="62" spans="1:20" x14ac:dyDescent="0.2">
      <c r="A62" s="226">
        <f t="shared" si="0"/>
        <v>53</v>
      </c>
      <c r="B62" s="148" t="s">
        <v>221</v>
      </c>
      <c r="C62" s="157" t="s">
        <v>19</v>
      </c>
      <c r="D62" s="157">
        <v>50</v>
      </c>
      <c r="E62" s="150">
        <v>0.41</v>
      </c>
      <c r="F62" s="150">
        <v>0.8</v>
      </c>
      <c r="G62" s="150">
        <f t="shared" ref="G62:G70" si="19">SUM(E62:F62)</f>
        <v>1.21</v>
      </c>
      <c r="H62" s="140">
        <v>0</v>
      </c>
      <c r="I62" s="143">
        <f t="shared" ref="I62:I70" si="20">ROUND($H62*G62,0)</f>
        <v>0</v>
      </c>
      <c r="J62" s="151">
        <f t="shared" ref="J62:J70" si="21">ROUND(+G62*$L$10,2)</f>
        <v>0.06</v>
      </c>
      <c r="K62" s="143">
        <f t="shared" ref="K62:K70" si="22">ROUND($H62*J62,0)</f>
        <v>0</v>
      </c>
      <c r="L62" s="126"/>
      <c r="M62" s="150"/>
      <c r="N62" s="249" t="str">
        <f t="shared" ref="N62:N70" si="23">+$N$44</f>
        <v>Sheet No. 95-B</v>
      </c>
      <c r="O62" s="233"/>
      <c r="P62" s="233"/>
      <c r="Q62" s="126"/>
      <c r="R62" s="126"/>
      <c r="S62" s="126"/>
      <c r="T62" s="126"/>
    </row>
    <row r="63" spans="1:20" x14ac:dyDescent="0.2">
      <c r="A63" s="226">
        <f t="shared" si="0"/>
        <v>54</v>
      </c>
      <c r="B63" s="148" t="str">
        <f t="shared" ref="B63:B70" si="24">+B62</f>
        <v xml:space="preserve">53E </v>
      </c>
      <c r="C63" s="157" t="s">
        <v>19</v>
      </c>
      <c r="D63" s="157">
        <v>70</v>
      </c>
      <c r="E63" s="150">
        <v>0.57999999999999996</v>
      </c>
      <c r="F63" s="150">
        <v>1.1200000000000001</v>
      </c>
      <c r="G63" s="150">
        <f t="shared" si="19"/>
        <v>1.7000000000000002</v>
      </c>
      <c r="H63" s="140">
        <v>49673</v>
      </c>
      <c r="I63" s="143">
        <f t="shared" si="20"/>
        <v>84444</v>
      </c>
      <c r="J63" s="151">
        <f t="shared" si="21"/>
        <v>0.08</v>
      </c>
      <c r="K63" s="143">
        <f t="shared" si="22"/>
        <v>3974</v>
      </c>
      <c r="L63" s="126"/>
      <c r="M63" s="150"/>
      <c r="N63" s="249" t="str">
        <f t="shared" si="23"/>
        <v>Sheet No. 95-B</v>
      </c>
      <c r="O63" s="233"/>
      <c r="P63" s="233"/>
      <c r="Q63" s="126"/>
      <c r="R63" s="126"/>
      <c r="S63" s="126"/>
      <c r="T63" s="126"/>
    </row>
    <row r="64" spans="1:20" x14ac:dyDescent="0.2">
      <c r="A64" s="226">
        <f t="shared" si="0"/>
        <v>55</v>
      </c>
      <c r="B64" s="148" t="str">
        <f t="shared" si="24"/>
        <v xml:space="preserve">53E </v>
      </c>
      <c r="C64" s="157" t="s">
        <v>19</v>
      </c>
      <c r="D64" s="157">
        <v>100</v>
      </c>
      <c r="E64" s="150">
        <v>0.82</v>
      </c>
      <c r="F64" s="150">
        <v>1.6</v>
      </c>
      <c r="G64" s="150">
        <f t="shared" si="19"/>
        <v>2.42</v>
      </c>
      <c r="H64" s="140">
        <v>367471</v>
      </c>
      <c r="I64" s="143">
        <f t="shared" si="20"/>
        <v>889280</v>
      </c>
      <c r="J64" s="151">
        <f t="shared" si="21"/>
        <v>0.11</v>
      </c>
      <c r="K64" s="143">
        <f t="shared" si="22"/>
        <v>40422</v>
      </c>
      <c r="L64" s="126"/>
      <c r="M64" s="150"/>
      <c r="N64" s="249" t="str">
        <f t="shared" si="23"/>
        <v>Sheet No. 95-B</v>
      </c>
      <c r="O64" s="233"/>
      <c r="P64" s="233"/>
      <c r="Q64" s="126"/>
      <c r="R64" s="126"/>
      <c r="S64" s="126"/>
      <c r="T64" s="126"/>
    </row>
    <row r="65" spans="1:20" x14ac:dyDescent="0.2">
      <c r="A65" s="226">
        <f t="shared" si="0"/>
        <v>56</v>
      </c>
      <c r="B65" s="148" t="str">
        <f t="shared" si="24"/>
        <v xml:space="preserve">53E </v>
      </c>
      <c r="C65" s="157" t="s">
        <v>19</v>
      </c>
      <c r="D65" s="157">
        <v>150</v>
      </c>
      <c r="E65" s="150">
        <v>1.24</v>
      </c>
      <c r="F65" s="150">
        <v>2.4</v>
      </c>
      <c r="G65" s="150">
        <f t="shared" si="19"/>
        <v>3.6399999999999997</v>
      </c>
      <c r="H65" s="140">
        <v>44772</v>
      </c>
      <c r="I65" s="143">
        <f t="shared" si="20"/>
        <v>162970</v>
      </c>
      <c r="J65" s="151">
        <f t="shared" si="21"/>
        <v>0.17</v>
      </c>
      <c r="K65" s="143">
        <f t="shared" si="22"/>
        <v>7611</v>
      </c>
      <c r="L65" s="126"/>
      <c r="M65" s="150"/>
      <c r="N65" s="249" t="str">
        <f t="shared" si="23"/>
        <v>Sheet No. 95-B</v>
      </c>
      <c r="O65" s="233"/>
      <c r="P65" s="233"/>
      <c r="Q65" s="126"/>
      <c r="R65" s="126"/>
      <c r="S65" s="126"/>
      <c r="T65" s="126"/>
    </row>
    <row r="66" spans="1:20" x14ac:dyDescent="0.2">
      <c r="A66" s="226">
        <f t="shared" si="0"/>
        <v>57</v>
      </c>
      <c r="B66" s="148" t="str">
        <f t="shared" si="24"/>
        <v xml:space="preserve">53E </v>
      </c>
      <c r="C66" s="157" t="s">
        <v>19</v>
      </c>
      <c r="D66" s="157">
        <v>200</v>
      </c>
      <c r="E66" s="150">
        <v>1.65</v>
      </c>
      <c r="F66" s="150">
        <v>3.2</v>
      </c>
      <c r="G66" s="150">
        <f t="shared" si="19"/>
        <v>4.8499999999999996</v>
      </c>
      <c r="H66" s="140">
        <v>62616</v>
      </c>
      <c r="I66" s="143">
        <f t="shared" si="20"/>
        <v>303688</v>
      </c>
      <c r="J66" s="151">
        <f t="shared" si="21"/>
        <v>0.22</v>
      </c>
      <c r="K66" s="143">
        <f t="shared" si="22"/>
        <v>13776</v>
      </c>
      <c r="L66" s="126"/>
      <c r="M66" s="150"/>
      <c r="N66" s="249" t="str">
        <f t="shared" si="23"/>
        <v>Sheet No. 95-B</v>
      </c>
      <c r="O66" s="233"/>
      <c r="P66" s="233"/>
      <c r="Q66" s="126"/>
      <c r="R66" s="126"/>
      <c r="S66" s="126"/>
      <c r="T66" s="126"/>
    </row>
    <row r="67" spans="1:20" x14ac:dyDescent="0.2">
      <c r="A67" s="226">
        <f t="shared" si="0"/>
        <v>58</v>
      </c>
      <c r="B67" s="148" t="str">
        <f t="shared" si="24"/>
        <v xml:space="preserve">53E </v>
      </c>
      <c r="C67" s="157" t="s">
        <v>19</v>
      </c>
      <c r="D67" s="157">
        <v>250</v>
      </c>
      <c r="E67" s="150">
        <v>2.06</v>
      </c>
      <c r="F67" s="150">
        <v>4</v>
      </c>
      <c r="G67" s="150">
        <f t="shared" si="19"/>
        <v>6.0600000000000005</v>
      </c>
      <c r="H67" s="140">
        <v>23311</v>
      </c>
      <c r="I67" s="143">
        <f t="shared" si="20"/>
        <v>141265</v>
      </c>
      <c r="J67" s="151">
        <f t="shared" si="21"/>
        <v>0.28000000000000003</v>
      </c>
      <c r="K67" s="143">
        <f t="shared" si="22"/>
        <v>6527</v>
      </c>
      <c r="L67" s="126"/>
      <c r="M67" s="150"/>
      <c r="N67" s="249" t="str">
        <f t="shared" si="23"/>
        <v>Sheet No. 95-B</v>
      </c>
      <c r="O67" s="233"/>
      <c r="P67" s="233"/>
      <c r="Q67" s="126"/>
      <c r="R67" s="126"/>
      <c r="S67" s="126"/>
      <c r="T67" s="126"/>
    </row>
    <row r="68" spans="1:20" x14ac:dyDescent="0.2">
      <c r="A68" s="226">
        <f t="shared" si="0"/>
        <v>59</v>
      </c>
      <c r="B68" s="148" t="str">
        <f t="shared" si="24"/>
        <v xml:space="preserve">53E </v>
      </c>
      <c r="C68" s="157" t="s">
        <v>19</v>
      </c>
      <c r="D68" s="157">
        <v>310</v>
      </c>
      <c r="E68" s="150">
        <v>2.5499999999999998</v>
      </c>
      <c r="F68" s="150">
        <v>4.95</v>
      </c>
      <c r="G68" s="150">
        <f t="shared" si="19"/>
        <v>7.5</v>
      </c>
      <c r="H68" s="140">
        <v>267</v>
      </c>
      <c r="I68" s="143">
        <f t="shared" si="20"/>
        <v>2003</v>
      </c>
      <c r="J68" s="151">
        <f t="shared" si="21"/>
        <v>0.35</v>
      </c>
      <c r="K68" s="143">
        <f t="shared" si="22"/>
        <v>93</v>
      </c>
      <c r="L68" s="126"/>
      <c r="M68" s="150"/>
      <c r="N68" s="249" t="str">
        <f t="shared" si="23"/>
        <v>Sheet No. 95-B</v>
      </c>
      <c r="O68" s="233"/>
      <c r="P68" s="233"/>
      <c r="Q68" s="126"/>
      <c r="R68" s="126"/>
      <c r="S68" s="126"/>
      <c r="T68" s="126"/>
    </row>
    <row r="69" spans="1:20" x14ac:dyDescent="0.2">
      <c r="A69" s="226">
        <f t="shared" si="0"/>
        <v>60</v>
      </c>
      <c r="B69" s="148" t="str">
        <f t="shared" si="24"/>
        <v xml:space="preserve">53E </v>
      </c>
      <c r="C69" s="157" t="s">
        <v>19</v>
      </c>
      <c r="D69" s="157">
        <v>400</v>
      </c>
      <c r="E69" s="150">
        <v>3.3</v>
      </c>
      <c r="F69" s="150">
        <v>6.39</v>
      </c>
      <c r="G69" s="150">
        <f t="shared" si="19"/>
        <v>9.69</v>
      </c>
      <c r="H69" s="140">
        <v>16480</v>
      </c>
      <c r="I69" s="143">
        <f t="shared" si="20"/>
        <v>159691</v>
      </c>
      <c r="J69" s="151">
        <f t="shared" si="21"/>
        <v>0.45</v>
      </c>
      <c r="K69" s="143">
        <f t="shared" si="22"/>
        <v>7416</v>
      </c>
      <c r="L69" s="126"/>
      <c r="M69" s="150"/>
      <c r="N69" s="249" t="str">
        <f t="shared" si="23"/>
        <v>Sheet No. 95-B</v>
      </c>
      <c r="O69" s="233"/>
      <c r="P69" s="233"/>
      <c r="Q69" s="126"/>
      <c r="R69" s="126"/>
      <c r="S69" s="126"/>
      <c r="T69" s="126"/>
    </row>
    <row r="70" spans="1:20" x14ac:dyDescent="0.2">
      <c r="A70" s="226">
        <f t="shared" si="0"/>
        <v>61</v>
      </c>
      <c r="B70" s="148" t="str">
        <f t="shared" si="24"/>
        <v xml:space="preserve">53E </v>
      </c>
      <c r="C70" s="157" t="s">
        <v>19</v>
      </c>
      <c r="D70" s="157">
        <v>1000</v>
      </c>
      <c r="E70" s="150">
        <v>8.24</v>
      </c>
      <c r="F70" s="150">
        <v>15.98</v>
      </c>
      <c r="G70" s="150">
        <f t="shared" si="19"/>
        <v>24.22</v>
      </c>
      <c r="H70" s="140">
        <v>0</v>
      </c>
      <c r="I70" s="143">
        <f t="shared" si="20"/>
        <v>0</v>
      </c>
      <c r="J70" s="151">
        <f t="shared" si="21"/>
        <v>1.1200000000000001</v>
      </c>
      <c r="K70" s="143">
        <f t="shared" si="22"/>
        <v>0</v>
      </c>
      <c r="L70" s="126"/>
      <c r="M70" s="150"/>
      <c r="N70" s="249" t="str">
        <f t="shared" si="23"/>
        <v>Sheet No. 95-B</v>
      </c>
      <c r="O70" s="233"/>
      <c r="P70" s="233"/>
      <c r="Q70" s="126"/>
      <c r="R70" s="126"/>
      <c r="S70" s="126"/>
      <c r="T70" s="126"/>
    </row>
    <row r="71" spans="1:20" x14ac:dyDescent="0.2">
      <c r="A71" s="226">
        <f t="shared" si="0"/>
        <v>62</v>
      </c>
      <c r="B71" s="148"/>
      <c r="C71" s="157"/>
      <c r="D71" s="157"/>
      <c r="E71" s="150"/>
      <c r="F71" s="150"/>
      <c r="G71" s="150"/>
      <c r="H71" s="140"/>
      <c r="I71" s="140"/>
      <c r="J71" s="151"/>
      <c r="K71" s="140"/>
      <c r="L71" s="126"/>
      <c r="M71" s="150"/>
      <c r="N71" s="150"/>
      <c r="O71" s="233"/>
      <c r="P71" s="233"/>
      <c r="Q71" s="126"/>
      <c r="R71" s="126"/>
      <c r="S71" s="126"/>
      <c r="T71" s="126"/>
    </row>
    <row r="72" spans="1:20" x14ac:dyDescent="0.2">
      <c r="A72" s="226">
        <f t="shared" si="0"/>
        <v>63</v>
      </c>
      <c r="B72" s="148" t="str">
        <f>+B70</f>
        <v xml:space="preserve">53E </v>
      </c>
      <c r="C72" s="157" t="s">
        <v>219</v>
      </c>
      <c r="D72" s="157">
        <v>70</v>
      </c>
      <c r="E72" s="150">
        <v>0.57999999999999996</v>
      </c>
      <c r="F72" s="150">
        <v>1.1200000000000001</v>
      </c>
      <c r="G72" s="150">
        <f t="shared" ref="G72:G77" si="25">SUM(E72:F72)</f>
        <v>1.7000000000000002</v>
      </c>
      <c r="H72" s="140">
        <v>0</v>
      </c>
      <c r="I72" s="143">
        <f t="shared" ref="I72:I77" si="26">ROUND($H72*G72,0)</f>
        <v>0</v>
      </c>
      <c r="J72" s="151">
        <f t="shared" ref="J72:J77" si="27">ROUND(+G72*$L$10,2)</f>
        <v>0.08</v>
      </c>
      <c r="K72" s="143">
        <f t="shared" ref="K72:K77" si="28">ROUND($H72*J72,0)</f>
        <v>0</v>
      </c>
      <c r="L72" s="126"/>
      <c r="M72" s="150"/>
      <c r="N72" s="249" t="s">
        <v>263</v>
      </c>
      <c r="O72" s="233"/>
      <c r="P72" s="233"/>
      <c r="Q72" s="126"/>
      <c r="R72" s="126"/>
      <c r="S72" s="126"/>
      <c r="T72" s="126"/>
    </row>
    <row r="73" spans="1:20" x14ac:dyDescent="0.2">
      <c r="A73" s="226">
        <f t="shared" si="0"/>
        <v>64</v>
      </c>
      <c r="B73" s="148" t="str">
        <f>+B72</f>
        <v xml:space="preserve">53E </v>
      </c>
      <c r="C73" s="157" t="s">
        <v>219</v>
      </c>
      <c r="D73" s="157">
        <v>100</v>
      </c>
      <c r="E73" s="150">
        <v>0.82</v>
      </c>
      <c r="F73" s="150">
        <v>1.6</v>
      </c>
      <c r="G73" s="150">
        <f t="shared" si="25"/>
        <v>2.42</v>
      </c>
      <c r="H73" s="140">
        <v>0</v>
      </c>
      <c r="I73" s="143">
        <f t="shared" si="26"/>
        <v>0</v>
      </c>
      <c r="J73" s="151">
        <f t="shared" si="27"/>
        <v>0.11</v>
      </c>
      <c r="K73" s="143">
        <f t="shared" si="28"/>
        <v>0</v>
      </c>
      <c r="L73" s="126"/>
      <c r="M73" s="150"/>
      <c r="N73" s="249" t="str">
        <f>+$N$72</f>
        <v>Sheet No. 95-C</v>
      </c>
      <c r="O73" s="233"/>
      <c r="P73" s="233"/>
      <c r="Q73" s="126"/>
      <c r="R73" s="126"/>
      <c r="S73" s="126"/>
      <c r="T73" s="126"/>
    </row>
    <row r="74" spans="1:20" x14ac:dyDescent="0.2">
      <c r="A74" s="226">
        <f t="shared" si="0"/>
        <v>65</v>
      </c>
      <c r="B74" s="148" t="str">
        <f>+B73</f>
        <v xml:space="preserve">53E </v>
      </c>
      <c r="C74" s="157" t="s">
        <v>219</v>
      </c>
      <c r="D74" s="157">
        <v>150</v>
      </c>
      <c r="E74" s="150">
        <v>1.24</v>
      </c>
      <c r="F74" s="150">
        <v>2.4</v>
      </c>
      <c r="G74" s="150">
        <f t="shared" si="25"/>
        <v>3.6399999999999997</v>
      </c>
      <c r="H74" s="140">
        <v>0</v>
      </c>
      <c r="I74" s="143">
        <f t="shared" si="26"/>
        <v>0</v>
      </c>
      <c r="J74" s="151">
        <f t="shared" si="27"/>
        <v>0.17</v>
      </c>
      <c r="K74" s="143">
        <f t="shared" si="28"/>
        <v>0</v>
      </c>
      <c r="L74" s="126"/>
      <c r="M74" s="150"/>
      <c r="N74" s="249" t="str">
        <f t="shared" ref="N74:N77" si="29">+$N$72</f>
        <v>Sheet No. 95-C</v>
      </c>
      <c r="O74" s="233"/>
      <c r="P74" s="233"/>
      <c r="Q74" s="126"/>
      <c r="R74" s="126"/>
      <c r="S74" s="126"/>
      <c r="T74" s="126"/>
    </row>
    <row r="75" spans="1:20" x14ac:dyDescent="0.2">
      <c r="A75" s="226">
        <f t="shared" si="0"/>
        <v>66</v>
      </c>
      <c r="B75" s="148" t="str">
        <f>+B74</f>
        <v xml:space="preserve">53E </v>
      </c>
      <c r="C75" s="157" t="s">
        <v>219</v>
      </c>
      <c r="D75" s="157">
        <v>175</v>
      </c>
      <c r="E75" s="150">
        <v>1.44</v>
      </c>
      <c r="F75" s="150">
        <v>2.8</v>
      </c>
      <c r="G75" s="150">
        <f t="shared" si="25"/>
        <v>4.24</v>
      </c>
      <c r="H75" s="140">
        <v>48</v>
      </c>
      <c r="I75" s="143">
        <f t="shared" si="26"/>
        <v>204</v>
      </c>
      <c r="J75" s="151">
        <f t="shared" si="27"/>
        <v>0.2</v>
      </c>
      <c r="K75" s="143">
        <f t="shared" si="28"/>
        <v>10</v>
      </c>
      <c r="L75" s="126"/>
      <c r="M75" s="150"/>
      <c r="N75" s="249" t="str">
        <f t="shared" si="29"/>
        <v>Sheet No. 95-C</v>
      </c>
      <c r="O75" s="233"/>
      <c r="P75" s="233"/>
      <c r="Q75" s="126"/>
      <c r="R75" s="126"/>
      <c r="S75" s="126"/>
      <c r="T75" s="126"/>
    </row>
    <row r="76" spans="1:20" x14ac:dyDescent="0.2">
      <c r="A76" s="226">
        <f t="shared" ref="A76:A139" si="30">+A75+1</f>
        <v>67</v>
      </c>
      <c r="B76" s="148" t="str">
        <f>+B75</f>
        <v xml:space="preserve">53E </v>
      </c>
      <c r="C76" s="157" t="s">
        <v>219</v>
      </c>
      <c r="D76" s="157">
        <v>250</v>
      </c>
      <c r="E76" s="150">
        <v>2.06</v>
      </c>
      <c r="F76" s="150">
        <v>4</v>
      </c>
      <c r="G76" s="150">
        <f t="shared" si="25"/>
        <v>6.0600000000000005</v>
      </c>
      <c r="H76" s="140">
        <v>0</v>
      </c>
      <c r="I76" s="143">
        <f t="shared" si="26"/>
        <v>0</v>
      </c>
      <c r="J76" s="151">
        <f t="shared" si="27"/>
        <v>0.28000000000000003</v>
      </c>
      <c r="K76" s="143">
        <f t="shared" si="28"/>
        <v>0</v>
      </c>
      <c r="L76" s="126"/>
      <c r="M76" s="150"/>
      <c r="N76" s="249" t="str">
        <f t="shared" si="29"/>
        <v>Sheet No. 95-C</v>
      </c>
      <c r="O76" s="233"/>
      <c r="P76" s="233"/>
      <c r="Q76" s="126"/>
      <c r="R76" s="126"/>
      <c r="S76" s="126"/>
      <c r="T76" s="126"/>
    </row>
    <row r="77" spans="1:20" x14ac:dyDescent="0.2">
      <c r="A77" s="226">
        <f t="shared" si="30"/>
        <v>68</v>
      </c>
      <c r="B77" s="148" t="str">
        <f>+B76</f>
        <v xml:space="preserve">53E </v>
      </c>
      <c r="C77" s="157" t="s">
        <v>219</v>
      </c>
      <c r="D77" s="157">
        <v>400</v>
      </c>
      <c r="E77" s="150">
        <v>3.3</v>
      </c>
      <c r="F77" s="150">
        <v>6.39</v>
      </c>
      <c r="G77" s="150">
        <f t="shared" si="25"/>
        <v>9.69</v>
      </c>
      <c r="H77" s="140">
        <v>0</v>
      </c>
      <c r="I77" s="143">
        <f t="shared" si="26"/>
        <v>0</v>
      </c>
      <c r="J77" s="151">
        <f t="shared" si="27"/>
        <v>0.45</v>
      </c>
      <c r="K77" s="143">
        <f t="shared" si="28"/>
        <v>0</v>
      </c>
      <c r="L77" s="126"/>
      <c r="M77" s="150"/>
      <c r="N77" s="249" t="str">
        <f t="shared" si="29"/>
        <v>Sheet No. 95-C</v>
      </c>
      <c r="O77" s="233"/>
      <c r="P77" s="233"/>
      <c r="Q77" s="126"/>
      <c r="R77" s="126"/>
      <c r="S77" s="126"/>
      <c r="T77" s="126"/>
    </row>
    <row r="78" spans="1:20" x14ac:dyDescent="0.2">
      <c r="A78" s="226">
        <f t="shared" si="30"/>
        <v>69</v>
      </c>
      <c r="B78" s="148"/>
      <c r="C78" s="157"/>
      <c r="D78" s="157"/>
      <c r="E78" s="150"/>
      <c r="F78" s="150"/>
      <c r="G78" s="150"/>
      <c r="H78" s="140"/>
      <c r="I78" s="140"/>
      <c r="J78" s="151"/>
      <c r="K78" s="140"/>
      <c r="L78" s="126"/>
      <c r="M78" s="150"/>
      <c r="N78" s="150"/>
      <c r="O78" s="233"/>
      <c r="P78" s="233"/>
      <c r="Q78" s="126"/>
      <c r="R78" s="126"/>
      <c r="S78" s="126"/>
      <c r="T78" s="126"/>
    </row>
    <row r="79" spans="1:20" x14ac:dyDescent="0.2">
      <c r="A79" s="226">
        <f t="shared" si="30"/>
        <v>70</v>
      </c>
      <c r="B79" s="148" t="str">
        <f>+B77</f>
        <v xml:space="preserve">53E </v>
      </c>
      <c r="C79" s="157" t="s">
        <v>207</v>
      </c>
      <c r="D79" s="154" t="s">
        <v>208</v>
      </c>
      <c r="E79" s="150">
        <v>0.37</v>
      </c>
      <c r="F79" s="150">
        <v>0.72</v>
      </c>
      <c r="G79" s="150">
        <f t="shared" ref="G79:G87" si="31">SUM(E79:F79)</f>
        <v>1.0899999999999999</v>
      </c>
      <c r="H79" s="140">
        <v>258888</v>
      </c>
      <c r="I79" s="143">
        <f t="shared" ref="I79:I87" si="32">ROUND($H79*G79,0)</f>
        <v>282188</v>
      </c>
      <c r="J79" s="151">
        <f t="shared" ref="J79:J87" si="33">ROUND(+G79*$L$10,2)</f>
        <v>0.05</v>
      </c>
      <c r="K79" s="143">
        <f t="shared" ref="K79:K87" si="34">ROUND($H79*J79,0)</f>
        <v>12944</v>
      </c>
      <c r="L79" s="126"/>
      <c r="M79" s="150"/>
      <c r="N79" s="249" t="str">
        <f>+$N$33</f>
        <v>Sheet No. 95-C.1</v>
      </c>
      <c r="O79" s="233"/>
      <c r="P79" s="233"/>
      <c r="Q79" s="126"/>
      <c r="R79" s="126"/>
      <c r="S79" s="126"/>
      <c r="T79" s="126"/>
    </row>
    <row r="80" spans="1:20" x14ac:dyDescent="0.2">
      <c r="A80" s="226">
        <f t="shared" si="30"/>
        <v>71</v>
      </c>
      <c r="B80" s="148" t="str">
        <f t="shared" ref="B80:B87" si="35">B79</f>
        <v xml:space="preserve">53E </v>
      </c>
      <c r="C80" s="157" t="s">
        <v>207</v>
      </c>
      <c r="D80" s="154" t="s">
        <v>209</v>
      </c>
      <c r="E80" s="150">
        <v>0.62</v>
      </c>
      <c r="F80" s="150">
        <v>1.2</v>
      </c>
      <c r="G80" s="150">
        <f t="shared" si="31"/>
        <v>1.8199999999999998</v>
      </c>
      <c r="H80" s="140">
        <v>11398</v>
      </c>
      <c r="I80" s="143">
        <f t="shared" si="32"/>
        <v>20744</v>
      </c>
      <c r="J80" s="151">
        <f t="shared" si="33"/>
        <v>0.08</v>
      </c>
      <c r="K80" s="143">
        <f t="shared" si="34"/>
        <v>912</v>
      </c>
      <c r="L80" s="126"/>
      <c r="M80" s="150"/>
      <c r="N80" s="249" t="str">
        <f>+$N$33</f>
        <v>Sheet No. 95-C.1</v>
      </c>
      <c r="O80" s="233"/>
      <c r="P80" s="233"/>
      <c r="Q80" s="126"/>
      <c r="R80" s="126"/>
      <c r="S80" s="126"/>
      <c r="T80" s="126"/>
    </row>
    <row r="81" spans="1:20" x14ac:dyDescent="0.2">
      <c r="A81" s="226">
        <f t="shared" si="30"/>
        <v>72</v>
      </c>
      <c r="B81" s="148" t="str">
        <f t="shared" si="35"/>
        <v xml:space="preserve">53E </v>
      </c>
      <c r="C81" s="157" t="s">
        <v>207</v>
      </c>
      <c r="D81" s="154" t="s">
        <v>210</v>
      </c>
      <c r="E81" s="150">
        <v>0.87</v>
      </c>
      <c r="F81" s="150">
        <v>1.68</v>
      </c>
      <c r="G81" s="150">
        <f t="shared" si="31"/>
        <v>2.5499999999999998</v>
      </c>
      <c r="H81" s="140">
        <v>37463</v>
      </c>
      <c r="I81" s="143">
        <f t="shared" si="32"/>
        <v>95531</v>
      </c>
      <c r="J81" s="151">
        <f t="shared" si="33"/>
        <v>0.12</v>
      </c>
      <c r="K81" s="143">
        <f t="shared" si="34"/>
        <v>4496</v>
      </c>
      <c r="L81" s="126"/>
      <c r="M81" s="150"/>
      <c r="N81" s="249" t="str">
        <f t="shared" ref="N81:N83" si="36">+$N$33</f>
        <v>Sheet No. 95-C.1</v>
      </c>
      <c r="O81" s="233"/>
      <c r="P81" s="233"/>
      <c r="Q81" s="126"/>
      <c r="R81" s="126"/>
      <c r="S81" s="126"/>
      <c r="T81" s="126"/>
    </row>
    <row r="82" spans="1:20" x14ac:dyDescent="0.2">
      <c r="A82" s="226">
        <f t="shared" si="30"/>
        <v>73</v>
      </c>
      <c r="B82" s="148" t="str">
        <f t="shared" si="35"/>
        <v xml:space="preserve">53E </v>
      </c>
      <c r="C82" s="157" t="s">
        <v>207</v>
      </c>
      <c r="D82" s="154" t="s">
        <v>211</v>
      </c>
      <c r="E82" s="150">
        <v>1.1100000000000001</v>
      </c>
      <c r="F82" s="150">
        <v>2.16</v>
      </c>
      <c r="G82" s="150">
        <f t="shared" si="31"/>
        <v>3.2700000000000005</v>
      </c>
      <c r="H82" s="140">
        <v>22841</v>
      </c>
      <c r="I82" s="143">
        <f t="shared" si="32"/>
        <v>74690</v>
      </c>
      <c r="J82" s="151">
        <f t="shared" si="33"/>
        <v>0.15</v>
      </c>
      <c r="K82" s="143">
        <f t="shared" si="34"/>
        <v>3426</v>
      </c>
      <c r="L82" s="126"/>
      <c r="M82" s="150"/>
      <c r="N82" s="249" t="str">
        <f t="shared" si="36"/>
        <v>Sheet No. 95-C.1</v>
      </c>
      <c r="O82" s="233"/>
      <c r="P82" s="233"/>
      <c r="Q82" s="126"/>
      <c r="R82" s="126"/>
      <c r="S82" s="126"/>
      <c r="T82" s="126"/>
    </row>
    <row r="83" spans="1:20" x14ac:dyDescent="0.2">
      <c r="A83" s="226">
        <f t="shared" si="30"/>
        <v>74</v>
      </c>
      <c r="B83" s="148" t="str">
        <f t="shared" si="35"/>
        <v xml:space="preserve">53E </v>
      </c>
      <c r="C83" s="157" t="s">
        <v>207</v>
      </c>
      <c r="D83" s="154" t="s">
        <v>212</v>
      </c>
      <c r="E83" s="150">
        <v>1.36</v>
      </c>
      <c r="F83" s="150">
        <v>2.64</v>
      </c>
      <c r="G83" s="150">
        <f t="shared" si="31"/>
        <v>4</v>
      </c>
      <c r="H83" s="140">
        <v>17081</v>
      </c>
      <c r="I83" s="143">
        <f t="shared" si="32"/>
        <v>68324</v>
      </c>
      <c r="J83" s="151">
        <f t="shared" si="33"/>
        <v>0.18</v>
      </c>
      <c r="K83" s="143">
        <f t="shared" si="34"/>
        <v>3075</v>
      </c>
      <c r="L83" s="126"/>
      <c r="M83" s="150"/>
      <c r="N83" s="249" t="str">
        <f t="shared" si="36"/>
        <v>Sheet No. 95-C.1</v>
      </c>
      <c r="O83" s="233"/>
      <c r="P83" s="233"/>
      <c r="Q83" s="126"/>
      <c r="R83" s="126"/>
      <c r="S83" s="126"/>
      <c r="T83" s="126"/>
    </row>
    <row r="84" spans="1:20" x14ac:dyDescent="0.2">
      <c r="A84" s="226">
        <f t="shared" si="30"/>
        <v>75</v>
      </c>
      <c r="B84" s="148" t="str">
        <f t="shared" si="35"/>
        <v xml:space="preserve">53E </v>
      </c>
      <c r="C84" s="157" t="s">
        <v>207</v>
      </c>
      <c r="D84" s="154" t="s">
        <v>213</v>
      </c>
      <c r="E84" s="150">
        <v>1.61</v>
      </c>
      <c r="F84" s="150">
        <v>3.12</v>
      </c>
      <c r="G84" s="150">
        <f t="shared" si="31"/>
        <v>4.7300000000000004</v>
      </c>
      <c r="H84" s="140">
        <v>6385</v>
      </c>
      <c r="I84" s="143">
        <f t="shared" si="32"/>
        <v>30201</v>
      </c>
      <c r="J84" s="151">
        <f t="shared" si="33"/>
        <v>0.22</v>
      </c>
      <c r="K84" s="143">
        <f t="shared" si="34"/>
        <v>1405</v>
      </c>
      <c r="L84" s="126"/>
      <c r="M84" s="150"/>
      <c r="N84" s="249" t="str">
        <f>+$N$38</f>
        <v>Sheet No. 95-C.2</v>
      </c>
      <c r="O84" s="233"/>
      <c r="P84" s="233"/>
      <c r="Q84" s="126"/>
      <c r="R84" s="126"/>
      <c r="S84" s="126"/>
      <c r="T84" s="126"/>
    </row>
    <row r="85" spans="1:20" x14ac:dyDescent="0.2">
      <c r="A85" s="226">
        <f t="shared" si="30"/>
        <v>76</v>
      </c>
      <c r="B85" s="148" t="str">
        <f t="shared" si="35"/>
        <v xml:space="preserve">53E </v>
      </c>
      <c r="C85" s="157" t="s">
        <v>207</v>
      </c>
      <c r="D85" s="154" t="s">
        <v>214</v>
      </c>
      <c r="E85" s="150">
        <v>1.85</v>
      </c>
      <c r="F85" s="150">
        <v>3.6</v>
      </c>
      <c r="G85" s="150">
        <f t="shared" si="31"/>
        <v>5.45</v>
      </c>
      <c r="H85" s="140">
        <v>262</v>
      </c>
      <c r="I85" s="143">
        <f t="shared" si="32"/>
        <v>1428</v>
      </c>
      <c r="J85" s="151">
        <f t="shared" si="33"/>
        <v>0.25</v>
      </c>
      <c r="K85" s="143">
        <f t="shared" si="34"/>
        <v>66</v>
      </c>
      <c r="L85" s="126"/>
      <c r="M85" s="150"/>
      <c r="N85" s="249" t="str">
        <f>+$N$38</f>
        <v>Sheet No. 95-C.2</v>
      </c>
      <c r="O85" s="233"/>
      <c r="P85" s="233"/>
      <c r="Q85" s="126"/>
      <c r="R85" s="126"/>
      <c r="S85" s="126"/>
      <c r="T85" s="126"/>
    </row>
    <row r="86" spans="1:20" x14ac:dyDescent="0.2">
      <c r="A86" s="226">
        <f t="shared" si="30"/>
        <v>77</v>
      </c>
      <c r="B86" s="148" t="str">
        <f t="shared" si="35"/>
        <v xml:space="preserve">53E </v>
      </c>
      <c r="C86" s="157" t="s">
        <v>207</v>
      </c>
      <c r="D86" s="154" t="s">
        <v>215</v>
      </c>
      <c r="E86" s="150">
        <v>2.1</v>
      </c>
      <c r="F86" s="150">
        <v>4.08</v>
      </c>
      <c r="G86" s="150">
        <f t="shared" si="31"/>
        <v>6.18</v>
      </c>
      <c r="H86" s="140">
        <v>308</v>
      </c>
      <c r="I86" s="143">
        <f t="shared" si="32"/>
        <v>1903</v>
      </c>
      <c r="J86" s="151">
        <f t="shared" si="33"/>
        <v>0.28999999999999998</v>
      </c>
      <c r="K86" s="143">
        <f t="shared" si="34"/>
        <v>89</v>
      </c>
      <c r="L86" s="126"/>
      <c r="M86" s="150"/>
      <c r="N86" s="249" t="str">
        <f>+$N$38</f>
        <v>Sheet No. 95-C.2</v>
      </c>
      <c r="O86" s="233"/>
      <c r="P86" s="233"/>
      <c r="Q86" s="126"/>
      <c r="R86" s="126"/>
      <c r="S86" s="126"/>
      <c r="T86" s="126"/>
    </row>
    <row r="87" spans="1:20" x14ac:dyDescent="0.2">
      <c r="A87" s="226">
        <f t="shared" si="30"/>
        <v>78</v>
      </c>
      <c r="B87" s="148" t="str">
        <f t="shared" si="35"/>
        <v xml:space="preserve">53E </v>
      </c>
      <c r="C87" s="157" t="s">
        <v>207</v>
      </c>
      <c r="D87" s="154" t="s">
        <v>216</v>
      </c>
      <c r="E87" s="150">
        <v>2.35</v>
      </c>
      <c r="F87" s="150">
        <v>4.55</v>
      </c>
      <c r="G87" s="150">
        <f t="shared" si="31"/>
        <v>6.9</v>
      </c>
      <c r="H87" s="140">
        <v>1761</v>
      </c>
      <c r="I87" s="143">
        <f t="shared" si="32"/>
        <v>12151</v>
      </c>
      <c r="J87" s="151">
        <f t="shared" si="33"/>
        <v>0.32</v>
      </c>
      <c r="K87" s="143">
        <f t="shared" si="34"/>
        <v>564</v>
      </c>
      <c r="L87" s="126"/>
      <c r="M87" s="150"/>
      <c r="N87" s="249" t="str">
        <f>+$N$38</f>
        <v>Sheet No. 95-C.2</v>
      </c>
      <c r="O87" s="233"/>
      <c r="P87" s="233"/>
      <c r="Q87" s="126"/>
      <c r="R87" s="126"/>
      <c r="S87" s="126"/>
      <c r="T87" s="126"/>
    </row>
    <row r="88" spans="1:20" x14ac:dyDescent="0.2">
      <c r="A88" s="226">
        <f t="shared" si="30"/>
        <v>79</v>
      </c>
      <c r="B88" s="159"/>
      <c r="C88" s="157"/>
      <c r="D88" s="157"/>
      <c r="E88" s="150"/>
      <c r="F88" s="150"/>
      <c r="G88" s="150"/>
      <c r="H88" s="140"/>
      <c r="I88" s="140"/>
      <c r="J88" s="151"/>
      <c r="K88" s="140"/>
      <c r="L88" s="126"/>
      <c r="M88" s="150"/>
      <c r="N88" s="150"/>
      <c r="O88" s="233"/>
      <c r="P88" s="233"/>
      <c r="Q88" s="126"/>
      <c r="R88" s="126"/>
      <c r="S88" s="126"/>
      <c r="T88" s="126"/>
    </row>
    <row r="89" spans="1:20" x14ac:dyDescent="0.2">
      <c r="A89" s="226">
        <f t="shared" si="30"/>
        <v>80</v>
      </c>
      <c r="B89" s="139" t="s">
        <v>222</v>
      </c>
      <c r="C89" s="139"/>
      <c r="D89" s="139"/>
      <c r="E89" s="150"/>
      <c r="F89" s="150"/>
      <c r="G89" s="150"/>
      <c r="H89" s="140"/>
      <c r="I89" s="140"/>
      <c r="J89" s="151"/>
      <c r="K89" s="140"/>
      <c r="L89" s="126"/>
      <c r="M89" s="150"/>
      <c r="N89" s="150"/>
      <c r="O89" s="233"/>
      <c r="P89" s="233"/>
      <c r="Q89" s="126"/>
      <c r="R89" s="126"/>
      <c r="S89" s="126"/>
      <c r="T89" s="126"/>
    </row>
    <row r="90" spans="1:20" x14ac:dyDescent="0.2">
      <c r="A90" s="226">
        <f t="shared" si="30"/>
        <v>81</v>
      </c>
      <c r="B90" s="148" t="s">
        <v>223</v>
      </c>
      <c r="C90" s="157" t="s">
        <v>19</v>
      </c>
      <c r="D90" s="157">
        <v>50</v>
      </c>
      <c r="E90" s="150">
        <v>0.41</v>
      </c>
      <c r="F90" s="150">
        <v>0.8</v>
      </c>
      <c r="G90" s="150">
        <f t="shared" ref="G90:G98" si="37">SUM(E90:F90)</f>
        <v>1.21</v>
      </c>
      <c r="H90" s="140">
        <v>456</v>
      </c>
      <c r="I90" s="143">
        <f t="shared" ref="I90:I98" si="38">ROUND($H90*G90,0)</f>
        <v>552</v>
      </c>
      <c r="J90" s="151">
        <f t="shared" ref="J90:J98" si="39">ROUND(+G90*$L$10,2)</f>
        <v>0.06</v>
      </c>
      <c r="K90" s="143">
        <f t="shared" ref="K90:K98" si="40">ROUND($H90*J90,0)</f>
        <v>27</v>
      </c>
      <c r="L90" s="126"/>
      <c r="M90" s="150"/>
      <c r="N90" s="249" t="str">
        <f t="shared" ref="N90:N98" si="41">+$N$72</f>
        <v>Sheet No. 95-C</v>
      </c>
      <c r="O90" s="233"/>
      <c r="P90" s="233"/>
      <c r="Q90" s="126"/>
      <c r="R90" s="126"/>
      <c r="S90" s="126"/>
      <c r="T90" s="126"/>
    </row>
    <row r="91" spans="1:20" x14ac:dyDescent="0.2">
      <c r="A91" s="226">
        <f t="shared" si="30"/>
        <v>82</v>
      </c>
      <c r="B91" s="148" t="str">
        <f t="shared" ref="B91:B98" si="42">+B90</f>
        <v>54E</v>
      </c>
      <c r="C91" s="157" t="s">
        <v>19</v>
      </c>
      <c r="D91" s="157">
        <v>70</v>
      </c>
      <c r="E91" s="150">
        <v>0.57999999999999996</v>
      </c>
      <c r="F91" s="150">
        <v>1.1200000000000001</v>
      </c>
      <c r="G91" s="150">
        <f t="shared" si="37"/>
        <v>1.7000000000000002</v>
      </c>
      <c r="H91" s="140">
        <v>8688</v>
      </c>
      <c r="I91" s="143">
        <f t="shared" si="38"/>
        <v>14770</v>
      </c>
      <c r="J91" s="151">
        <f t="shared" si="39"/>
        <v>0.08</v>
      </c>
      <c r="K91" s="143">
        <f t="shared" si="40"/>
        <v>695</v>
      </c>
      <c r="L91" s="126"/>
      <c r="M91" s="150"/>
      <c r="N91" s="249" t="str">
        <f t="shared" si="41"/>
        <v>Sheet No. 95-C</v>
      </c>
      <c r="O91" s="233"/>
      <c r="P91" s="233"/>
      <c r="Q91" s="126"/>
      <c r="R91" s="126"/>
      <c r="S91" s="126"/>
      <c r="T91" s="126"/>
    </row>
    <row r="92" spans="1:20" x14ac:dyDescent="0.2">
      <c r="A92" s="226">
        <f t="shared" si="30"/>
        <v>83</v>
      </c>
      <c r="B92" s="148" t="str">
        <f t="shared" si="42"/>
        <v>54E</v>
      </c>
      <c r="C92" s="157" t="s">
        <v>19</v>
      </c>
      <c r="D92" s="157">
        <v>100</v>
      </c>
      <c r="E92" s="150">
        <v>0.82</v>
      </c>
      <c r="F92" s="150">
        <v>1.6</v>
      </c>
      <c r="G92" s="150">
        <f t="shared" si="37"/>
        <v>2.42</v>
      </c>
      <c r="H92" s="140">
        <v>19213</v>
      </c>
      <c r="I92" s="143">
        <f t="shared" si="38"/>
        <v>46495</v>
      </c>
      <c r="J92" s="151">
        <f t="shared" si="39"/>
        <v>0.11</v>
      </c>
      <c r="K92" s="143">
        <f t="shared" si="40"/>
        <v>2113</v>
      </c>
      <c r="L92" s="126"/>
      <c r="M92" s="150"/>
      <c r="N92" s="249" t="str">
        <f t="shared" si="41"/>
        <v>Sheet No. 95-C</v>
      </c>
      <c r="O92" s="233"/>
      <c r="P92" s="233"/>
      <c r="Q92" s="126"/>
      <c r="R92" s="126"/>
      <c r="S92" s="126"/>
      <c r="T92" s="126"/>
    </row>
    <row r="93" spans="1:20" x14ac:dyDescent="0.2">
      <c r="A93" s="226">
        <f t="shared" si="30"/>
        <v>84</v>
      </c>
      <c r="B93" s="148" t="str">
        <f t="shared" si="42"/>
        <v>54E</v>
      </c>
      <c r="C93" s="157" t="s">
        <v>19</v>
      </c>
      <c r="D93" s="157">
        <v>150</v>
      </c>
      <c r="E93" s="150">
        <v>1.24</v>
      </c>
      <c r="F93" s="150">
        <v>2.4</v>
      </c>
      <c r="G93" s="150">
        <f t="shared" si="37"/>
        <v>3.6399999999999997</v>
      </c>
      <c r="H93" s="140">
        <v>5737</v>
      </c>
      <c r="I93" s="143">
        <f t="shared" si="38"/>
        <v>20883</v>
      </c>
      <c r="J93" s="151">
        <f t="shared" si="39"/>
        <v>0.17</v>
      </c>
      <c r="K93" s="143">
        <f t="shared" si="40"/>
        <v>975</v>
      </c>
      <c r="L93" s="126"/>
      <c r="M93" s="150"/>
      <c r="N93" s="249" t="str">
        <f t="shared" si="41"/>
        <v>Sheet No. 95-C</v>
      </c>
      <c r="O93" s="233"/>
      <c r="P93" s="233"/>
      <c r="Q93" s="126"/>
      <c r="R93" s="126"/>
      <c r="S93" s="126"/>
      <c r="T93" s="126"/>
    </row>
    <row r="94" spans="1:20" x14ac:dyDescent="0.2">
      <c r="A94" s="226">
        <f t="shared" si="30"/>
        <v>85</v>
      </c>
      <c r="B94" s="148" t="str">
        <f t="shared" si="42"/>
        <v>54E</v>
      </c>
      <c r="C94" s="157" t="s">
        <v>19</v>
      </c>
      <c r="D94" s="157">
        <v>200</v>
      </c>
      <c r="E94" s="150">
        <v>1.65</v>
      </c>
      <c r="F94" s="150">
        <v>3.2</v>
      </c>
      <c r="G94" s="150">
        <f t="shared" si="37"/>
        <v>4.8499999999999996</v>
      </c>
      <c r="H94" s="140">
        <v>6979</v>
      </c>
      <c r="I94" s="143">
        <f t="shared" si="38"/>
        <v>33848</v>
      </c>
      <c r="J94" s="151">
        <f t="shared" si="39"/>
        <v>0.22</v>
      </c>
      <c r="K94" s="143">
        <f t="shared" si="40"/>
        <v>1535</v>
      </c>
      <c r="L94" s="126"/>
      <c r="M94" s="150"/>
      <c r="N94" s="249" t="str">
        <f t="shared" si="41"/>
        <v>Sheet No. 95-C</v>
      </c>
      <c r="O94" s="233"/>
      <c r="P94" s="233"/>
      <c r="Q94" s="126"/>
      <c r="R94" s="126"/>
      <c r="S94" s="126"/>
      <c r="T94" s="126"/>
    </row>
    <row r="95" spans="1:20" x14ac:dyDescent="0.2">
      <c r="A95" s="226">
        <f t="shared" si="30"/>
        <v>86</v>
      </c>
      <c r="B95" s="148" t="str">
        <f t="shared" si="42"/>
        <v>54E</v>
      </c>
      <c r="C95" s="157" t="s">
        <v>19</v>
      </c>
      <c r="D95" s="157">
        <v>250</v>
      </c>
      <c r="E95" s="150">
        <v>2.06</v>
      </c>
      <c r="F95" s="150">
        <v>4</v>
      </c>
      <c r="G95" s="150">
        <f t="shared" si="37"/>
        <v>6.0600000000000005</v>
      </c>
      <c r="H95" s="140">
        <v>17793</v>
      </c>
      <c r="I95" s="143">
        <f t="shared" si="38"/>
        <v>107826</v>
      </c>
      <c r="J95" s="151">
        <f t="shared" si="39"/>
        <v>0.28000000000000003</v>
      </c>
      <c r="K95" s="143">
        <f t="shared" si="40"/>
        <v>4982</v>
      </c>
      <c r="L95" s="126"/>
      <c r="M95" s="150"/>
      <c r="N95" s="249" t="str">
        <f t="shared" si="41"/>
        <v>Sheet No. 95-C</v>
      </c>
      <c r="O95" s="233"/>
      <c r="P95" s="233"/>
      <c r="Q95" s="126"/>
      <c r="R95" s="126"/>
      <c r="S95" s="126"/>
      <c r="T95" s="126"/>
    </row>
    <row r="96" spans="1:20" x14ac:dyDescent="0.2">
      <c r="A96" s="226">
        <f t="shared" si="30"/>
        <v>87</v>
      </c>
      <c r="B96" s="148" t="str">
        <f t="shared" si="42"/>
        <v>54E</v>
      </c>
      <c r="C96" s="157" t="s">
        <v>19</v>
      </c>
      <c r="D96" s="157">
        <v>310</v>
      </c>
      <c r="E96" s="150">
        <v>2.5499999999999998</v>
      </c>
      <c r="F96" s="150">
        <v>4.95</v>
      </c>
      <c r="G96" s="150">
        <f t="shared" si="37"/>
        <v>7.5</v>
      </c>
      <c r="H96" s="140">
        <v>703</v>
      </c>
      <c r="I96" s="143">
        <f t="shared" si="38"/>
        <v>5273</v>
      </c>
      <c r="J96" s="151">
        <f t="shared" si="39"/>
        <v>0.35</v>
      </c>
      <c r="K96" s="143">
        <f t="shared" si="40"/>
        <v>246</v>
      </c>
      <c r="L96" s="126"/>
      <c r="M96" s="150"/>
      <c r="N96" s="249" t="str">
        <f t="shared" si="41"/>
        <v>Sheet No. 95-C</v>
      </c>
      <c r="O96" s="233"/>
      <c r="P96" s="233"/>
      <c r="Q96" s="126"/>
      <c r="R96" s="126"/>
      <c r="S96" s="126"/>
      <c r="T96" s="126"/>
    </row>
    <row r="97" spans="1:20" x14ac:dyDescent="0.2">
      <c r="A97" s="226">
        <f t="shared" si="30"/>
        <v>88</v>
      </c>
      <c r="B97" s="148" t="str">
        <f t="shared" si="42"/>
        <v>54E</v>
      </c>
      <c r="C97" s="157" t="s">
        <v>19</v>
      </c>
      <c r="D97" s="157">
        <v>400</v>
      </c>
      <c r="E97" s="150">
        <v>3.3</v>
      </c>
      <c r="F97" s="150">
        <v>6.39</v>
      </c>
      <c r="G97" s="150">
        <f t="shared" si="37"/>
        <v>9.69</v>
      </c>
      <c r="H97" s="140">
        <v>7529</v>
      </c>
      <c r="I97" s="143">
        <f t="shared" si="38"/>
        <v>72956</v>
      </c>
      <c r="J97" s="151">
        <f t="shared" si="39"/>
        <v>0.45</v>
      </c>
      <c r="K97" s="143">
        <f t="shared" si="40"/>
        <v>3388</v>
      </c>
      <c r="L97" s="126"/>
      <c r="M97" s="150"/>
      <c r="N97" s="249" t="str">
        <f t="shared" si="41"/>
        <v>Sheet No. 95-C</v>
      </c>
      <c r="O97" s="233"/>
      <c r="P97" s="233"/>
      <c r="Q97" s="126"/>
      <c r="R97" s="126"/>
      <c r="S97" s="126"/>
      <c r="T97" s="126"/>
    </row>
    <row r="98" spans="1:20" x14ac:dyDescent="0.2">
      <c r="A98" s="226">
        <f t="shared" si="30"/>
        <v>89</v>
      </c>
      <c r="B98" s="148" t="str">
        <f t="shared" si="42"/>
        <v>54E</v>
      </c>
      <c r="C98" s="157" t="s">
        <v>19</v>
      </c>
      <c r="D98" s="157">
        <v>1000</v>
      </c>
      <c r="E98" s="150">
        <v>8.24</v>
      </c>
      <c r="F98" s="150">
        <v>15.98</v>
      </c>
      <c r="G98" s="150">
        <f t="shared" si="37"/>
        <v>24.22</v>
      </c>
      <c r="H98" s="140">
        <v>132</v>
      </c>
      <c r="I98" s="143">
        <f t="shared" si="38"/>
        <v>3197</v>
      </c>
      <c r="J98" s="151">
        <f t="shared" si="39"/>
        <v>1.1200000000000001</v>
      </c>
      <c r="K98" s="143">
        <f t="shared" si="40"/>
        <v>148</v>
      </c>
      <c r="L98" s="126"/>
      <c r="M98" s="150"/>
      <c r="N98" s="249" t="str">
        <f t="shared" si="41"/>
        <v>Sheet No. 95-C</v>
      </c>
      <c r="O98" s="233"/>
      <c r="P98" s="233"/>
      <c r="Q98" s="126"/>
      <c r="R98" s="126"/>
      <c r="S98" s="126"/>
      <c r="T98" s="126"/>
    </row>
    <row r="99" spans="1:20" x14ac:dyDescent="0.2">
      <c r="A99" s="226">
        <f t="shared" si="30"/>
        <v>90</v>
      </c>
      <c r="B99" s="159"/>
      <c r="C99" s="157"/>
      <c r="D99" s="157"/>
      <c r="E99" s="150"/>
      <c r="F99" s="150"/>
      <c r="G99" s="150"/>
      <c r="H99" s="140"/>
      <c r="I99" s="140"/>
      <c r="J99" s="151"/>
      <c r="K99" s="140"/>
      <c r="L99" s="126"/>
      <c r="M99" s="150"/>
      <c r="N99" s="150"/>
      <c r="O99" s="233"/>
      <c r="P99" s="233"/>
      <c r="Q99" s="126"/>
      <c r="R99" s="126"/>
      <c r="S99" s="126"/>
      <c r="T99" s="126"/>
    </row>
    <row r="100" spans="1:20" x14ac:dyDescent="0.2">
      <c r="A100" s="226">
        <f t="shared" si="30"/>
        <v>91</v>
      </c>
      <c r="B100" s="159"/>
      <c r="C100" s="157"/>
      <c r="D100" s="157"/>
      <c r="E100" s="150"/>
      <c r="F100" s="150"/>
      <c r="G100" s="150"/>
      <c r="H100" s="140"/>
      <c r="I100" s="140"/>
      <c r="J100" s="151"/>
      <c r="K100" s="140"/>
      <c r="L100" s="126"/>
      <c r="M100" s="150"/>
      <c r="N100" s="150"/>
      <c r="O100" s="126"/>
      <c r="P100" s="126"/>
      <c r="Q100" s="126"/>
      <c r="R100" s="126"/>
      <c r="S100" s="126"/>
      <c r="T100" s="126"/>
    </row>
    <row r="101" spans="1:20" x14ac:dyDescent="0.2">
      <c r="A101" s="226">
        <f t="shared" si="30"/>
        <v>92</v>
      </c>
      <c r="B101" s="148" t="str">
        <f>+B98</f>
        <v>54E</v>
      </c>
      <c r="C101" s="157" t="s">
        <v>207</v>
      </c>
      <c r="D101" s="154" t="s">
        <v>208</v>
      </c>
      <c r="E101" s="150">
        <v>0.37</v>
      </c>
      <c r="F101" s="150">
        <v>0.72</v>
      </c>
      <c r="G101" s="150">
        <f t="shared" ref="G101:G109" si="43">SUM(E101:F101)</f>
        <v>1.0899999999999999</v>
      </c>
      <c r="H101" s="140">
        <v>17027</v>
      </c>
      <c r="I101" s="143">
        <f t="shared" ref="I101:I109" si="44">ROUND($H101*G101,0)</f>
        <v>18559</v>
      </c>
      <c r="J101" s="151">
        <f t="shared" ref="J101:J109" si="45">ROUND(+G101*$L$10,2)</f>
        <v>0.05</v>
      </c>
      <c r="K101" s="143">
        <f t="shared" ref="K101:K109" si="46">ROUND($H101*J101,0)</f>
        <v>851</v>
      </c>
      <c r="L101" s="126"/>
      <c r="M101" s="150"/>
      <c r="N101" s="249" t="str">
        <f>+$N$33</f>
        <v>Sheet No. 95-C.1</v>
      </c>
      <c r="O101" s="233"/>
      <c r="P101" s="233"/>
      <c r="Q101" s="126"/>
      <c r="R101" s="126"/>
      <c r="S101" s="126"/>
      <c r="T101" s="126"/>
    </row>
    <row r="102" spans="1:20" x14ac:dyDescent="0.2">
      <c r="A102" s="226">
        <f t="shared" si="30"/>
        <v>93</v>
      </c>
      <c r="B102" s="148" t="str">
        <f t="shared" ref="B102:B109" si="47">+B101</f>
        <v>54E</v>
      </c>
      <c r="C102" s="157" t="s">
        <v>207</v>
      </c>
      <c r="D102" s="154" t="s">
        <v>209</v>
      </c>
      <c r="E102" s="150">
        <v>0.62</v>
      </c>
      <c r="F102" s="150">
        <v>1.2</v>
      </c>
      <c r="G102" s="150">
        <f t="shared" si="43"/>
        <v>1.8199999999999998</v>
      </c>
      <c r="H102" s="140">
        <v>768</v>
      </c>
      <c r="I102" s="143">
        <f t="shared" si="44"/>
        <v>1398</v>
      </c>
      <c r="J102" s="151">
        <f t="shared" si="45"/>
        <v>0.08</v>
      </c>
      <c r="K102" s="143">
        <f t="shared" si="46"/>
        <v>61</v>
      </c>
      <c r="L102" s="126"/>
      <c r="M102" s="150"/>
      <c r="N102" s="249" t="str">
        <f>+$N$33</f>
        <v>Sheet No. 95-C.1</v>
      </c>
      <c r="O102" s="233"/>
      <c r="P102" s="233"/>
      <c r="Q102" s="126"/>
      <c r="R102" s="126"/>
      <c r="S102" s="126"/>
      <c r="T102" s="126"/>
    </row>
    <row r="103" spans="1:20" x14ac:dyDescent="0.2">
      <c r="A103" s="226">
        <f t="shared" si="30"/>
        <v>94</v>
      </c>
      <c r="B103" s="148" t="str">
        <f t="shared" si="47"/>
        <v>54E</v>
      </c>
      <c r="C103" s="157" t="s">
        <v>207</v>
      </c>
      <c r="D103" s="154" t="s">
        <v>210</v>
      </c>
      <c r="E103" s="150">
        <v>0.87</v>
      </c>
      <c r="F103" s="150">
        <v>1.68</v>
      </c>
      <c r="G103" s="150">
        <f t="shared" si="43"/>
        <v>2.5499999999999998</v>
      </c>
      <c r="H103" s="140">
        <v>19519</v>
      </c>
      <c r="I103" s="143">
        <f t="shared" si="44"/>
        <v>49773</v>
      </c>
      <c r="J103" s="151">
        <f t="shared" si="45"/>
        <v>0.12</v>
      </c>
      <c r="K103" s="143">
        <f t="shared" si="46"/>
        <v>2342</v>
      </c>
      <c r="L103" s="126"/>
      <c r="M103" s="150"/>
      <c r="N103" s="249" t="str">
        <f t="shared" ref="N103:N105" si="48">+$N$33</f>
        <v>Sheet No. 95-C.1</v>
      </c>
      <c r="O103" s="233"/>
      <c r="P103" s="233"/>
      <c r="Q103" s="126"/>
      <c r="R103" s="126"/>
      <c r="S103" s="126"/>
      <c r="T103" s="126"/>
    </row>
    <row r="104" spans="1:20" x14ac:dyDescent="0.2">
      <c r="A104" s="226">
        <f t="shared" si="30"/>
        <v>95</v>
      </c>
      <c r="B104" s="148" t="str">
        <f t="shared" si="47"/>
        <v>54E</v>
      </c>
      <c r="C104" s="157" t="s">
        <v>207</v>
      </c>
      <c r="D104" s="154" t="s">
        <v>211</v>
      </c>
      <c r="E104" s="150">
        <v>1.1100000000000001</v>
      </c>
      <c r="F104" s="150">
        <v>2.16</v>
      </c>
      <c r="G104" s="150">
        <f t="shared" si="43"/>
        <v>3.2700000000000005</v>
      </c>
      <c r="H104" s="140">
        <v>8774</v>
      </c>
      <c r="I104" s="143">
        <f t="shared" si="44"/>
        <v>28691</v>
      </c>
      <c r="J104" s="151">
        <f t="shared" si="45"/>
        <v>0.15</v>
      </c>
      <c r="K104" s="143">
        <f t="shared" si="46"/>
        <v>1316</v>
      </c>
      <c r="L104" s="126"/>
      <c r="M104" s="150"/>
      <c r="N104" s="249" t="str">
        <f t="shared" si="48"/>
        <v>Sheet No. 95-C.1</v>
      </c>
      <c r="O104" s="233"/>
      <c r="P104" s="233"/>
      <c r="Q104" s="126"/>
      <c r="R104" s="126"/>
      <c r="S104" s="126"/>
      <c r="T104" s="126"/>
    </row>
    <row r="105" spans="1:20" x14ac:dyDescent="0.2">
      <c r="A105" s="226">
        <f t="shared" si="30"/>
        <v>96</v>
      </c>
      <c r="B105" s="148" t="str">
        <f t="shared" si="47"/>
        <v>54E</v>
      </c>
      <c r="C105" s="157" t="s">
        <v>207</v>
      </c>
      <c r="D105" s="154" t="s">
        <v>212</v>
      </c>
      <c r="E105" s="150">
        <v>1.36</v>
      </c>
      <c r="F105" s="150">
        <v>2.64</v>
      </c>
      <c r="G105" s="150">
        <f t="shared" si="43"/>
        <v>4</v>
      </c>
      <c r="H105" s="140">
        <v>5329</v>
      </c>
      <c r="I105" s="143">
        <f t="shared" si="44"/>
        <v>21316</v>
      </c>
      <c r="J105" s="151">
        <f t="shared" si="45"/>
        <v>0.18</v>
      </c>
      <c r="K105" s="143">
        <f t="shared" si="46"/>
        <v>959</v>
      </c>
      <c r="L105" s="126"/>
      <c r="M105" s="150"/>
      <c r="N105" s="249" t="str">
        <f t="shared" si="48"/>
        <v>Sheet No. 95-C.1</v>
      </c>
      <c r="O105" s="233"/>
      <c r="P105" s="233"/>
      <c r="Q105" s="126"/>
      <c r="R105" s="126"/>
      <c r="S105" s="126"/>
      <c r="T105" s="126"/>
    </row>
    <row r="106" spans="1:20" x14ac:dyDescent="0.2">
      <c r="A106" s="226">
        <f t="shared" si="30"/>
        <v>97</v>
      </c>
      <c r="B106" s="148" t="str">
        <f t="shared" si="47"/>
        <v>54E</v>
      </c>
      <c r="C106" s="157" t="s">
        <v>207</v>
      </c>
      <c r="D106" s="154" t="s">
        <v>213</v>
      </c>
      <c r="E106" s="150">
        <v>1.61</v>
      </c>
      <c r="F106" s="150">
        <v>3.12</v>
      </c>
      <c r="G106" s="150">
        <f t="shared" si="43"/>
        <v>4.7300000000000004</v>
      </c>
      <c r="H106" s="140">
        <v>132</v>
      </c>
      <c r="I106" s="143">
        <f t="shared" si="44"/>
        <v>624</v>
      </c>
      <c r="J106" s="151">
        <f t="shared" si="45"/>
        <v>0.22</v>
      </c>
      <c r="K106" s="143">
        <f t="shared" si="46"/>
        <v>29</v>
      </c>
      <c r="L106" s="126"/>
      <c r="M106" s="150"/>
      <c r="N106" s="249" t="str">
        <f>+$N$38</f>
        <v>Sheet No. 95-C.2</v>
      </c>
      <c r="O106" s="233"/>
      <c r="P106" s="233"/>
      <c r="Q106" s="126"/>
      <c r="R106" s="126"/>
      <c r="S106" s="126"/>
      <c r="T106" s="126"/>
    </row>
    <row r="107" spans="1:20" x14ac:dyDescent="0.2">
      <c r="A107" s="226">
        <f t="shared" si="30"/>
        <v>98</v>
      </c>
      <c r="B107" s="148" t="str">
        <f t="shared" si="47"/>
        <v>54E</v>
      </c>
      <c r="C107" s="157" t="s">
        <v>207</v>
      </c>
      <c r="D107" s="154" t="s">
        <v>214</v>
      </c>
      <c r="E107" s="150">
        <v>1.85</v>
      </c>
      <c r="F107" s="150">
        <v>3.6</v>
      </c>
      <c r="G107" s="150">
        <f t="shared" si="43"/>
        <v>5.45</v>
      </c>
      <c r="H107" s="140">
        <v>395</v>
      </c>
      <c r="I107" s="143">
        <f t="shared" si="44"/>
        <v>2153</v>
      </c>
      <c r="J107" s="151">
        <f t="shared" si="45"/>
        <v>0.25</v>
      </c>
      <c r="K107" s="143">
        <f t="shared" si="46"/>
        <v>99</v>
      </c>
      <c r="L107" s="126"/>
      <c r="M107" s="150"/>
      <c r="N107" s="249" t="str">
        <f>+$N$38</f>
        <v>Sheet No. 95-C.2</v>
      </c>
      <c r="O107" s="233"/>
      <c r="P107" s="233"/>
      <c r="Q107" s="126"/>
      <c r="R107" s="126"/>
      <c r="S107" s="126"/>
      <c r="T107" s="126"/>
    </row>
    <row r="108" spans="1:20" x14ac:dyDescent="0.2">
      <c r="A108" s="226">
        <f t="shared" si="30"/>
        <v>99</v>
      </c>
      <c r="B108" s="148" t="str">
        <f t="shared" si="47"/>
        <v>54E</v>
      </c>
      <c r="C108" s="157" t="s">
        <v>207</v>
      </c>
      <c r="D108" s="154" t="s">
        <v>215</v>
      </c>
      <c r="E108" s="150">
        <v>2.1</v>
      </c>
      <c r="F108" s="150">
        <v>4.08</v>
      </c>
      <c r="G108" s="150">
        <f t="shared" si="43"/>
        <v>6.18</v>
      </c>
      <c r="H108" s="140">
        <v>36</v>
      </c>
      <c r="I108" s="143">
        <f t="shared" si="44"/>
        <v>222</v>
      </c>
      <c r="J108" s="151">
        <f t="shared" si="45"/>
        <v>0.28999999999999998</v>
      </c>
      <c r="K108" s="143">
        <f t="shared" si="46"/>
        <v>10</v>
      </c>
      <c r="L108" s="126"/>
      <c r="M108" s="150"/>
      <c r="N108" s="249" t="str">
        <f>+$N$38</f>
        <v>Sheet No. 95-C.2</v>
      </c>
      <c r="O108" s="233"/>
      <c r="P108" s="233"/>
      <c r="Q108" s="126"/>
      <c r="R108" s="126"/>
      <c r="S108" s="126"/>
      <c r="T108" s="126"/>
    </row>
    <row r="109" spans="1:20" x14ac:dyDescent="0.2">
      <c r="A109" s="226">
        <f t="shared" si="30"/>
        <v>100</v>
      </c>
      <c r="B109" s="148" t="str">
        <f t="shared" si="47"/>
        <v>54E</v>
      </c>
      <c r="C109" s="157" t="s">
        <v>207</v>
      </c>
      <c r="D109" s="154" t="s">
        <v>216</v>
      </c>
      <c r="E109" s="150">
        <v>2.35</v>
      </c>
      <c r="F109" s="150">
        <v>4.55</v>
      </c>
      <c r="G109" s="150">
        <f t="shared" si="43"/>
        <v>6.9</v>
      </c>
      <c r="H109" s="140">
        <v>0</v>
      </c>
      <c r="I109" s="143">
        <f t="shared" si="44"/>
        <v>0</v>
      </c>
      <c r="J109" s="151">
        <f t="shared" si="45"/>
        <v>0.32</v>
      </c>
      <c r="K109" s="143">
        <f t="shared" si="46"/>
        <v>0</v>
      </c>
      <c r="L109" s="126"/>
      <c r="M109" s="150"/>
      <c r="N109" s="249" t="str">
        <f>+$N$38</f>
        <v>Sheet No. 95-C.2</v>
      </c>
      <c r="O109" s="233"/>
      <c r="P109" s="233"/>
      <c r="Q109" s="126"/>
      <c r="R109" s="126"/>
      <c r="S109" s="126"/>
      <c r="T109" s="126"/>
    </row>
    <row r="110" spans="1:20" x14ac:dyDescent="0.2">
      <c r="A110" s="226">
        <f t="shared" si="30"/>
        <v>101</v>
      </c>
      <c r="B110" s="159"/>
      <c r="C110" s="157"/>
      <c r="D110" s="157"/>
      <c r="E110" s="150"/>
      <c r="F110" s="150"/>
      <c r="G110" s="150"/>
      <c r="H110" s="140"/>
      <c r="I110" s="140"/>
      <c r="J110" s="151"/>
      <c r="K110" s="140"/>
      <c r="L110" s="126"/>
      <c r="M110" s="150"/>
      <c r="N110" s="150"/>
      <c r="O110" s="233"/>
      <c r="P110" s="233"/>
      <c r="Q110" s="126"/>
      <c r="R110" s="126"/>
      <c r="S110" s="126"/>
      <c r="T110" s="126"/>
    </row>
    <row r="111" spans="1:20" x14ac:dyDescent="0.2">
      <c r="A111" s="226">
        <f t="shared" si="30"/>
        <v>102</v>
      </c>
      <c r="B111" s="139" t="s">
        <v>224</v>
      </c>
      <c r="C111" s="157"/>
      <c r="D111" s="157"/>
      <c r="E111" s="150"/>
      <c r="F111" s="150"/>
      <c r="G111" s="150"/>
      <c r="H111" s="140"/>
      <c r="I111" s="140"/>
      <c r="J111" s="151"/>
      <c r="K111" s="140"/>
      <c r="L111" s="126"/>
      <c r="M111" s="150"/>
      <c r="N111" s="150"/>
      <c r="O111" s="233"/>
      <c r="P111" s="233"/>
      <c r="Q111" s="126"/>
      <c r="R111" s="126"/>
      <c r="S111" s="126"/>
      <c r="T111" s="126"/>
    </row>
    <row r="112" spans="1:20" x14ac:dyDescent="0.2">
      <c r="A112" s="226">
        <f t="shared" si="30"/>
        <v>103</v>
      </c>
      <c r="B112" s="148" t="s">
        <v>225</v>
      </c>
      <c r="C112" s="157" t="s">
        <v>19</v>
      </c>
      <c r="D112" s="157">
        <v>70</v>
      </c>
      <c r="E112" s="150">
        <v>0.59</v>
      </c>
      <c r="F112" s="150">
        <v>1.1200000000000001</v>
      </c>
      <c r="G112" s="150">
        <f t="shared" ref="G112:G117" si="49">SUM(E112:F112)</f>
        <v>1.71</v>
      </c>
      <c r="H112" s="140">
        <v>192</v>
      </c>
      <c r="I112" s="143">
        <f t="shared" ref="I112:I117" si="50">ROUND($H112*G112,0)</f>
        <v>328</v>
      </c>
      <c r="J112" s="151">
        <f t="shared" ref="J112:J117" si="51">ROUND(+G112*$L$10,2)</f>
        <v>0.08</v>
      </c>
      <c r="K112" s="143">
        <f t="shared" ref="K112:K117" si="52">ROUND($H112*J112,0)</f>
        <v>15</v>
      </c>
      <c r="L112" s="126"/>
      <c r="M112" s="150"/>
      <c r="N112" s="249" t="s">
        <v>266</v>
      </c>
      <c r="O112" s="233"/>
      <c r="P112" s="233"/>
      <c r="Q112" s="126"/>
      <c r="R112" s="126"/>
      <c r="S112" s="126"/>
      <c r="T112" s="126"/>
    </row>
    <row r="113" spans="1:20" x14ac:dyDescent="0.2">
      <c r="A113" s="226">
        <f t="shared" si="30"/>
        <v>104</v>
      </c>
      <c r="B113" s="159" t="str">
        <f>+B112</f>
        <v>55E &amp; 56E</v>
      </c>
      <c r="C113" s="157" t="s">
        <v>19</v>
      </c>
      <c r="D113" s="157">
        <v>100</v>
      </c>
      <c r="E113" s="150">
        <v>0.84</v>
      </c>
      <c r="F113" s="150">
        <v>1.6</v>
      </c>
      <c r="G113" s="150">
        <f t="shared" si="49"/>
        <v>2.44</v>
      </c>
      <c r="H113" s="140">
        <v>44577</v>
      </c>
      <c r="I113" s="143">
        <f t="shared" si="50"/>
        <v>108768</v>
      </c>
      <c r="J113" s="151">
        <f t="shared" si="51"/>
        <v>0.11</v>
      </c>
      <c r="K113" s="143">
        <f t="shared" si="52"/>
        <v>4903</v>
      </c>
      <c r="L113" s="126"/>
      <c r="M113" s="150"/>
      <c r="N113" s="249" t="str">
        <f>+$N$112</f>
        <v>Sheet No. 95-D</v>
      </c>
      <c r="O113" s="233"/>
      <c r="P113" s="233"/>
      <c r="Q113" s="126"/>
      <c r="R113" s="126"/>
      <c r="S113" s="126"/>
      <c r="T113" s="126"/>
    </row>
    <row r="114" spans="1:20" x14ac:dyDescent="0.2">
      <c r="A114" s="226">
        <f t="shared" si="30"/>
        <v>105</v>
      </c>
      <c r="B114" s="159" t="str">
        <f>+B113</f>
        <v>55E &amp; 56E</v>
      </c>
      <c r="C114" s="157" t="s">
        <v>19</v>
      </c>
      <c r="D114" s="157">
        <v>150</v>
      </c>
      <c r="E114" s="150">
        <v>1.27</v>
      </c>
      <c r="F114" s="150">
        <v>2.4</v>
      </c>
      <c r="G114" s="150">
        <f t="shared" si="49"/>
        <v>3.67</v>
      </c>
      <c r="H114" s="140">
        <v>6019</v>
      </c>
      <c r="I114" s="143">
        <f t="shared" si="50"/>
        <v>22090</v>
      </c>
      <c r="J114" s="151">
        <f t="shared" si="51"/>
        <v>0.17</v>
      </c>
      <c r="K114" s="143">
        <f t="shared" si="52"/>
        <v>1023</v>
      </c>
      <c r="L114" s="126"/>
      <c r="M114" s="150"/>
      <c r="N114" s="249" t="str">
        <f t="shared" ref="N114:N129" si="53">+$N$112</f>
        <v>Sheet No. 95-D</v>
      </c>
      <c r="O114" s="233"/>
      <c r="P114" s="233"/>
      <c r="Q114" s="126"/>
      <c r="R114" s="126"/>
      <c r="S114" s="126"/>
      <c r="T114" s="126"/>
    </row>
    <row r="115" spans="1:20" x14ac:dyDescent="0.2">
      <c r="A115" s="226">
        <f t="shared" si="30"/>
        <v>106</v>
      </c>
      <c r="B115" s="159" t="str">
        <f>+B114</f>
        <v>55E &amp; 56E</v>
      </c>
      <c r="C115" s="157" t="s">
        <v>19</v>
      </c>
      <c r="D115" s="157">
        <v>200</v>
      </c>
      <c r="E115" s="150">
        <v>1.69</v>
      </c>
      <c r="F115" s="150">
        <v>3.2</v>
      </c>
      <c r="G115" s="150">
        <f t="shared" si="49"/>
        <v>4.8900000000000006</v>
      </c>
      <c r="H115" s="140">
        <v>12748</v>
      </c>
      <c r="I115" s="143">
        <f t="shared" si="50"/>
        <v>62338</v>
      </c>
      <c r="J115" s="151">
        <f t="shared" si="51"/>
        <v>0.23</v>
      </c>
      <c r="K115" s="143">
        <f t="shared" si="52"/>
        <v>2932</v>
      </c>
      <c r="L115" s="126"/>
      <c r="M115" s="150"/>
      <c r="N115" s="249" t="str">
        <f t="shared" si="53"/>
        <v>Sheet No. 95-D</v>
      </c>
      <c r="O115" s="233"/>
      <c r="P115" s="233"/>
      <c r="Q115" s="126"/>
      <c r="R115" s="126"/>
      <c r="S115" s="126"/>
      <c r="T115" s="126"/>
    </row>
    <row r="116" spans="1:20" x14ac:dyDescent="0.2">
      <c r="A116" s="226">
        <f t="shared" si="30"/>
        <v>107</v>
      </c>
      <c r="B116" s="159" t="str">
        <f>+B115</f>
        <v>55E &amp; 56E</v>
      </c>
      <c r="C116" s="157" t="s">
        <v>19</v>
      </c>
      <c r="D116" s="157">
        <v>250</v>
      </c>
      <c r="E116" s="150">
        <v>2.11</v>
      </c>
      <c r="F116" s="150">
        <v>4</v>
      </c>
      <c r="G116" s="150">
        <f t="shared" si="49"/>
        <v>6.1099999999999994</v>
      </c>
      <c r="H116" s="140">
        <v>1361</v>
      </c>
      <c r="I116" s="143">
        <f t="shared" si="50"/>
        <v>8316</v>
      </c>
      <c r="J116" s="151">
        <f t="shared" si="51"/>
        <v>0.28000000000000003</v>
      </c>
      <c r="K116" s="143">
        <f t="shared" si="52"/>
        <v>381</v>
      </c>
      <c r="L116" s="126"/>
      <c r="M116" s="150"/>
      <c r="N116" s="249" t="str">
        <f t="shared" si="53"/>
        <v>Sheet No. 95-D</v>
      </c>
      <c r="O116" s="233"/>
      <c r="P116" s="233"/>
      <c r="Q116" s="126"/>
      <c r="R116" s="126"/>
      <c r="S116" s="126"/>
      <c r="T116" s="126"/>
    </row>
    <row r="117" spans="1:20" x14ac:dyDescent="0.2">
      <c r="A117" s="226">
        <f t="shared" si="30"/>
        <v>108</v>
      </c>
      <c r="B117" s="159" t="str">
        <f>+B116</f>
        <v>55E &amp; 56E</v>
      </c>
      <c r="C117" s="157" t="s">
        <v>19</v>
      </c>
      <c r="D117" s="157">
        <v>400</v>
      </c>
      <c r="E117" s="150">
        <v>3.37</v>
      </c>
      <c r="F117" s="150">
        <v>6.39</v>
      </c>
      <c r="G117" s="150">
        <f t="shared" si="49"/>
        <v>9.76</v>
      </c>
      <c r="H117" s="140">
        <v>556</v>
      </c>
      <c r="I117" s="143">
        <f t="shared" si="50"/>
        <v>5427</v>
      </c>
      <c r="J117" s="151">
        <f t="shared" si="51"/>
        <v>0.45</v>
      </c>
      <c r="K117" s="143">
        <f t="shared" si="52"/>
        <v>250</v>
      </c>
      <c r="L117" s="126"/>
      <c r="M117" s="150"/>
      <c r="N117" s="249" t="str">
        <f t="shared" si="53"/>
        <v>Sheet No. 95-D</v>
      </c>
      <c r="O117" s="233"/>
      <c r="P117" s="233"/>
      <c r="Q117" s="126"/>
      <c r="R117" s="126"/>
      <c r="S117" s="126"/>
      <c r="T117" s="126"/>
    </row>
    <row r="118" spans="1:20" x14ac:dyDescent="0.2">
      <c r="A118" s="226">
        <f t="shared" si="30"/>
        <v>109</v>
      </c>
      <c r="B118" s="159"/>
      <c r="C118" s="157"/>
      <c r="D118" s="157"/>
      <c r="E118" s="150"/>
      <c r="F118" s="150"/>
      <c r="G118" s="150"/>
      <c r="H118" s="140"/>
      <c r="I118" s="140"/>
      <c r="J118" s="151"/>
      <c r="K118" s="140"/>
      <c r="L118" s="126"/>
      <c r="M118" s="150"/>
      <c r="N118" s="150"/>
      <c r="O118" s="233"/>
      <c r="P118" s="233"/>
      <c r="Q118" s="126"/>
      <c r="R118" s="126"/>
      <c r="S118" s="126"/>
      <c r="T118" s="126"/>
    </row>
    <row r="119" spans="1:20" x14ac:dyDescent="0.2">
      <c r="A119" s="226">
        <f t="shared" si="30"/>
        <v>110</v>
      </c>
      <c r="B119" s="159" t="str">
        <f>+B117</f>
        <v>55E &amp; 56E</v>
      </c>
      <c r="C119" s="157" t="s">
        <v>219</v>
      </c>
      <c r="D119" s="157">
        <v>250</v>
      </c>
      <c r="E119" s="150">
        <v>2.11</v>
      </c>
      <c r="F119" s="150">
        <v>4</v>
      </c>
      <c r="G119" s="150">
        <f>SUM(E119:F119)</f>
        <v>6.1099999999999994</v>
      </c>
      <c r="H119" s="140">
        <v>72</v>
      </c>
      <c r="I119" s="143">
        <f>ROUND($H119*G119,0)</f>
        <v>440</v>
      </c>
      <c r="J119" s="151">
        <f>ROUND(+G119*$L$10,2)</f>
        <v>0.28000000000000003</v>
      </c>
      <c r="K119" s="143">
        <f>ROUND($H119*J119,0)</f>
        <v>20</v>
      </c>
      <c r="L119" s="126"/>
      <c r="M119" s="150"/>
      <c r="N119" s="249" t="str">
        <f t="shared" si="53"/>
        <v>Sheet No. 95-D</v>
      </c>
      <c r="O119" s="233"/>
      <c r="P119" s="233"/>
      <c r="Q119" s="126"/>
      <c r="R119" s="126"/>
      <c r="S119" s="126"/>
      <c r="T119" s="126"/>
    </row>
    <row r="120" spans="1:20" x14ac:dyDescent="0.2">
      <c r="A120" s="226">
        <f t="shared" si="30"/>
        <v>111</v>
      </c>
      <c r="B120" s="159"/>
      <c r="C120" s="157"/>
      <c r="D120" s="157"/>
      <c r="E120" s="150"/>
      <c r="F120" s="150"/>
      <c r="G120" s="150"/>
      <c r="H120" s="140"/>
      <c r="I120" s="140"/>
      <c r="J120" s="151"/>
      <c r="K120" s="140"/>
      <c r="L120" s="126"/>
      <c r="M120" s="150"/>
      <c r="N120" s="150"/>
      <c r="O120" s="233"/>
      <c r="P120" s="233"/>
      <c r="Q120" s="126"/>
      <c r="R120" s="126"/>
      <c r="S120" s="126"/>
      <c r="T120" s="126"/>
    </row>
    <row r="121" spans="1:20" x14ac:dyDescent="0.2">
      <c r="A121" s="226">
        <f t="shared" si="30"/>
        <v>112</v>
      </c>
      <c r="B121" s="159" t="s">
        <v>225</v>
      </c>
      <c r="C121" s="157" t="s">
        <v>207</v>
      </c>
      <c r="D121" s="154" t="s">
        <v>208</v>
      </c>
      <c r="E121" s="150">
        <v>0.38</v>
      </c>
      <c r="F121" s="150">
        <v>0.72</v>
      </c>
      <c r="G121" s="150">
        <f t="shared" ref="G121:G129" si="54">SUM(E121:F121)</f>
        <v>1.1000000000000001</v>
      </c>
      <c r="H121" s="140">
        <v>6751</v>
      </c>
      <c r="I121" s="143">
        <f t="shared" ref="I121:I129" si="55">ROUND($H121*G121,0)</f>
        <v>7426</v>
      </c>
      <c r="J121" s="151">
        <f t="shared" ref="J121:J129" si="56">ROUND(+G121*$L$10,2)</f>
        <v>0.05</v>
      </c>
      <c r="K121" s="143">
        <f t="shared" ref="K121:K129" si="57">ROUND($H121*J121,0)</f>
        <v>338</v>
      </c>
      <c r="L121" s="126"/>
      <c r="M121" s="150"/>
      <c r="N121" s="249" t="str">
        <f t="shared" si="53"/>
        <v>Sheet No. 95-D</v>
      </c>
      <c r="O121" s="233"/>
      <c r="P121" s="233"/>
      <c r="Q121" s="126"/>
      <c r="R121" s="126"/>
      <c r="S121" s="126"/>
      <c r="T121" s="126"/>
    </row>
    <row r="122" spans="1:20" x14ac:dyDescent="0.2">
      <c r="A122" s="226">
        <f t="shared" si="30"/>
        <v>113</v>
      </c>
      <c r="B122" s="159" t="s">
        <v>225</v>
      </c>
      <c r="C122" s="157" t="s">
        <v>207</v>
      </c>
      <c r="D122" s="154" t="s">
        <v>209</v>
      </c>
      <c r="E122" s="150">
        <v>0.63</v>
      </c>
      <c r="F122" s="150">
        <v>1.2</v>
      </c>
      <c r="G122" s="150">
        <f t="shared" si="54"/>
        <v>1.83</v>
      </c>
      <c r="H122" s="140">
        <v>56</v>
      </c>
      <c r="I122" s="143">
        <f t="shared" si="55"/>
        <v>102</v>
      </c>
      <c r="J122" s="151">
        <f t="shared" si="56"/>
        <v>0.08</v>
      </c>
      <c r="K122" s="143">
        <f t="shared" si="57"/>
        <v>4</v>
      </c>
      <c r="L122" s="126"/>
      <c r="M122" s="150"/>
      <c r="N122" s="249" t="str">
        <f t="shared" si="53"/>
        <v>Sheet No. 95-D</v>
      </c>
      <c r="O122" s="233"/>
      <c r="P122" s="233"/>
      <c r="Q122" s="126"/>
      <c r="R122" s="126"/>
      <c r="S122" s="126"/>
      <c r="T122" s="126"/>
    </row>
    <row r="123" spans="1:20" x14ac:dyDescent="0.2">
      <c r="A123" s="226">
        <f t="shared" si="30"/>
        <v>114</v>
      </c>
      <c r="B123" s="159" t="s">
        <v>225</v>
      </c>
      <c r="C123" s="157" t="s">
        <v>207</v>
      </c>
      <c r="D123" s="154" t="s">
        <v>210</v>
      </c>
      <c r="E123" s="150">
        <v>0.89</v>
      </c>
      <c r="F123" s="150">
        <v>1.68</v>
      </c>
      <c r="G123" s="150">
        <f t="shared" si="54"/>
        <v>2.57</v>
      </c>
      <c r="H123" s="140">
        <v>1650</v>
      </c>
      <c r="I123" s="143">
        <f t="shared" si="55"/>
        <v>4241</v>
      </c>
      <c r="J123" s="151">
        <f t="shared" si="56"/>
        <v>0.12</v>
      </c>
      <c r="K123" s="143">
        <f t="shared" si="57"/>
        <v>198</v>
      </c>
      <c r="L123" s="126"/>
      <c r="M123" s="150"/>
      <c r="N123" s="249" t="str">
        <f t="shared" si="53"/>
        <v>Sheet No. 95-D</v>
      </c>
      <c r="O123" s="233"/>
      <c r="P123" s="233"/>
      <c r="Q123" s="126"/>
      <c r="R123" s="126"/>
      <c r="S123" s="126"/>
      <c r="T123" s="126"/>
    </row>
    <row r="124" spans="1:20" x14ac:dyDescent="0.2">
      <c r="A124" s="226">
        <f t="shared" si="30"/>
        <v>115</v>
      </c>
      <c r="B124" s="159" t="s">
        <v>225</v>
      </c>
      <c r="C124" s="157" t="s">
        <v>207</v>
      </c>
      <c r="D124" s="154" t="s">
        <v>211</v>
      </c>
      <c r="E124" s="150">
        <v>1.1399999999999999</v>
      </c>
      <c r="F124" s="150">
        <v>2.16</v>
      </c>
      <c r="G124" s="150">
        <f t="shared" si="54"/>
        <v>3.3</v>
      </c>
      <c r="H124" s="140">
        <v>0</v>
      </c>
      <c r="I124" s="143">
        <f t="shared" si="55"/>
        <v>0</v>
      </c>
      <c r="J124" s="151">
        <f t="shared" si="56"/>
        <v>0.15</v>
      </c>
      <c r="K124" s="143">
        <f t="shared" si="57"/>
        <v>0</v>
      </c>
      <c r="L124" s="126"/>
      <c r="M124" s="150"/>
      <c r="N124" s="249" t="str">
        <f t="shared" si="53"/>
        <v>Sheet No. 95-D</v>
      </c>
      <c r="O124" s="233"/>
      <c r="P124" s="233"/>
      <c r="Q124" s="126"/>
      <c r="R124" s="126"/>
      <c r="S124" s="126"/>
      <c r="T124" s="126"/>
    </row>
    <row r="125" spans="1:20" x14ac:dyDescent="0.2">
      <c r="A125" s="226">
        <f t="shared" si="30"/>
        <v>116</v>
      </c>
      <c r="B125" s="159" t="s">
        <v>225</v>
      </c>
      <c r="C125" s="157" t="s">
        <v>207</v>
      </c>
      <c r="D125" s="154" t="s">
        <v>212</v>
      </c>
      <c r="E125" s="150">
        <v>1.39</v>
      </c>
      <c r="F125" s="150">
        <v>2.64</v>
      </c>
      <c r="G125" s="150">
        <f t="shared" si="54"/>
        <v>4.03</v>
      </c>
      <c r="H125" s="140">
        <v>0</v>
      </c>
      <c r="I125" s="143">
        <f t="shared" si="55"/>
        <v>0</v>
      </c>
      <c r="J125" s="151">
        <f t="shared" si="56"/>
        <v>0.19</v>
      </c>
      <c r="K125" s="143">
        <f t="shared" si="57"/>
        <v>0</v>
      </c>
      <c r="L125" s="126"/>
      <c r="M125" s="150"/>
      <c r="N125" s="249" t="str">
        <f t="shared" si="53"/>
        <v>Sheet No. 95-D</v>
      </c>
      <c r="O125" s="233"/>
      <c r="P125" s="233"/>
      <c r="Q125" s="126"/>
      <c r="R125" s="126"/>
      <c r="S125" s="126"/>
      <c r="T125" s="126"/>
    </row>
    <row r="126" spans="1:20" x14ac:dyDescent="0.2">
      <c r="A126" s="226">
        <f t="shared" si="30"/>
        <v>117</v>
      </c>
      <c r="B126" s="159" t="s">
        <v>225</v>
      </c>
      <c r="C126" s="157" t="s">
        <v>207</v>
      </c>
      <c r="D126" s="154" t="s">
        <v>213</v>
      </c>
      <c r="E126" s="150">
        <v>1.64</v>
      </c>
      <c r="F126" s="150">
        <v>3.12</v>
      </c>
      <c r="G126" s="150">
        <f t="shared" si="54"/>
        <v>4.76</v>
      </c>
      <c r="H126" s="140">
        <v>0</v>
      </c>
      <c r="I126" s="143">
        <f t="shared" si="55"/>
        <v>0</v>
      </c>
      <c r="J126" s="151">
        <f t="shared" si="56"/>
        <v>0.22</v>
      </c>
      <c r="K126" s="143">
        <f t="shared" si="57"/>
        <v>0</v>
      </c>
      <c r="L126" s="126"/>
      <c r="M126" s="150"/>
      <c r="N126" s="249" t="str">
        <f t="shared" si="53"/>
        <v>Sheet No. 95-D</v>
      </c>
      <c r="O126" s="233"/>
      <c r="P126" s="233"/>
      <c r="Q126" s="126"/>
      <c r="R126" s="126"/>
      <c r="S126" s="126"/>
      <c r="T126" s="126"/>
    </row>
    <row r="127" spans="1:20" x14ac:dyDescent="0.2">
      <c r="A127" s="226">
        <f t="shared" si="30"/>
        <v>118</v>
      </c>
      <c r="B127" s="159" t="s">
        <v>225</v>
      </c>
      <c r="C127" s="157" t="s">
        <v>207</v>
      </c>
      <c r="D127" s="154" t="s">
        <v>214</v>
      </c>
      <c r="E127" s="150">
        <v>1.9</v>
      </c>
      <c r="F127" s="150">
        <v>3.6</v>
      </c>
      <c r="G127" s="150">
        <f t="shared" si="54"/>
        <v>5.5</v>
      </c>
      <c r="H127" s="140">
        <v>0</v>
      </c>
      <c r="I127" s="143">
        <f t="shared" si="55"/>
        <v>0</v>
      </c>
      <c r="J127" s="151">
        <f t="shared" si="56"/>
        <v>0.25</v>
      </c>
      <c r="K127" s="143">
        <f t="shared" si="57"/>
        <v>0</v>
      </c>
      <c r="L127" s="126"/>
      <c r="M127" s="150"/>
      <c r="N127" s="249" t="str">
        <f t="shared" si="53"/>
        <v>Sheet No. 95-D</v>
      </c>
      <c r="O127" s="233"/>
      <c r="P127" s="233"/>
      <c r="Q127" s="126"/>
      <c r="R127" s="126"/>
      <c r="S127" s="126"/>
      <c r="T127" s="126"/>
    </row>
    <row r="128" spans="1:20" x14ac:dyDescent="0.2">
      <c r="A128" s="226">
        <f t="shared" si="30"/>
        <v>119</v>
      </c>
      <c r="B128" s="159" t="s">
        <v>225</v>
      </c>
      <c r="C128" s="157" t="s">
        <v>207</v>
      </c>
      <c r="D128" s="154" t="s">
        <v>215</v>
      </c>
      <c r="E128" s="150">
        <v>2.15</v>
      </c>
      <c r="F128" s="150">
        <v>4.08</v>
      </c>
      <c r="G128" s="150">
        <f t="shared" si="54"/>
        <v>6.23</v>
      </c>
      <c r="H128" s="140">
        <v>0</v>
      </c>
      <c r="I128" s="143">
        <f t="shared" si="55"/>
        <v>0</v>
      </c>
      <c r="J128" s="151">
        <f t="shared" si="56"/>
        <v>0.28999999999999998</v>
      </c>
      <c r="K128" s="143">
        <f t="shared" si="57"/>
        <v>0</v>
      </c>
      <c r="L128" s="126"/>
      <c r="M128" s="150"/>
      <c r="N128" s="249" t="str">
        <f t="shared" si="53"/>
        <v>Sheet No. 95-D</v>
      </c>
      <c r="O128" s="233"/>
      <c r="P128" s="233"/>
      <c r="Q128" s="126"/>
      <c r="R128" s="126"/>
      <c r="S128" s="126"/>
      <c r="T128" s="126"/>
    </row>
    <row r="129" spans="1:20" x14ac:dyDescent="0.2">
      <c r="A129" s="226">
        <f t="shared" si="30"/>
        <v>120</v>
      </c>
      <c r="B129" s="159" t="s">
        <v>225</v>
      </c>
      <c r="C129" s="157" t="s">
        <v>207</v>
      </c>
      <c r="D129" s="154" t="s">
        <v>216</v>
      </c>
      <c r="E129" s="150">
        <v>2.4</v>
      </c>
      <c r="F129" s="150">
        <v>4.55</v>
      </c>
      <c r="G129" s="150">
        <f t="shared" si="54"/>
        <v>6.9499999999999993</v>
      </c>
      <c r="H129" s="140">
        <v>0</v>
      </c>
      <c r="I129" s="143">
        <f t="shared" si="55"/>
        <v>0</v>
      </c>
      <c r="J129" s="151">
        <f t="shared" si="56"/>
        <v>0.32</v>
      </c>
      <c r="K129" s="143">
        <f t="shared" si="57"/>
        <v>0</v>
      </c>
      <c r="L129" s="126"/>
      <c r="M129" s="150"/>
      <c r="N129" s="249" t="str">
        <f t="shared" si="53"/>
        <v>Sheet No. 95-D</v>
      </c>
      <c r="O129" s="233"/>
      <c r="P129" s="233"/>
      <c r="Q129" s="126"/>
      <c r="R129" s="126"/>
      <c r="S129" s="126"/>
      <c r="T129" s="126"/>
    </row>
    <row r="130" spans="1:20" x14ac:dyDescent="0.2">
      <c r="A130" s="226">
        <f t="shared" si="30"/>
        <v>121</v>
      </c>
      <c r="B130" s="159"/>
      <c r="C130" s="157"/>
      <c r="D130" s="157"/>
      <c r="E130" s="150"/>
      <c r="F130" s="150"/>
      <c r="G130" s="150"/>
      <c r="H130" s="140"/>
      <c r="I130" s="140"/>
      <c r="J130" s="151"/>
      <c r="K130" s="140"/>
      <c r="L130" s="126"/>
      <c r="M130" s="150"/>
      <c r="N130" s="150"/>
      <c r="O130" s="233"/>
      <c r="P130" s="233"/>
      <c r="Q130" s="126"/>
      <c r="R130" s="126"/>
      <c r="S130" s="126"/>
      <c r="T130" s="126"/>
    </row>
    <row r="131" spans="1:20" x14ac:dyDescent="0.2">
      <c r="A131" s="226">
        <f t="shared" si="30"/>
        <v>122</v>
      </c>
      <c r="B131" s="139" t="s">
        <v>226</v>
      </c>
      <c r="C131" s="157"/>
      <c r="D131" s="157"/>
      <c r="E131" s="150"/>
      <c r="F131" s="150"/>
      <c r="G131" s="150"/>
      <c r="H131" s="140"/>
      <c r="I131" s="140"/>
      <c r="J131" s="151"/>
      <c r="K131" s="140"/>
      <c r="L131" s="126"/>
      <c r="M131" s="150"/>
      <c r="N131" s="150"/>
      <c r="O131" s="233"/>
      <c r="P131" s="233"/>
      <c r="Q131" s="126"/>
      <c r="R131" s="126"/>
      <c r="S131" s="126"/>
      <c r="T131" s="126"/>
    </row>
    <row r="132" spans="1:20" x14ac:dyDescent="0.2">
      <c r="A132" s="226">
        <f t="shared" si="30"/>
        <v>123</v>
      </c>
      <c r="B132" s="159" t="s">
        <v>227</v>
      </c>
      <c r="C132" s="157" t="s">
        <v>228</v>
      </c>
      <c r="D132" s="157">
        <v>0</v>
      </c>
      <c r="E132" s="122">
        <v>7.8847386068025219E-3</v>
      </c>
      <c r="F132" s="122">
        <v>3.3333671564963627E-2</v>
      </c>
      <c r="G132" s="160">
        <f>SUM(E132:F132)</f>
        <v>4.1218410171766147E-2</v>
      </c>
      <c r="H132" s="140">
        <v>11746541</v>
      </c>
      <c r="I132" s="143">
        <f>ROUND($H132*G132,0)</f>
        <v>484174</v>
      </c>
      <c r="J132" s="161">
        <f>ROUND(+G132*$L$10,5)</f>
        <v>1.91E-3</v>
      </c>
      <c r="K132" s="143">
        <f>ROUND($H132*J132,0)</f>
        <v>22436</v>
      </c>
      <c r="L132" s="126"/>
      <c r="M132" s="150"/>
      <c r="N132" s="249" t="str">
        <f t="shared" ref="N132" si="58">+$N$112</f>
        <v>Sheet No. 95-D</v>
      </c>
      <c r="O132" s="243"/>
      <c r="P132" s="243"/>
      <c r="Q132" s="126"/>
      <c r="R132" s="126"/>
      <c r="S132" s="233"/>
      <c r="T132" s="233"/>
    </row>
    <row r="133" spans="1:20" x14ac:dyDescent="0.2">
      <c r="A133" s="226">
        <f t="shared" si="30"/>
        <v>124</v>
      </c>
      <c r="B133" s="159"/>
      <c r="C133" s="157"/>
      <c r="D133" s="157"/>
      <c r="E133" s="150"/>
      <c r="F133" s="150"/>
      <c r="G133" s="150"/>
      <c r="H133" s="140"/>
      <c r="I133" s="140"/>
      <c r="J133" s="151"/>
      <c r="K133" s="140"/>
      <c r="L133" s="126"/>
      <c r="M133" s="150"/>
      <c r="N133" s="150"/>
      <c r="O133" s="126"/>
      <c r="P133" s="126"/>
      <c r="Q133" s="126"/>
      <c r="R133" s="126"/>
      <c r="S133" s="126"/>
      <c r="T133" s="126"/>
    </row>
    <row r="134" spans="1:20" x14ac:dyDescent="0.2">
      <c r="A134" s="226">
        <f t="shared" si="30"/>
        <v>125</v>
      </c>
      <c r="B134" s="139" t="s">
        <v>229</v>
      </c>
      <c r="C134" s="157"/>
      <c r="D134" s="157"/>
      <c r="E134" s="150"/>
      <c r="F134" s="150"/>
      <c r="G134" s="150"/>
      <c r="H134" s="140"/>
      <c r="I134" s="140"/>
      <c r="J134" s="151"/>
      <c r="K134" s="140"/>
      <c r="L134" s="126"/>
      <c r="M134" s="150"/>
      <c r="N134" s="150"/>
      <c r="O134" s="126"/>
      <c r="P134" s="126"/>
      <c r="Q134" s="126"/>
      <c r="R134" s="126"/>
      <c r="S134" s="126"/>
      <c r="T134" s="126"/>
    </row>
    <row r="135" spans="1:20" x14ac:dyDescent="0.2">
      <c r="A135" s="226">
        <f t="shared" si="30"/>
        <v>126</v>
      </c>
      <c r="B135" s="148" t="s">
        <v>230</v>
      </c>
      <c r="C135" s="157" t="s">
        <v>19</v>
      </c>
      <c r="D135" s="157">
        <v>70</v>
      </c>
      <c r="E135" s="150">
        <v>0.59</v>
      </c>
      <c r="F135" s="150">
        <v>1.1200000000000001</v>
      </c>
      <c r="G135" s="150">
        <f t="shared" ref="G135:G140" si="59">SUM(E135:F135)</f>
        <v>1.71</v>
      </c>
      <c r="H135" s="140">
        <v>655</v>
      </c>
      <c r="I135" s="143">
        <f t="shared" ref="I135:I140" si="60">ROUND($H135*G135,0)</f>
        <v>1120</v>
      </c>
      <c r="J135" s="151">
        <f t="shared" ref="J135:J140" si="61">ROUND(+G135*$L$10,2)</f>
        <v>0.08</v>
      </c>
      <c r="K135" s="143">
        <f t="shared" ref="K135:K140" si="62">ROUND($H135*J135,0)</f>
        <v>52</v>
      </c>
      <c r="L135" s="126"/>
      <c r="M135" s="150"/>
      <c r="N135" s="249" t="s">
        <v>267</v>
      </c>
      <c r="O135" s="233"/>
      <c r="P135" s="233"/>
      <c r="Q135" s="126"/>
      <c r="R135" s="126"/>
      <c r="S135" s="126"/>
      <c r="T135" s="126"/>
    </row>
    <row r="136" spans="1:20" x14ac:dyDescent="0.2">
      <c r="A136" s="226">
        <f t="shared" si="30"/>
        <v>127</v>
      </c>
      <c r="B136" s="159" t="str">
        <f>+B135</f>
        <v>58E &amp; 59E - Directional</v>
      </c>
      <c r="C136" s="157" t="s">
        <v>19</v>
      </c>
      <c r="D136" s="157">
        <v>100</v>
      </c>
      <c r="E136" s="150">
        <v>0.84</v>
      </c>
      <c r="F136" s="150">
        <v>1.6</v>
      </c>
      <c r="G136" s="150">
        <f t="shared" si="59"/>
        <v>2.44</v>
      </c>
      <c r="H136" s="140">
        <v>132</v>
      </c>
      <c r="I136" s="143">
        <f t="shared" si="60"/>
        <v>322</v>
      </c>
      <c r="J136" s="151">
        <f t="shared" si="61"/>
        <v>0.11</v>
      </c>
      <c r="K136" s="143">
        <f t="shared" si="62"/>
        <v>15</v>
      </c>
      <c r="L136" s="126"/>
      <c r="M136" s="150"/>
      <c r="N136" s="249" t="str">
        <f>+$N$135</f>
        <v>Sheet No. 95-E</v>
      </c>
      <c r="O136" s="233"/>
      <c r="P136" s="233"/>
      <c r="Q136" s="126"/>
      <c r="R136" s="126"/>
      <c r="S136" s="126"/>
      <c r="T136" s="126"/>
    </row>
    <row r="137" spans="1:20" x14ac:dyDescent="0.2">
      <c r="A137" s="226">
        <f t="shared" si="30"/>
        <v>128</v>
      </c>
      <c r="B137" s="159" t="str">
        <f>+B136</f>
        <v>58E &amp; 59E - Directional</v>
      </c>
      <c r="C137" s="157" t="s">
        <v>19</v>
      </c>
      <c r="D137" s="157">
        <v>150</v>
      </c>
      <c r="E137" s="150">
        <v>1.27</v>
      </c>
      <c r="F137" s="150">
        <v>2.4</v>
      </c>
      <c r="G137" s="150">
        <f t="shared" si="59"/>
        <v>3.67</v>
      </c>
      <c r="H137" s="140">
        <v>1805</v>
      </c>
      <c r="I137" s="143">
        <f t="shared" si="60"/>
        <v>6624</v>
      </c>
      <c r="J137" s="151">
        <f t="shared" si="61"/>
        <v>0.17</v>
      </c>
      <c r="K137" s="143">
        <f t="shared" si="62"/>
        <v>307</v>
      </c>
      <c r="L137" s="126"/>
      <c r="M137" s="150"/>
      <c r="N137" s="249" t="str">
        <f t="shared" ref="N137:N140" si="63">+$N$135</f>
        <v>Sheet No. 95-E</v>
      </c>
      <c r="O137" s="233"/>
      <c r="P137" s="233"/>
      <c r="Q137" s="126"/>
      <c r="R137" s="126"/>
      <c r="S137" s="126"/>
      <c r="T137" s="126"/>
    </row>
    <row r="138" spans="1:20" x14ac:dyDescent="0.2">
      <c r="A138" s="226">
        <f t="shared" si="30"/>
        <v>129</v>
      </c>
      <c r="B138" s="159" t="str">
        <f>+B137</f>
        <v>58E &amp; 59E - Directional</v>
      </c>
      <c r="C138" s="157" t="s">
        <v>19</v>
      </c>
      <c r="D138" s="157">
        <v>200</v>
      </c>
      <c r="E138" s="150">
        <v>1.69</v>
      </c>
      <c r="F138" s="150">
        <v>3.2</v>
      </c>
      <c r="G138" s="150">
        <f t="shared" si="59"/>
        <v>4.8900000000000006</v>
      </c>
      <c r="H138" s="140">
        <v>3308</v>
      </c>
      <c r="I138" s="143">
        <f t="shared" si="60"/>
        <v>16176</v>
      </c>
      <c r="J138" s="151">
        <f t="shared" si="61"/>
        <v>0.23</v>
      </c>
      <c r="K138" s="143">
        <f t="shared" si="62"/>
        <v>761</v>
      </c>
      <c r="L138" s="126"/>
      <c r="M138" s="150"/>
      <c r="N138" s="249" t="str">
        <f t="shared" si="63"/>
        <v>Sheet No. 95-E</v>
      </c>
      <c r="O138" s="233"/>
      <c r="P138" s="233"/>
      <c r="Q138" s="126"/>
      <c r="R138" s="126"/>
      <c r="S138" s="126"/>
      <c r="T138" s="126"/>
    </row>
    <row r="139" spans="1:20" x14ac:dyDescent="0.2">
      <c r="A139" s="226">
        <f t="shared" si="30"/>
        <v>130</v>
      </c>
      <c r="B139" s="159" t="str">
        <f>+B138</f>
        <v>58E &amp; 59E - Directional</v>
      </c>
      <c r="C139" s="157" t="s">
        <v>19</v>
      </c>
      <c r="D139" s="157">
        <v>250</v>
      </c>
      <c r="E139" s="150">
        <v>2.11</v>
      </c>
      <c r="F139" s="150">
        <v>4</v>
      </c>
      <c r="G139" s="150">
        <f t="shared" si="59"/>
        <v>6.1099999999999994</v>
      </c>
      <c r="H139" s="140">
        <v>468</v>
      </c>
      <c r="I139" s="143">
        <f t="shared" si="60"/>
        <v>2859</v>
      </c>
      <c r="J139" s="151">
        <f t="shared" si="61"/>
        <v>0.28000000000000003</v>
      </c>
      <c r="K139" s="143">
        <f t="shared" si="62"/>
        <v>131</v>
      </c>
      <c r="L139" s="126"/>
      <c r="M139" s="150"/>
      <c r="N139" s="249" t="str">
        <f t="shared" si="63"/>
        <v>Sheet No. 95-E</v>
      </c>
      <c r="O139" s="233"/>
      <c r="P139" s="233"/>
      <c r="Q139" s="126"/>
      <c r="R139" s="126"/>
      <c r="S139" s="126"/>
      <c r="T139" s="126"/>
    </row>
    <row r="140" spans="1:20" x14ac:dyDescent="0.2">
      <c r="A140" s="226">
        <f t="shared" ref="A140:A171" si="64">+A139+1</f>
        <v>131</v>
      </c>
      <c r="B140" s="159" t="str">
        <f>+B139</f>
        <v>58E &amp; 59E - Directional</v>
      </c>
      <c r="C140" s="157" t="s">
        <v>19</v>
      </c>
      <c r="D140" s="157">
        <v>400</v>
      </c>
      <c r="E140" s="150">
        <v>3.37</v>
      </c>
      <c r="F140" s="150">
        <v>6.39</v>
      </c>
      <c r="G140" s="150">
        <f t="shared" si="59"/>
        <v>9.76</v>
      </c>
      <c r="H140" s="140">
        <v>4298</v>
      </c>
      <c r="I140" s="143">
        <f t="shared" si="60"/>
        <v>41948</v>
      </c>
      <c r="J140" s="151">
        <f t="shared" si="61"/>
        <v>0.45</v>
      </c>
      <c r="K140" s="143">
        <f t="shared" si="62"/>
        <v>1934</v>
      </c>
      <c r="L140" s="126"/>
      <c r="M140" s="150"/>
      <c r="N140" s="249" t="str">
        <f t="shared" si="63"/>
        <v>Sheet No. 95-E</v>
      </c>
      <c r="O140" s="233"/>
      <c r="P140" s="233"/>
      <c r="Q140" s="126"/>
      <c r="R140" s="126"/>
      <c r="S140" s="126"/>
      <c r="T140" s="126"/>
    </row>
    <row r="141" spans="1:20" x14ac:dyDescent="0.2">
      <c r="A141" s="226">
        <f t="shared" si="64"/>
        <v>132</v>
      </c>
      <c r="B141" s="159"/>
      <c r="C141" s="157"/>
      <c r="D141" s="157"/>
      <c r="E141" s="150"/>
      <c r="F141" s="150"/>
      <c r="G141" s="150"/>
      <c r="H141" s="140"/>
      <c r="I141" s="140"/>
      <c r="J141" s="151"/>
      <c r="K141" s="140"/>
      <c r="L141" s="126"/>
      <c r="M141" s="150"/>
      <c r="N141" s="150"/>
      <c r="O141" s="233"/>
      <c r="P141" s="233"/>
      <c r="Q141" s="126"/>
      <c r="R141" s="126"/>
      <c r="S141" s="126"/>
      <c r="T141" s="126"/>
    </row>
    <row r="142" spans="1:20" x14ac:dyDescent="0.2">
      <c r="A142" s="226">
        <f t="shared" si="64"/>
        <v>133</v>
      </c>
      <c r="B142" s="148" t="s">
        <v>231</v>
      </c>
      <c r="C142" s="157" t="s">
        <v>19</v>
      </c>
      <c r="D142" s="157">
        <v>100</v>
      </c>
      <c r="E142" s="150">
        <v>0.84</v>
      </c>
      <c r="F142" s="150">
        <v>1.6</v>
      </c>
      <c r="G142" s="150">
        <f>SUM(E142:F142)</f>
        <v>2.44</v>
      </c>
      <c r="H142" s="140">
        <v>12</v>
      </c>
      <c r="I142" s="143">
        <f>ROUND($H142*G142,0)</f>
        <v>29</v>
      </c>
      <c r="J142" s="151">
        <f>ROUND(+G142*$L$10,2)</f>
        <v>0.11</v>
      </c>
      <c r="K142" s="143">
        <f>ROUND($H142*J142,0)</f>
        <v>1</v>
      </c>
      <c r="L142" s="126"/>
      <c r="M142" s="150"/>
      <c r="N142" s="249" t="str">
        <f t="shared" ref="N142:N146" si="65">+$N$135</f>
        <v>Sheet No. 95-E</v>
      </c>
      <c r="O142" s="233"/>
      <c r="P142" s="233"/>
      <c r="Q142" s="126"/>
      <c r="R142" s="126"/>
      <c r="S142" s="126"/>
      <c r="T142" s="126"/>
    </row>
    <row r="143" spans="1:20" x14ac:dyDescent="0.2">
      <c r="A143" s="226">
        <f t="shared" si="64"/>
        <v>134</v>
      </c>
      <c r="B143" s="159" t="str">
        <f>B142</f>
        <v>58E &amp; 59E - Horizontal</v>
      </c>
      <c r="C143" s="157" t="s">
        <v>19</v>
      </c>
      <c r="D143" s="157">
        <v>150</v>
      </c>
      <c r="E143" s="150">
        <v>1.27</v>
      </c>
      <c r="F143" s="150">
        <v>2.4</v>
      </c>
      <c r="G143" s="150">
        <f>SUM(E143:F143)</f>
        <v>3.67</v>
      </c>
      <c r="H143" s="140">
        <v>203</v>
      </c>
      <c r="I143" s="143">
        <f>ROUND($H143*G143,0)</f>
        <v>745</v>
      </c>
      <c r="J143" s="151">
        <f>ROUND(+G143*$L$10,2)</f>
        <v>0.17</v>
      </c>
      <c r="K143" s="143">
        <f>ROUND($H143*J143,0)</f>
        <v>35</v>
      </c>
      <c r="L143" s="126"/>
      <c r="M143" s="150"/>
      <c r="N143" s="249" t="str">
        <f t="shared" si="65"/>
        <v>Sheet No. 95-E</v>
      </c>
      <c r="O143" s="233"/>
      <c r="P143" s="233"/>
      <c r="Q143" s="126"/>
      <c r="R143" s="126"/>
      <c r="S143" s="126"/>
      <c r="T143" s="126"/>
    </row>
    <row r="144" spans="1:20" x14ac:dyDescent="0.2">
      <c r="A144" s="226">
        <f t="shared" si="64"/>
        <v>135</v>
      </c>
      <c r="B144" s="159" t="str">
        <f>B143</f>
        <v>58E &amp; 59E - Horizontal</v>
      </c>
      <c r="C144" s="157" t="s">
        <v>19</v>
      </c>
      <c r="D144" s="157">
        <v>200</v>
      </c>
      <c r="E144" s="150">
        <v>1.69</v>
      </c>
      <c r="F144" s="150">
        <v>3.2</v>
      </c>
      <c r="G144" s="150">
        <f>SUM(E144:F144)</f>
        <v>4.8900000000000006</v>
      </c>
      <c r="H144" s="140">
        <v>107</v>
      </c>
      <c r="I144" s="143">
        <f>ROUND($H144*G144,0)</f>
        <v>523</v>
      </c>
      <c r="J144" s="151">
        <f>ROUND(+G144*$L$10,2)</f>
        <v>0.23</v>
      </c>
      <c r="K144" s="143">
        <f>ROUND($H144*J144,0)</f>
        <v>25</v>
      </c>
      <c r="L144" s="126"/>
      <c r="M144" s="150"/>
      <c r="N144" s="249" t="str">
        <f t="shared" si="65"/>
        <v>Sheet No. 95-E</v>
      </c>
      <c r="O144" s="233"/>
      <c r="P144" s="233"/>
      <c r="Q144" s="126"/>
      <c r="R144" s="126"/>
      <c r="S144" s="126"/>
      <c r="T144" s="126"/>
    </row>
    <row r="145" spans="1:20" x14ac:dyDescent="0.2">
      <c r="A145" s="226">
        <f t="shared" si="64"/>
        <v>136</v>
      </c>
      <c r="B145" s="159" t="str">
        <f>B144</f>
        <v>58E &amp; 59E - Horizontal</v>
      </c>
      <c r="C145" s="157" t="s">
        <v>19</v>
      </c>
      <c r="D145" s="157">
        <v>250</v>
      </c>
      <c r="E145" s="150">
        <v>2.11</v>
      </c>
      <c r="F145" s="150">
        <v>4</v>
      </c>
      <c r="G145" s="150">
        <f>SUM(E145:F145)</f>
        <v>6.1099999999999994</v>
      </c>
      <c r="H145" s="140">
        <v>417</v>
      </c>
      <c r="I145" s="143">
        <f>ROUND($H145*G145,0)</f>
        <v>2548</v>
      </c>
      <c r="J145" s="151">
        <f>ROUND(+G145*$L$10,2)</f>
        <v>0.28000000000000003</v>
      </c>
      <c r="K145" s="143">
        <f>ROUND($H145*J145,0)</f>
        <v>117</v>
      </c>
      <c r="L145" s="126"/>
      <c r="M145" s="150"/>
      <c r="N145" s="249" t="str">
        <f t="shared" si="65"/>
        <v>Sheet No. 95-E</v>
      </c>
      <c r="O145" s="233"/>
      <c r="P145" s="233"/>
      <c r="Q145" s="126"/>
      <c r="R145" s="126"/>
      <c r="S145" s="126"/>
      <c r="T145" s="126"/>
    </row>
    <row r="146" spans="1:20" x14ac:dyDescent="0.2">
      <c r="A146" s="226">
        <f t="shared" si="64"/>
        <v>137</v>
      </c>
      <c r="B146" s="159" t="str">
        <f>B145</f>
        <v>58E &amp; 59E - Horizontal</v>
      </c>
      <c r="C146" s="157" t="s">
        <v>19</v>
      </c>
      <c r="D146" s="157">
        <v>400</v>
      </c>
      <c r="E146" s="150">
        <v>3.37</v>
      </c>
      <c r="F146" s="150">
        <v>6.39</v>
      </c>
      <c r="G146" s="150">
        <f>SUM(E146:F146)</f>
        <v>9.76</v>
      </c>
      <c r="H146" s="140">
        <v>568</v>
      </c>
      <c r="I146" s="143">
        <f>ROUND($H146*G146,0)</f>
        <v>5544</v>
      </c>
      <c r="J146" s="151">
        <f>ROUND(+G146*$L$10,2)</f>
        <v>0.45</v>
      </c>
      <c r="K146" s="143">
        <f>ROUND($H146*J146,0)</f>
        <v>256</v>
      </c>
      <c r="L146" s="126"/>
      <c r="M146" s="150"/>
      <c r="N146" s="249" t="str">
        <f t="shared" si="65"/>
        <v>Sheet No. 95-E</v>
      </c>
      <c r="O146" s="233"/>
      <c r="P146" s="233"/>
      <c r="Q146" s="126"/>
      <c r="R146" s="126"/>
      <c r="S146" s="126"/>
      <c r="T146" s="126"/>
    </row>
    <row r="147" spans="1:20" x14ac:dyDescent="0.2">
      <c r="A147" s="226">
        <f t="shared" si="64"/>
        <v>138</v>
      </c>
      <c r="B147" s="159"/>
      <c r="C147" s="157"/>
      <c r="D147" s="157"/>
      <c r="E147" s="150"/>
      <c r="F147" s="150"/>
      <c r="G147" s="126"/>
      <c r="H147" s="140"/>
      <c r="I147" s="140"/>
      <c r="J147" s="151"/>
      <c r="K147" s="140"/>
      <c r="L147" s="126"/>
      <c r="M147" s="150"/>
      <c r="N147" s="150"/>
      <c r="O147" s="233"/>
      <c r="P147" s="233"/>
      <c r="Q147" s="126"/>
      <c r="R147" s="126"/>
      <c r="S147" s="126"/>
      <c r="T147" s="126"/>
    </row>
    <row r="148" spans="1:20" x14ac:dyDescent="0.2">
      <c r="A148" s="226">
        <f t="shared" si="64"/>
        <v>139</v>
      </c>
      <c r="B148" s="159" t="str">
        <f>B136</f>
        <v>58E &amp; 59E - Directional</v>
      </c>
      <c r="C148" s="157" t="s">
        <v>219</v>
      </c>
      <c r="D148" s="157">
        <v>175</v>
      </c>
      <c r="E148" s="150">
        <v>1.48</v>
      </c>
      <c r="F148" s="150">
        <v>2.8</v>
      </c>
      <c r="G148" s="150">
        <f>SUM(E148:F148)</f>
        <v>4.2799999999999994</v>
      </c>
      <c r="H148" s="140">
        <v>36</v>
      </c>
      <c r="I148" s="143">
        <f>ROUND($H148*G148,0)</f>
        <v>154</v>
      </c>
      <c r="J148" s="151">
        <f>ROUND(+G148*$L$10,2)</f>
        <v>0.2</v>
      </c>
      <c r="K148" s="143">
        <f>ROUND($H148*J148,0)</f>
        <v>7</v>
      </c>
      <c r="L148" s="126"/>
      <c r="M148" s="150"/>
      <c r="N148" s="249" t="str">
        <f t="shared" ref="N148:N151" si="66">+$N$135</f>
        <v>Sheet No. 95-E</v>
      </c>
      <c r="O148" s="233"/>
      <c r="P148" s="233"/>
      <c r="Q148" s="126"/>
      <c r="R148" s="126"/>
      <c r="S148" s="126"/>
      <c r="T148" s="126"/>
    </row>
    <row r="149" spans="1:20" x14ac:dyDescent="0.2">
      <c r="A149" s="226">
        <f t="shared" si="64"/>
        <v>140</v>
      </c>
      <c r="B149" s="159" t="str">
        <f>B148</f>
        <v>58E &amp; 59E - Directional</v>
      </c>
      <c r="C149" s="157" t="s">
        <v>219</v>
      </c>
      <c r="D149" s="157">
        <v>250</v>
      </c>
      <c r="E149" s="150">
        <v>2.11</v>
      </c>
      <c r="F149" s="150">
        <v>4</v>
      </c>
      <c r="G149" s="150">
        <f>SUM(E149:F149)</f>
        <v>6.1099999999999994</v>
      </c>
      <c r="H149" s="140">
        <v>255</v>
      </c>
      <c r="I149" s="143">
        <f>ROUND($H149*G149,0)</f>
        <v>1558</v>
      </c>
      <c r="J149" s="151">
        <f>ROUND(+G149*$L$10,2)</f>
        <v>0.28000000000000003</v>
      </c>
      <c r="K149" s="143">
        <f>ROUND($H149*J149,0)</f>
        <v>71</v>
      </c>
      <c r="L149" s="126"/>
      <c r="M149" s="150"/>
      <c r="N149" s="249" t="str">
        <f t="shared" si="66"/>
        <v>Sheet No. 95-E</v>
      </c>
      <c r="O149" s="233"/>
      <c r="P149" s="233"/>
      <c r="Q149" s="126"/>
      <c r="R149" s="126"/>
      <c r="S149" s="126"/>
      <c r="T149" s="126"/>
    </row>
    <row r="150" spans="1:20" x14ac:dyDescent="0.2">
      <c r="A150" s="226">
        <f t="shared" si="64"/>
        <v>141</v>
      </c>
      <c r="B150" s="159" t="str">
        <f>B149</f>
        <v>58E &amp; 59E - Directional</v>
      </c>
      <c r="C150" s="157" t="s">
        <v>219</v>
      </c>
      <c r="D150" s="157">
        <v>400</v>
      </c>
      <c r="E150" s="150">
        <v>3.37</v>
      </c>
      <c r="F150" s="150">
        <v>6.39</v>
      </c>
      <c r="G150" s="150">
        <f>SUM(E150:F150)</f>
        <v>9.76</v>
      </c>
      <c r="H150" s="140">
        <v>1070</v>
      </c>
      <c r="I150" s="143">
        <f>ROUND($H150*G150,0)</f>
        <v>10443</v>
      </c>
      <c r="J150" s="151">
        <f>ROUND(+G150*$L$10,2)</f>
        <v>0.45</v>
      </c>
      <c r="K150" s="143">
        <f>ROUND($H150*J150,0)</f>
        <v>482</v>
      </c>
      <c r="L150" s="126"/>
      <c r="M150" s="150"/>
      <c r="N150" s="249" t="str">
        <f t="shared" si="66"/>
        <v>Sheet No. 95-E</v>
      </c>
      <c r="O150" s="233"/>
      <c r="P150" s="233"/>
      <c r="Q150" s="126"/>
      <c r="R150" s="126"/>
      <c r="S150" s="126"/>
      <c r="T150" s="126"/>
    </row>
    <row r="151" spans="1:20" x14ac:dyDescent="0.2">
      <c r="A151" s="226">
        <f t="shared" si="64"/>
        <v>142</v>
      </c>
      <c r="B151" s="159" t="str">
        <f>B150</f>
        <v>58E &amp; 59E - Directional</v>
      </c>
      <c r="C151" s="157" t="s">
        <v>219</v>
      </c>
      <c r="D151" s="157">
        <v>1000</v>
      </c>
      <c r="E151" s="150">
        <v>8.43</v>
      </c>
      <c r="F151" s="150">
        <v>15.98</v>
      </c>
      <c r="G151" s="150">
        <f>SUM(E151:F151)</f>
        <v>24.41</v>
      </c>
      <c r="H151" s="140">
        <v>1527</v>
      </c>
      <c r="I151" s="143">
        <f>ROUND($H151*G151,0)</f>
        <v>37274</v>
      </c>
      <c r="J151" s="151">
        <f>ROUND(+G151*$L$10,2)</f>
        <v>1.1299999999999999</v>
      </c>
      <c r="K151" s="143">
        <f>ROUND($H151*J151,0)</f>
        <v>1726</v>
      </c>
      <c r="L151" s="126"/>
      <c r="M151" s="150"/>
      <c r="N151" s="249" t="str">
        <f t="shared" si="66"/>
        <v>Sheet No. 95-E</v>
      </c>
      <c r="O151" s="233"/>
      <c r="P151" s="233"/>
      <c r="Q151" s="126"/>
      <c r="R151" s="126"/>
      <c r="S151" s="126"/>
      <c r="T151" s="126"/>
    </row>
    <row r="152" spans="1:20" x14ac:dyDescent="0.2">
      <c r="A152" s="226">
        <f t="shared" si="64"/>
        <v>143</v>
      </c>
      <c r="B152" s="159"/>
      <c r="C152" s="157"/>
      <c r="D152" s="157"/>
      <c r="E152" s="150"/>
      <c r="F152" s="150"/>
      <c r="G152" s="126"/>
      <c r="H152" s="140"/>
      <c r="I152" s="140"/>
      <c r="J152" s="151"/>
      <c r="K152" s="140"/>
      <c r="L152" s="126"/>
      <c r="M152" s="150"/>
      <c r="N152" s="150"/>
      <c r="O152" s="233"/>
      <c r="P152" s="233"/>
      <c r="Q152" s="126"/>
      <c r="R152" s="126"/>
      <c r="S152" s="126"/>
      <c r="T152" s="126"/>
    </row>
    <row r="153" spans="1:20" x14ac:dyDescent="0.2">
      <c r="A153" s="226">
        <f t="shared" si="64"/>
        <v>144</v>
      </c>
      <c r="B153" s="159" t="str">
        <f>B142</f>
        <v>58E &amp; 59E - Horizontal</v>
      </c>
      <c r="C153" s="157" t="s">
        <v>219</v>
      </c>
      <c r="D153" s="157">
        <v>250</v>
      </c>
      <c r="E153" s="150">
        <v>2.11</v>
      </c>
      <c r="F153" s="150">
        <v>4</v>
      </c>
      <c r="G153" s="150">
        <f>SUM(E153:F153)</f>
        <v>6.1099999999999994</v>
      </c>
      <c r="H153" s="140">
        <v>124</v>
      </c>
      <c r="I153" s="143">
        <f>ROUND($H153*G153,0)</f>
        <v>758</v>
      </c>
      <c r="J153" s="151">
        <f>ROUND(+G153*$L$10,2)</f>
        <v>0.28000000000000003</v>
      </c>
      <c r="K153" s="143">
        <f>ROUND($H153*J153,0)</f>
        <v>35</v>
      </c>
      <c r="L153" s="126"/>
      <c r="M153" s="150"/>
      <c r="N153" s="249" t="str">
        <f t="shared" ref="N153:N154" si="67">+$N$135</f>
        <v>Sheet No. 95-E</v>
      </c>
      <c r="O153" s="233"/>
      <c r="P153" s="233"/>
      <c r="Q153" s="126"/>
      <c r="R153" s="126"/>
      <c r="S153" s="126"/>
      <c r="T153" s="126"/>
    </row>
    <row r="154" spans="1:20" x14ac:dyDescent="0.2">
      <c r="A154" s="226">
        <f t="shared" si="64"/>
        <v>145</v>
      </c>
      <c r="B154" s="159" t="str">
        <f>B153</f>
        <v>58E &amp; 59E - Horizontal</v>
      </c>
      <c r="C154" s="157" t="s">
        <v>219</v>
      </c>
      <c r="D154" s="157">
        <v>400</v>
      </c>
      <c r="E154" s="150">
        <v>3.37</v>
      </c>
      <c r="F154" s="150">
        <v>6.39</v>
      </c>
      <c r="G154" s="150">
        <f>SUM(E154:F154)</f>
        <v>9.76</v>
      </c>
      <c r="H154" s="140">
        <v>486</v>
      </c>
      <c r="I154" s="143">
        <f>ROUND($H154*G154,0)</f>
        <v>4743</v>
      </c>
      <c r="J154" s="151">
        <f>ROUND(+G154*$L$10,2)</f>
        <v>0.45</v>
      </c>
      <c r="K154" s="143">
        <f>ROUND($H154*J154,0)</f>
        <v>219</v>
      </c>
      <c r="L154" s="126"/>
      <c r="M154" s="150"/>
      <c r="N154" s="249" t="str">
        <f t="shared" si="67"/>
        <v>Sheet No. 95-E</v>
      </c>
      <c r="O154" s="233"/>
      <c r="P154" s="233"/>
      <c r="Q154" s="126"/>
      <c r="R154" s="126"/>
      <c r="S154" s="126"/>
      <c r="T154" s="126"/>
    </row>
    <row r="155" spans="1:20" x14ac:dyDescent="0.2">
      <c r="A155" s="226">
        <f t="shared" si="64"/>
        <v>146</v>
      </c>
      <c r="B155" s="159"/>
      <c r="C155" s="157"/>
      <c r="D155" s="157"/>
      <c r="E155" s="150"/>
      <c r="F155" s="150"/>
      <c r="G155" s="126"/>
      <c r="H155" s="140"/>
      <c r="I155" s="140"/>
      <c r="J155" s="151"/>
      <c r="K155" s="140"/>
      <c r="L155" s="126"/>
      <c r="M155" s="150"/>
      <c r="N155" s="150"/>
      <c r="O155" s="233"/>
      <c r="P155" s="233"/>
      <c r="Q155" s="126"/>
      <c r="R155" s="126"/>
      <c r="S155" s="126"/>
      <c r="T155" s="126"/>
    </row>
    <row r="156" spans="1:20" x14ac:dyDescent="0.2">
      <c r="A156" s="226">
        <f t="shared" si="64"/>
        <v>147</v>
      </c>
      <c r="B156" s="159"/>
      <c r="C156" s="157"/>
      <c r="D156" s="157"/>
      <c r="E156" s="150"/>
      <c r="F156" s="150"/>
      <c r="G156" s="126"/>
      <c r="H156" s="140"/>
      <c r="I156" s="140"/>
      <c r="J156" s="151"/>
      <c r="K156" s="140"/>
      <c r="L156" s="126"/>
      <c r="M156" s="150"/>
      <c r="N156" s="150"/>
      <c r="O156" s="126"/>
      <c r="P156" s="126"/>
      <c r="Q156" s="126"/>
      <c r="R156" s="126"/>
      <c r="S156" s="126"/>
      <c r="T156" s="126"/>
    </row>
    <row r="157" spans="1:20" x14ac:dyDescent="0.2">
      <c r="A157" s="226">
        <f t="shared" si="64"/>
        <v>148</v>
      </c>
      <c r="B157" s="159" t="s">
        <v>232</v>
      </c>
      <c r="C157" s="157" t="s">
        <v>207</v>
      </c>
      <c r="D157" s="154" t="s">
        <v>208</v>
      </c>
      <c r="E157" s="150">
        <v>0.38</v>
      </c>
      <c r="F157" s="150">
        <v>0.72</v>
      </c>
      <c r="G157" s="150">
        <f t="shared" ref="G157:G171" si="68">SUM(E157:F157)</f>
        <v>1.1000000000000001</v>
      </c>
      <c r="H157" s="140">
        <v>24</v>
      </c>
      <c r="I157" s="143">
        <f t="shared" ref="I157:I171" si="69">ROUND($H157*G157,0)</f>
        <v>26</v>
      </c>
      <c r="J157" s="151">
        <f t="shared" ref="J157:J171" si="70">ROUND(+G157*$L$10,2)</f>
        <v>0.05</v>
      </c>
      <c r="K157" s="143">
        <f t="shared" ref="K157:K171" si="71">ROUND($H157*J157,0)</f>
        <v>1</v>
      </c>
      <c r="L157" s="126"/>
      <c r="M157" s="150"/>
      <c r="N157" s="249" t="s">
        <v>268</v>
      </c>
      <c r="O157" s="233"/>
      <c r="P157" s="233"/>
      <c r="Q157" s="126"/>
      <c r="R157" s="126"/>
      <c r="S157" s="126"/>
      <c r="T157" s="126"/>
    </row>
    <row r="158" spans="1:20" x14ac:dyDescent="0.2">
      <c r="A158" s="226">
        <f t="shared" si="64"/>
        <v>149</v>
      </c>
      <c r="B158" s="159" t="str">
        <f t="shared" ref="B158:B171" si="72">B157</f>
        <v>58E &amp; 59E</v>
      </c>
      <c r="C158" s="157" t="s">
        <v>207</v>
      </c>
      <c r="D158" s="154" t="s">
        <v>209</v>
      </c>
      <c r="E158" s="150">
        <v>0.63</v>
      </c>
      <c r="F158" s="150">
        <v>1.2</v>
      </c>
      <c r="G158" s="150">
        <f t="shared" si="68"/>
        <v>1.83</v>
      </c>
      <c r="H158" s="140">
        <v>450</v>
      </c>
      <c r="I158" s="143">
        <f t="shared" si="69"/>
        <v>824</v>
      </c>
      <c r="J158" s="151">
        <f t="shared" si="70"/>
        <v>0.08</v>
      </c>
      <c r="K158" s="143">
        <f t="shared" si="71"/>
        <v>36</v>
      </c>
      <c r="L158" s="126"/>
      <c r="M158" s="150"/>
      <c r="N158" s="249" t="str">
        <f>+$N$157</f>
        <v>Sheet No. 95-E.1</v>
      </c>
      <c r="O158" s="233"/>
      <c r="P158" s="233"/>
      <c r="Q158" s="126"/>
      <c r="R158" s="126"/>
      <c r="S158" s="126"/>
      <c r="T158" s="126"/>
    </row>
    <row r="159" spans="1:20" x14ac:dyDescent="0.2">
      <c r="A159" s="226">
        <f t="shared" si="64"/>
        <v>150</v>
      </c>
      <c r="B159" s="159" t="str">
        <f t="shared" si="72"/>
        <v>58E &amp; 59E</v>
      </c>
      <c r="C159" s="157" t="s">
        <v>207</v>
      </c>
      <c r="D159" s="154" t="s">
        <v>210</v>
      </c>
      <c r="E159" s="150">
        <v>0.89</v>
      </c>
      <c r="F159" s="150">
        <v>1.68</v>
      </c>
      <c r="G159" s="150">
        <f t="shared" si="68"/>
        <v>2.57</v>
      </c>
      <c r="H159" s="140">
        <v>178</v>
      </c>
      <c r="I159" s="143">
        <f t="shared" si="69"/>
        <v>457</v>
      </c>
      <c r="J159" s="151">
        <f t="shared" si="70"/>
        <v>0.12</v>
      </c>
      <c r="K159" s="143">
        <f t="shared" si="71"/>
        <v>21</v>
      </c>
      <c r="L159" s="126"/>
      <c r="M159" s="150"/>
      <c r="N159" s="249" t="str">
        <f t="shared" ref="N159:N171" si="73">+$N$157</f>
        <v>Sheet No. 95-E.1</v>
      </c>
      <c r="O159" s="233"/>
      <c r="P159" s="233"/>
      <c r="Q159" s="126"/>
      <c r="R159" s="126"/>
      <c r="S159" s="126"/>
      <c r="T159" s="126"/>
    </row>
    <row r="160" spans="1:20" x14ac:dyDescent="0.2">
      <c r="A160" s="226">
        <f t="shared" si="64"/>
        <v>151</v>
      </c>
      <c r="B160" s="159" t="str">
        <f t="shared" si="72"/>
        <v>58E &amp; 59E</v>
      </c>
      <c r="C160" s="157" t="s">
        <v>207</v>
      </c>
      <c r="D160" s="154" t="s">
        <v>211</v>
      </c>
      <c r="E160" s="150">
        <v>1.1399999999999999</v>
      </c>
      <c r="F160" s="150">
        <v>2.16</v>
      </c>
      <c r="G160" s="150">
        <f t="shared" si="68"/>
        <v>3.3</v>
      </c>
      <c r="H160" s="140">
        <v>1069</v>
      </c>
      <c r="I160" s="143">
        <f t="shared" si="69"/>
        <v>3528</v>
      </c>
      <c r="J160" s="151">
        <f t="shared" si="70"/>
        <v>0.15</v>
      </c>
      <c r="K160" s="143">
        <f t="shared" si="71"/>
        <v>160</v>
      </c>
      <c r="L160" s="126"/>
      <c r="M160" s="150"/>
      <c r="N160" s="249" t="str">
        <f t="shared" si="73"/>
        <v>Sheet No. 95-E.1</v>
      </c>
      <c r="O160" s="233"/>
      <c r="P160" s="233"/>
      <c r="Q160" s="126"/>
      <c r="R160" s="126"/>
      <c r="S160" s="126"/>
      <c r="T160" s="126"/>
    </row>
    <row r="161" spans="1:20" x14ac:dyDescent="0.2">
      <c r="A161" s="226">
        <f t="shared" si="64"/>
        <v>152</v>
      </c>
      <c r="B161" s="159" t="str">
        <f t="shared" si="72"/>
        <v>58E &amp; 59E</v>
      </c>
      <c r="C161" s="157" t="s">
        <v>207</v>
      </c>
      <c r="D161" s="154" t="s">
        <v>212</v>
      </c>
      <c r="E161" s="150">
        <v>1.39</v>
      </c>
      <c r="F161" s="150">
        <v>2.64</v>
      </c>
      <c r="G161" s="150">
        <f t="shared" si="68"/>
        <v>4.03</v>
      </c>
      <c r="H161" s="140">
        <v>113</v>
      </c>
      <c r="I161" s="143">
        <f t="shared" si="69"/>
        <v>455</v>
      </c>
      <c r="J161" s="151">
        <f t="shared" si="70"/>
        <v>0.19</v>
      </c>
      <c r="K161" s="143">
        <f t="shared" si="71"/>
        <v>21</v>
      </c>
      <c r="L161" s="126"/>
      <c r="M161" s="150"/>
      <c r="N161" s="249" t="str">
        <f t="shared" si="73"/>
        <v>Sheet No. 95-E.1</v>
      </c>
      <c r="O161" s="233"/>
      <c r="P161" s="233"/>
      <c r="Q161" s="126"/>
      <c r="R161" s="126"/>
      <c r="S161" s="126"/>
      <c r="T161" s="126"/>
    </row>
    <row r="162" spans="1:20" x14ac:dyDescent="0.2">
      <c r="A162" s="226">
        <f t="shared" si="64"/>
        <v>153</v>
      </c>
      <c r="B162" s="159" t="str">
        <f t="shared" si="72"/>
        <v>58E &amp; 59E</v>
      </c>
      <c r="C162" s="157" t="s">
        <v>207</v>
      </c>
      <c r="D162" s="154" t="s">
        <v>213</v>
      </c>
      <c r="E162" s="150">
        <v>1.64</v>
      </c>
      <c r="F162" s="150">
        <v>3.12</v>
      </c>
      <c r="G162" s="150">
        <f t="shared" si="68"/>
        <v>4.76</v>
      </c>
      <c r="H162" s="140">
        <v>0</v>
      </c>
      <c r="I162" s="143">
        <f t="shared" si="69"/>
        <v>0</v>
      </c>
      <c r="J162" s="151">
        <f t="shared" si="70"/>
        <v>0.22</v>
      </c>
      <c r="K162" s="143">
        <f t="shared" si="71"/>
        <v>0</v>
      </c>
      <c r="L162" s="126"/>
      <c r="M162" s="150"/>
      <c r="N162" s="249" t="str">
        <f t="shared" si="73"/>
        <v>Sheet No. 95-E.1</v>
      </c>
      <c r="O162" s="233"/>
      <c r="P162" s="233"/>
      <c r="Q162" s="126"/>
      <c r="R162" s="126"/>
      <c r="S162" s="126"/>
      <c r="T162" s="126"/>
    </row>
    <row r="163" spans="1:20" x14ac:dyDescent="0.2">
      <c r="A163" s="226">
        <f t="shared" si="64"/>
        <v>154</v>
      </c>
      <c r="B163" s="159" t="str">
        <f t="shared" si="72"/>
        <v>58E &amp; 59E</v>
      </c>
      <c r="C163" s="157" t="s">
        <v>207</v>
      </c>
      <c r="D163" s="154" t="s">
        <v>214</v>
      </c>
      <c r="E163" s="150">
        <v>1.9</v>
      </c>
      <c r="F163" s="150">
        <v>3.6</v>
      </c>
      <c r="G163" s="150">
        <f t="shared" si="68"/>
        <v>5.5</v>
      </c>
      <c r="H163" s="140">
        <v>73</v>
      </c>
      <c r="I163" s="143">
        <f t="shared" si="69"/>
        <v>402</v>
      </c>
      <c r="J163" s="151">
        <f t="shared" si="70"/>
        <v>0.25</v>
      </c>
      <c r="K163" s="143">
        <f t="shared" si="71"/>
        <v>18</v>
      </c>
      <c r="L163" s="126"/>
      <c r="M163" s="150"/>
      <c r="N163" s="249" t="str">
        <f t="shared" si="73"/>
        <v>Sheet No. 95-E.1</v>
      </c>
      <c r="O163" s="233"/>
      <c r="P163" s="233"/>
      <c r="Q163" s="126"/>
      <c r="R163" s="126"/>
      <c r="S163" s="126"/>
      <c r="T163" s="126"/>
    </row>
    <row r="164" spans="1:20" x14ac:dyDescent="0.2">
      <c r="A164" s="226">
        <f t="shared" si="64"/>
        <v>155</v>
      </c>
      <c r="B164" s="159" t="str">
        <f t="shared" si="72"/>
        <v>58E &amp; 59E</v>
      </c>
      <c r="C164" s="157" t="s">
        <v>207</v>
      </c>
      <c r="D164" s="154" t="s">
        <v>215</v>
      </c>
      <c r="E164" s="150">
        <v>2.15</v>
      </c>
      <c r="F164" s="150">
        <v>4.08</v>
      </c>
      <c r="G164" s="150">
        <f t="shared" si="68"/>
        <v>6.23</v>
      </c>
      <c r="H164" s="140">
        <v>178</v>
      </c>
      <c r="I164" s="143">
        <f t="shared" si="69"/>
        <v>1109</v>
      </c>
      <c r="J164" s="151">
        <f t="shared" si="70"/>
        <v>0.28999999999999998</v>
      </c>
      <c r="K164" s="143">
        <f t="shared" si="71"/>
        <v>52</v>
      </c>
      <c r="L164" s="126"/>
      <c r="M164" s="150"/>
      <c r="N164" s="249" t="str">
        <f t="shared" si="73"/>
        <v>Sheet No. 95-E.1</v>
      </c>
      <c r="O164" s="233"/>
      <c r="P164" s="233"/>
      <c r="Q164" s="126"/>
      <c r="R164" s="126"/>
      <c r="S164" s="126"/>
      <c r="T164" s="126"/>
    </row>
    <row r="165" spans="1:20" x14ac:dyDescent="0.2">
      <c r="A165" s="226">
        <f t="shared" si="64"/>
        <v>156</v>
      </c>
      <c r="B165" s="159" t="str">
        <f t="shared" si="72"/>
        <v>58E &amp; 59E</v>
      </c>
      <c r="C165" s="157" t="s">
        <v>207</v>
      </c>
      <c r="D165" s="154" t="s">
        <v>216</v>
      </c>
      <c r="E165" s="150">
        <v>2.4</v>
      </c>
      <c r="F165" s="150">
        <v>4.55</v>
      </c>
      <c r="G165" s="150">
        <f t="shared" si="68"/>
        <v>6.9499999999999993</v>
      </c>
      <c r="H165" s="140">
        <v>0</v>
      </c>
      <c r="I165" s="143">
        <f t="shared" si="69"/>
        <v>0</v>
      </c>
      <c r="J165" s="151">
        <f t="shared" si="70"/>
        <v>0.32</v>
      </c>
      <c r="K165" s="143">
        <f t="shared" si="71"/>
        <v>0</v>
      </c>
      <c r="L165" s="126"/>
      <c r="M165" s="150"/>
      <c r="N165" s="249" t="str">
        <f t="shared" si="73"/>
        <v>Sheet No. 95-E.1</v>
      </c>
      <c r="O165" s="233"/>
      <c r="P165" s="233"/>
      <c r="Q165" s="126"/>
      <c r="R165" s="126"/>
      <c r="S165" s="126"/>
      <c r="T165" s="126"/>
    </row>
    <row r="166" spans="1:20" x14ac:dyDescent="0.2">
      <c r="A166" s="226">
        <f t="shared" si="64"/>
        <v>157</v>
      </c>
      <c r="B166" s="159" t="str">
        <f t="shared" si="72"/>
        <v>58E &amp; 59E</v>
      </c>
      <c r="C166" s="157" t="s">
        <v>207</v>
      </c>
      <c r="D166" s="154" t="s">
        <v>233</v>
      </c>
      <c r="E166" s="150">
        <v>2.95</v>
      </c>
      <c r="F166" s="150">
        <v>5.59</v>
      </c>
      <c r="G166" s="150">
        <f t="shared" si="68"/>
        <v>8.5399999999999991</v>
      </c>
      <c r="H166" s="140">
        <v>0</v>
      </c>
      <c r="I166" s="143">
        <f t="shared" si="69"/>
        <v>0</v>
      </c>
      <c r="J166" s="151">
        <f t="shared" si="70"/>
        <v>0.39</v>
      </c>
      <c r="K166" s="143">
        <f t="shared" si="71"/>
        <v>0</v>
      </c>
      <c r="L166" s="126"/>
      <c r="M166" s="150"/>
      <c r="N166" s="249" t="str">
        <f t="shared" si="73"/>
        <v>Sheet No. 95-E.1</v>
      </c>
      <c r="O166" s="233"/>
      <c r="P166" s="233"/>
      <c r="Q166" s="126"/>
      <c r="R166" s="126"/>
      <c r="S166" s="126"/>
      <c r="T166" s="126"/>
    </row>
    <row r="167" spans="1:20" x14ac:dyDescent="0.2">
      <c r="A167" s="226">
        <f t="shared" si="64"/>
        <v>158</v>
      </c>
      <c r="B167" s="159" t="str">
        <f t="shared" si="72"/>
        <v>58E &amp; 59E</v>
      </c>
      <c r="C167" s="157" t="s">
        <v>207</v>
      </c>
      <c r="D167" s="154" t="s">
        <v>234</v>
      </c>
      <c r="E167" s="150">
        <v>3.8</v>
      </c>
      <c r="F167" s="150">
        <v>7.19</v>
      </c>
      <c r="G167" s="150">
        <f t="shared" si="68"/>
        <v>10.99</v>
      </c>
      <c r="H167" s="140">
        <v>0</v>
      </c>
      <c r="I167" s="143">
        <f t="shared" si="69"/>
        <v>0</v>
      </c>
      <c r="J167" s="151">
        <f t="shared" si="70"/>
        <v>0.51</v>
      </c>
      <c r="K167" s="143">
        <f t="shared" si="71"/>
        <v>0</v>
      </c>
      <c r="L167" s="126"/>
      <c r="M167" s="150"/>
      <c r="N167" s="249" t="str">
        <f t="shared" si="73"/>
        <v>Sheet No. 95-E.1</v>
      </c>
      <c r="O167" s="233"/>
      <c r="P167" s="233"/>
      <c r="Q167" s="126"/>
      <c r="R167" s="126"/>
      <c r="S167" s="126"/>
      <c r="T167" s="126"/>
    </row>
    <row r="168" spans="1:20" x14ac:dyDescent="0.2">
      <c r="A168" s="226">
        <f t="shared" si="64"/>
        <v>159</v>
      </c>
      <c r="B168" s="159" t="str">
        <f t="shared" si="72"/>
        <v>58E &amp; 59E</v>
      </c>
      <c r="C168" s="157" t="s">
        <v>207</v>
      </c>
      <c r="D168" s="154" t="s">
        <v>235</v>
      </c>
      <c r="E168" s="150">
        <v>4.6399999999999997</v>
      </c>
      <c r="F168" s="150">
        <v>8.7899999999999991</v>
      </c>
      <c r="G168" s="150">
        <f t="shared" si="68"/>
        <v>13.43</v>
      </c>
      <c r="H168" s="140">
        <v>0</v>
      </c>
      <c r="I168" s="143">
        <f t="shared" si="69"/>
        <v>0</v>
      </c>
      <c r="J168" s="151">
        <f t="shared" si="70"/>
        <v>0.62</v>
      </c>
      <c r="K168" s="143">
        <f t="shared" si="71"/>
        <v>0</v>
      </c>
      <c r="L168" s="126"/>
      <c r="M168" s="150"/>
      <c r="N168" s="249" t="str">
        <f t="shared" si="73"/>
        <v>Sheet No. 95-E.1</v>
      </c>
      <c r="O168" s="233"/>
      <c r="P168" s="233"/>
      <c r="Q168" s="126"/>
      <c r="R168" s="126"/>
      <c r="S168" s="126"/>
      <c r="T168" s="126"/>
    </row>
    <row r="169" spans="1:20" x14ac:dyDescent="0.2">
      <c r="A169" s="226">
        <f t="shared" si="64"/>
        <v>160</v>
      </c>
      <c r="B169" s="159" t="str">
        <f t="shared" si="72"/>
        <v>58E &amp; 59E</v>
      </c>
      <c r="C169" s="157" t="s">
        <v>207</v>
      </c>
      <c r="D169" s="154" t="s">
        <v>236</v>
      </c>
      <c r="E169" s="150">
        <v>5.48</v>
      </c>
      <c r="F169" s="150">
        <v>10.39</v>
      </c>
      <c r="G169" s="150">
        <f t="shared" si="68"/>
        <v>15.870000000000001</v>
      </c>
      <c r="H169" s="140">
        <v>0</v>
      </c>
      <c r="I169" s="143">
        <f t="shared" si="69"/>
        <v>0</v>
      </c>
      <c r="J169" s="151">
        <f t="shared" si="70"/>
        <v>0.73</v>
      </c>
      <c r="K169" s="143">
        <f t="shared" si="71"/>
        <v>0</v>
      </c>
      <c r="L169" s="126"/>
      <c r="M169" s="150"/>
      <c r="N169" s="249" t="str">
        <f t="shared" si="73"/>
        <v>Sheet No. 95-E.1</v>
      </c>
      <c r="O169" s="233"/>
      <c r="P169" s="233"/>
      <c r="Q169" s="126"/>
      <c r="R169" s="126"/>
      <c r="S169" s="126"/>
      <c r="T169" s="126"/>
    </row>
    <row r="170" spans="1:20" x14ac:dyDescent="0.2">
      <c r="A170" s="226">
        <f t="shared" si="64"/>
        <v>161</v>
      </c>
      <c r="B170" s="159" t="str">
        <f t="shared" si="72"/>
        <v>58E &amp; 59E</v>
      </c>
      <c r="C170" s="157" t="s">
        <v>207</v>
      </c>
      <c r="D170" s="154" t="s">
        <v>237</v>
      </c>
      <c r="E170" s="150">
        <v>6.33</v>
      </c>
      <c r="F170" s="150">
        <v>11.99</v>
      </c>
      <c r="G170" s="150">
        <f t="shared" si="68"/>
        <v>18.32</v>
      </c>
      <c r="H170" s="140">
        <v>0</v>
      </c>
      <c r="I170" s="143">
        <f t="shared" si="69"/>
        <v>0</v>
      </c>
      <c r="J170" s="151">
        <f t="shared" si="70"/>
        <v>0.85</v>
      </c>
      <c r="K170" s="143">
        <f t="shared" si="71"/>
        <v>0</v>
      </c>
      <c r="L170" s="126"/>
      <c r="M170" s="150"/>
      <c r="N170" s="249" t="str">
        <f t="shared" si="73"/>
        <v>Sheet No. 95-E.1</v>
      </c>
      <c r="O170" s="233"/>
      <c r="P170" s="233"/>
      <c r="Q170" s="126"/>
      <c r="R170" s="126"/>
      <c r="S170" s="126"/>
      <c r="T170" s="126"/>
    </row>
    <row r="171" spans="1:20" ht="13.5" thickBot="1" x14ac:dyDescent="0.25">
      <c r="A171" s="226">
        <f t="shared" si="64"/>
        <v>162</v>
      </c>
      <c r="B171" s="159" t="str">
        <f t="shared" si="72"/>
        <v>58E &amp; 59E</v>
      </c>
      <c r="C171" s="157" t="s">
        <v>207</v>
      </c>
      <c r="D171" s="154" t="s">
        <v>238</v>
      </c>
      <c r="E171" s="150">
        <v>7.17</v>
      </c>
      <c r="F171" s="150">
        <v>13.58</v>
      </c>
      <c r="G171" s="150">
        <f t="shared" si="68"/>
        <v>20.75</v>
      </c>
      <c r="H171" s="140">
        <v>0</v>
      </c>
      <c r="I171" s="143">
        <f t="shared" si="69"/>
        <v>0</v>
      </c>
      <c r="J171" s="162">
        <f t="shared" si="70"/>
        <v>0.96</v>
      </c>
      <c r="K171" s="143">
        <f t="shared" si="71"/>
        <v>0</v>
      </c>
      <c r="L171" s="126"/>
      <c r="M171" s="150"/>
      <c r="N171" s="249" t="str">
        <f t="shared" si="73"/>
        <v>Sheet No. 95-E.1</v>
      </c>
      <c r="O171" s="233"/>
      <c r="P171" s="233"/>
      <c r="Q171" s="126"/>
      <c r="R171" s="126"/>
      <c r="S171" s="126"/>
      <c r="T171" s="126"/>
    </row>
    <row r="172" spans="1:20" x14ac:dyDescent="0.2">
      <c r="A172" s="126"/>
      <c r="B172" s="126"/>
      <c r="C172" s="126"/>
      <c r="D172" s="126"/>
      <c r="E172" s="126"/>
      <c r="F172" s="126"/>
      <c r="G172" s="126"/>
      <c r="H172" s="126"/>
      <c r="I172" s="126"/>
      <c r="J172" s="126"/>
      <c r="K172" s="126"/>
      <c r="L172" s="126"/>
      <c r="M172" s="126"/>
      <c r="N172" s="126"/>
      <c r="O172" s="233"/>
      <c r="P172" s="233"/>
      <c r="Q172" s="126"/>
      <c r="R172" s="126"/>
      <c r="S172" s="126"/>
      <c r="T172" s="126"/>
    </row>
    <row r="173" spans="1:20" x14ac:dyDescent="0.2">
      <c r="A173" s="126"/>
      <c r="B173" s="126"/>
      <c r="C173" s="126"/>
      <c r="D173" s="126"/>
      <c r="E173" s="126"/>
      <c r="F173" s="126"/>
      <c r="G173" s="126"/>
      <c r="H173" s="126"/>
      <c r="I173" s="126"/>
      <c r="J173" s="126"/>
      <c r="K173" s="126"/>
      <c r="L173" s="126"/>
      <c r="M173" s="126"/>
      <c r="N173" s="126"/>
      <c r="O173" s="233"/>
      <c r="P173" s="233"/>
      <c r="Q173" s="126"/>
      <c r="R173" s="126"/>
      <c r="S173" s="126"/>
      <c r="T173" s="126"/>
    </row>
    <row r="174" spans="1:20" x14ac:dyDescent="0.2">
      <c r="A174" s="126"/>
      <c r="B174" s="126"/>
      <c r="C174" s="126"/>
      <c r="D174" s="126"/>
      <c r="E174" s="126"/>
      <c r="F174" s="126"/>
      <c r="G174" s="126"/>
      <c r="H174" s="126"/>
      <c r="I174" s="126"/>
      <c r="J174" s="126"/>
      <c r="K174" s="126"/>
      <c r="L174" s="126"/>
      <c r="M174" s="126"/>
      <c r="N174" s="126"/>
      <c r="O174" s="126"/>
      <c r="P174" s="126"/>
      <c r="Q174" s="126"/>
      <c r="R174" s="126"/>
      <c r="S174" s="126"/>
      <c r="T174" s="126"/>
    </row>
    <row r="175" spans="1:20" x14ac:dyDescent="0.2">
      <c r="A175" s="126"/>
      <c r="B175" s="126"/>
      <c r="C175" s="126"/>
      <c r="D175" s="126"/>
      <c r="E175" s="126"/>
      <c r="F175" s="126"/>
      <c r="G175" s="126"/>
      <c r="H175" s="126"/>
      <c r="I175" s="126"/>
      <c r="J175" s="126"/>
      <c r="K175" s="126"/>
      <c r="L175" s="126"/>
      <c r="M175" s="126"/>
      <c r="N175" s="126"/>
      <c r="O175" s="233"/>
      <c r="P175" s="233"/>
      <c r="Q175" s="126"/>
      <c r="R175" s="126"/>
      <c r="S175" s="126"/>
      <c r="T175" s="126"/>
    </row>
    <row r="176" spans="1:20" x14ac:dyDescent="0.2">
      <c r="A176" s="126"/>
      <c r="B176" s="126"/>
      <c r="C176" s="126"/>
      <c r="D176" s="126"/>
      <c r="E176" s="126"/>
      <c r="F176" s="126"/>
      <c r="G176" s="126"/>
      <c r="H176" s="126"/>
      <c r="I176" s="126"/>
      <c r="J176" s="126"/>
      <c r="K176" s="126"/>
      <c r="L176" s="126"/>
      <c r="M176" s="126"/>
      <c r="N176" s="126"/>
      <c r="O176" s="233"/>
      <c r="P176" s="233"/>
      <c r="Q176" s="126"/>
      <c r="R176" s="126"/>
      <c r="S176" s="126"/>
      <c r="T176" s="126"/>
    </row>
    <row r="177" spans="1:20" x14ac:dyDescent="0.2">
      <c r="A177" s="126"/>
      <c r="B177" s="126"/>
      <c r="C177" s="126"/>
      <c r="D177" s="126"/>
      <c r="E177" s="126"/>
      <c r="F177" s="126"/>
      <c r="G177" s="126"/>
      <c r="H177" s="126"/>
      <c r="I177" s="126"/>
      <c r="J177" s="126"/>
      <c r="K177" s="126"/>
      <c r="L177" s="126"/>
      <c r="M177" s="126"/>
      <c r="N177" s="126"/>
      <c r="O177" s="233"/>
      <c r="P177" s="233"/>
      <c r="Q177" s="126"/>
      <c r="R177" s="126"/>
      <c r="S177" s="126"/>
      <c r="T177" s="126"/>
    </row>
    <row r="178" spans="1:20" x14ac:dyDescent="0.2">
      <c r="A178" s="126"/>
      <c r="B178" s="126"/>
      <c r="C178" s="126"/>
      <c r="D178" s="126"/>
      <c r="E178" s="126"/>
      <c r="F178" s="126"/>
      <c r="G178" s="126"/>
      <c r="H178" s="126"/>
      <c r="I178" s="126"/>
      <c r="J178" s="126"/>
      <c r="K178" s="126"/>
      <c r="L178" s="126"/>
      <c r="M178" s="126"/>
      <c r="N178" s="126"/>
      <c r="O178" s="233"/>
      <c r="P178" s="233"/>
      <c r="Q178" s="126"/>
      <c r="R178" s="126"/>
      <c r="S178" s="126"/>
      <c r="T178" s="126"/>
    </row>
    <row r="179" spans="1:20" x14ac:dyDescent="0.2">
      <c r="A179" s="126"/>
      <c r="B179" s="126"/>
      <c r="C179" s="126"/>
      <c r="D179" s="126"/>
      <c r="E179" s="126"/>
      <c r="F179" s="126"/>
      <c r="G179" s="126"/>
      <c r="H179" s="126"/>
      <c r="I179" s="126"/>
      <c r="J179" s="126"/>
      <c r="K179" s="126"/>
      <c r="L179" s="126"/>
      <c r="M179" s="126"/>
      <c r="N179" s="126"/>
      <c r="O179" s="233"/>
      <c r="P179" s="233"/>
      <c r="Q179" s="126"/>
      <c r="R179" s="126"/>
      <c r="S179" s="126"/>
      <c r="T179" s="126"/>
    </row>
    <row r="180" spans="1:20" x14ac:dyDescent="0.2">
      <c r="A180" s="126"/>
      <c r="B180" s="126"/>
      <c r="C180" s="126"/>
      <c r="D180" s="126"/>
      <c r="E180" s="126"/>
      <c r="F180" s="126"/>
      <c r="G180" s="126"/>
      <c r="H180" s="126"/>
      <c r="I180" s="126"/>
      <c r="J180" s="126"/>
      <c r="K180" s="126"/>
      <c r="L180" s="126"/>
      <c r="M180" s="126"/>
      <c r="N180" s="126"/>
      <c r="O180" s="233"/>
      <c r="P180" s="233"/>
      <c r="Q180" s="126"/>
      <c r="R180" s="126"/>
      <c r="S180" s="126"/>
      <c r="T180" s="126"/>
    </row>
    <row r="181" spans="1:20" x14ac:dyDescent="0.2">
      <c r="A181" s="126"/>
      <c r="B181" s="126"/>
      <c r="C181" s="126"/>
      <c r="D181" s="126"/>
      <c r="E181" s="126"/>
      <c r="F181" s="126"/>
      <c r="G181" s="126"/>
      <c r="H181" s="126"/>
      <c r="I181" s="126"/>
      <c r="J181" s="126"/>
      <c r="K181" s="126"/>
      <c r="L181" s="126"/>
      <c r="M181" s="126"/>
      <c r="N181" s="126"/>
      <c r="O181" s="233"/>
      <c r="P181" s="233"/>
      <c r="Q181" s="126"/>
      <c r="R181" s="126"/>
      <c r="S181" s="126"/>
      <c r="T181" s="126"/>
    </row>
  </sheetData>
  <mergeCells count="4">
    <mergeCell ref="B4:H4"/>
    <mergeCell ref="A1:L1"/>
    <mergeCell ref="A2:L2"/>
    <mergeCell ref="A3:L3"/>
  </mergeCells>
  <phoneticPr fontId="3" type="noConversion"/>
  <printOptions horizontalCentered="1"/>
  <pageMargins left="0.7" right="0.7" top="0.75" bottom="0.75" header="0.3" footer="0.3"/>
  <pageSetup scale="75" fitToHeight="2" orientation="landscape" cellComments="asDisplayed" r:id="rId1"/>
  <headerFooter alignWithMargins="0">
    <oddFooter>&amp;L&amp;F&amp;R&amp;A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" sqref="C1"/>
    </sheetView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autoPageBreaks="0"/>
  </sheetPr>
  <dimension ref="A1:Y82"/>
  <sheetViews>
    <sheetView topLeftCell="A19" zoomScaleNormal="100" workbookViewId="0">
      <selection activeCell="G46" sqref="G46"/>
    </sheetView>
  </sheetViews>
  <sheetFormatPr defaultColWidth="9.28515625" defaultRowHeight="12.75" x14ac:dyDescent="0.2"/>
  <cols>
    <col min="1" max="1" width="5.7109375" style="23" customWidth="1"/>
    <col min="2" max="2" width="47.28515625" style="23" bestFit="1" customWidth="1"/>
    <col min="3" max="3" width="1.7109375" style="23" customWidth="1"/>
    <col min="4" max="4" width="15.5703125" style="23" bestFit="1" customWidth="1"/>
    <col min="5" max="5" width="1.7109375" style="23" customWidth="1"/>
    <col min="6" max="6" width="16.28515625" style="23" bestFit="1" customWidth="1"/>
    <col min="7" max="7" width="17.42578125" style="23" bestFit="1" customWidth="1"/>
    <col min="8" max="8" width="1.28515625" style="23" customWidth="1"/>
    <col min="9" max="9" width="1" style="23" customWidth="1"/>
    <col min="10" max="10" width="9.28515625" style="23"/>
    <col min="11" max="11" width="15.5703125" bestFit="1" customWidth="1"/>
    <col min="12" max="12" width="1.7109375" customWidth="1"/>
    <col min="13" max="13" width="16.28515625" bestFit="1" customWidth="1"/>
    <col min="14" max="14" width="17.42578125" bestFit="1" customWidth="1"/>
    <col min="16" max="16" width="15.5703125" bestFit="1" customWidth="1"/>
    <col min="17" max="17" width="1.7109375" customWidth="1"/>
    <col min="18" max="18" width="16.28515625" bestFit="1" customWidth="1"/>
    <col min="19" max="19" width="17.42578125" bestFit="1" customWidth="1"/>
    <col min="20" max="20" width="12.28515625" style="23" bestFit="1" customWidth="1"/>
    <col min="21" max="21" width="13.7109375" style="23" bestFit="1" customWidth="1"/>
    <col min="22" max="22" width="9.28515625" style="23"/>
    <col min="23" max="23" width="13.7109375" style="23" bestFit="1" customWidth="1"/>
    <col min="24" max="24" width="15.28515625" style="23" bestFit="1" customWidth="1"/>
    <col min="25" max="16384" width="9.28515625" style="23"/>
  </cols>
  <sheetData>
    <row r="1" spans="1:25" x14ac:dyDescent="0.2">
      <c r="A1" s="164"/>
      <c r="B1" s="165"/>
      <c r="C1" s="166"/>
      <c r="D1" s="166"/>
      <c r="E1" s="166"/>
      <c r="F1" s="166"/>
      <c r="G1" s="166"/>
      <c r="H1" s="167"/>
      <c r="I1" s="168"/>
      <c r="J1" s="168"/>
    </row>
    <row r="2" spans="1:25" x14ac:dyDescent="0.2">
      <c r="A2" s="169"/>
      <c r="B2" s="260" t="s">
        <v>271</v>
      </c>
      <c r="C2" s="170"/>
      <c r="D2" s="170"/>
      <c r="E2" s="170"/>
      <c r="F2" s="170"/>
      <c r="G2" s="258" t="s">
        <v>272</v>
      </c>
      <c r="H2" s="171"/>
      <c r="I2" s="168"/>
      <c r="J2" s="168"/>
    </row>
    <row r="3" spans="1:25" x14ac:dyDescent="0.2">
      <c r="A3" s="169"/>
      <c r="B3" s="172"/>
      <c r="C3" s="170"/>
      <c r="D3" s="170"/>
      <c r="E3" s="170"/>
      <c r="F3" s="170"/>
      <c r="G3" s="258" t="s">
        <v>273</v>
      </c>
      <c r="H3" s="171"/>
      <c r="I3" s="168"/>
      <c r="J3" s="168"/>
    </row>
    <row r="4" spans="1:25" x14ac:dyDescent="0.2">
      <c r="A4" s="169"/>
      <c r="B4" s="172"/>
      <c r="C4" s="170"/>
      <c r="D4" s="170"/>
      <c r="E4" s="170"/>
      <c r="F4" s="170"/>
      <c r="G4" s="170"/>
      <c r="H4" s="173"/>
      <c r="I4" s="261"/>
      <c r="J4" s="168"/>
    </row>
    <row r="5" spans="1:25" x14ac:dyDescent="0.2">
      <c r="A5" s="174"/>
      <c r="B5" s="175" t="s">
        <v>15</v>
      </c>
      <c r="C5" s="176"/>
      <c r="D5" s="176"/>
      <c r="E5" s="176"/>
      <c r="F5" s="176"/>
      <c r="G5" s="176"/>
      <c r="H5" s="177"/>
      <c r="I5" s="168"/>
      <c r="J5" s="168"/>
    </row>
    <row r="6" spans="1:25" x14ac:dyDescent="0.2">
      <c r="A6" s="174"/>
      <c r="B6" s="175" t="s">
        <v>274</v>
      </c>
      <c r="C6" s="176"/>
      <c r="D6" s="176"/>
      <c r="E6" s="176"/>
      <c r="F6" s="176"/>
      <c r="G6" s="176"/>
      <c r="H6" s="177"/>
      <c r="I6" s="168"/>
      <c r="J6" s="168"/>
    </row>
    <row r="7" spans="1:25" x14ac:dyDescent="0.2">
      <c r="A7" s="174"/>
      <c r="B7" s="163" t="s">
        <v>275</v>
      </c>
      <c r="C7" s="176"/>
      <c r="D7" s="176"/>
      <c r="E7" s="176"/>
      <c r="F7" s="176"/>
      <c r="G7" s="176"/>
      <c r="H7" s="177"/>
      <c r="I7" s="168"/>
      <c r="J7" s="168"/>
    </row>
    <row r="8" spans="1:25" x14ac:dyDescent="0.2">
      <c r="A8" s="174"/>
      <c r="B8" s="178" t="s">
        <v>276</v>
      </c>
      <c r="C8" s="176"/>
      <c r="D8" s="176"/>
      <c r="E8" s="176"/>
      <c r="F8" s="176"/>
      <c r="G8" s="176"/>
      <c r="H8" s="177"/>
      <c r="I8" s="168"/>
      <c r="J8" s="168"/>
    </row>
    <row r="9" spans="1:25" x14ac:dyDescent="0.2">
      <c r="A9" s="174"/>
      <c r="B9" s="179"/>
      <c r="C9" s="176"/>
      <c r="D9" s="176"/>
      <c r="E9" s="176"/>
      <c r="F9" s="176"/>
      <c r="G9" s="176"/>
      <c r="H9" s="177"/>
      <c r="I9" s="168"/>
      <c r="J9" s="168"/>
    </row>
    <row r="10" spans="1:25" x14ac:dyDescent="0.2">
      <c r="A10" s="174"/>
      <c r="B10" s="179"/>
      <c r="C10" s="176"/>
      <c r="D10" s="180" t="s">
        <v>277</v>
      </c>
      <c r="E10" s="176"/>
      <c r="F10" s="180" t="s">
        <v>278</v>
      </c>
      <c r="G10" s="269" t="s">
        <v>279</v>
      </c>
      <c r="H10" s="177"/>
      <c r="I10" s="168"/>
      <c r="J10" s="168"/>
    </row>
    <row r="11" spans="1:25" x14ac:dyDescent="0.2">
      <c r="A11" s="182"/>
      <c r="B11" s="183" t="s">
        <v>280</v>
      </c>
      <c r="C11" s="176"/>
      <c r="D11" s="184" t="s">
        <v>281</v>
      </c>
      <c r="E11" s="176"/>
      <c r="F11" s="184" t="s">
        <v>282</v>
      </c>
      <c r="G11" s="269" t="s">
        <v>283</v>
      </c>
      <c r="H11" s="177"/>
      <c r="I11" s="168"/>
      <c r="J11" s="262"/>
    </row>
    <row r="12" spans="1:25" x14ac:dyDescent="0.2">
      <c r="A12" s="185" t="s">
        <v>284</v>
      </c>
      <c r="B12" s="186" t="s">
        <v>285</v>
      </c>
      <c r="C12" s="187"/>
      <c r="D12" s="188" t="s">
        <v>286</v>
      </c>
      <c r="E12" s="189"/>
      <c r="F12" s="188" t="s">
        <v>287</v>
      </c>
      <c r="G12" s="189" t="s">
        <v>288</v>
      </c>
      <c r="H12" s="190"/>
      <c r="I12" s="168"/>
      <c r="J12" s="262"/>
    </row>
    <row r="13" spans="1:25" x14ac:dyDescent="0.2">
      <c r="A13" s="174"/>
      <c r="B13" s="176"/>
      <c r="C13" s="176"/>
      <c r="D13" s="176"/>
      <c r="E13" s="176"/>
      <c r="F13" s="176"/>
      <c r="G13" s="176"/>
      <c r="H13" s="177"/>
      <c r="I13" s="168"/>
      <c r="J13" s="262"/>
    </row>
    <row r="14" spans="1:25" x14ac:dyDescent="0.2">
      <c r="A14" s="268">
        <f>ROW()</f>
        <v>14</v>
      </c>
      <c r="B14" s="191" t="s">
        <v>289</v>
      </c>
      <c r="C14" s="176"/>
      <c r="D14" s="176"/>
      <c r="E14" s="176"/>
      <c r="F14" s="176"/>
      <c r="G14" s="176"/>
      <c r="H14" s="177"/>
      <c r="I14" s="168"/>
      <c r="J14" s="262"/>
    </row>
    <row r="15" spans="1:25" x14ac:dyDescent="0.2">
      <c r="A15" s="268">
        <f>ROW()</f>
        <v>15</v>
      </c>
      <c r="B15" s="176"/>
      <c r="C15" s="176"/>
      <c r="D15" s="259"/>
      <c r="E15" s="176"/>
      <c r="F15" s="176"/>
      <c r="G15" s="176"/>
      <c r="H15" s="177"/>
      <c r="I15" s="168"/>
      <c r="J15" s="262"/>
      <c r="U15"/>
      <c r="V15"/>
      <c r="W15"/>
      <c r="X15"/>
      <c r="Y15"/>
    </row>
    <row r="16" spans="1:25" x14ac:dyDescent="0.2">
      <c r="A16" s="268">
        <f>ROW()</f>
        <v>16</v>
      </c>
      <c r="B16" s="176" t="s">
        <v>290</v>
      </c>
      <c r="C16" s="176"/>
      <c r="D16" s="19">
        <f>'[58]SEF-16 2020 PCORC A-1'!G36</f>
        <v>767399398.37583029</v>
      </c>
      <c r="E16" s="176"/>
      <c r="F16" s="19">
        <f>'[58]2019 GRC A-1 UE-200907'!G36</f>
        <v>713651643.97173285</v>
      </c>
      <c r="G16" s="19" t="s">
        <v>26</v>
      </c>
      <c r="H16" s="177"/>
      <c r="I16" s="168"/>
      <c r="J16" s="262"/>
      <c r="U16"/>
      <c r="V16"/>
      <c r="W16"/>
      <c r="X16"/>
      <c r="Y16"/>
    </row>
    <row r="17" spans="1:25" x14ac:dyDescent="0.2">
      <c r="A17" s="268">
        <f>ROW()</f>
        <v>17</v>
      </c>
      <c r="B17" s="176" t="s">
        <v>291</v>
      </c>
      <c r="C17" s="176"/>
      <c r="D17" s="192">
        <f>'[58]SEF-16 2020 PCORC A-1'!C37</f>
        <v>0.95111500000000004</v>
      </c>
      <c r="E17" s="176"/>
      <c r="F17" s="192">
        <f>'[58]2019 GRC A-1 UE-200907'!C37</f>
        <v>0.95111500000000004</v>
      </c>
      <c r="G17" s="193"/>
      <c r="H17" s="177"/>
      <c r="I17" s="168"/>
      <c r="J17" s="262"/>
      <c r="U17"/>
      <c r="V17"/>
      <c r="W17"/>
      <c r="X17"/>
      <c r="Y17"/>
    </row>
    <row r="18" spans="1:25" x14ac:dyDescent="0.2">
      <c r="A18" s="268">
        <f>ROW()</f>
        <v>18</v>
      </c>
      <c r="C18" s="176"/>
      <c r="D18" s="168"/>
      <c r="E18" s="168"/>
      <c r="F18" s="168"/>
      <c r="G18" s="19"/>
      <c r="H18" s="177"/>
      <c r="I18" s="168"/>
      <c r="J18" s="262"/>
      <c r="U18"/>
      <c r="V18"/>
      <c r="W18"/>
      <c r="X18"/>
      <c r="Y18"/>
    </row>
    <row r="19" spans="1:25" x14ac:dyDescent="0.2">
      <c r="A19" s="268">
        <f>ROW()</f>
        <v>19</v>
      </c>
      <c r="B19" s="194" t="s">
        <v>292</v>
      </c>
      <c r="C19" s="176"/>
      <c r="D19" s="22">
        <f>+ROUND(D16/D17,0)</f>
        <v>806841863</v>
      </c>
      <c r="E19" s="176"/>
      <c r="F19" s="22">
        <f>+ROUND(F16/F17,0)</f>
        <v>750331604</v>
      </c>
      <c r="G19" s="19"/>
      <c r="H19" s="177"/>
      <c r="I19" s="168"/>
      <c r="J19" s="262"/>
      <c r="T19" s="263"/>
      <c r="U19"/>
      <c r="V19"/>
      <c r="W19"/>
      <c r="X19"/>
      <c r="Y19"/>
    </row>
    <row r="20" spans="1:25" x14ac:dyDescent="0.2">
      <c r="A20" s="268">
        <f>ROW()</f>
        <v>20</v>
      </c>
      <c r="B20" s="176" t="s">
        <v>293</v>
      </c>
      <c r="C20" s="176"/>
      <c r="D20" s="195">
        <f>+'[67]Exh BDJ-4 p1 (Prod Factor)'!$I$10/1000</f>
        <v>20365544.557714779</v>
      </c>
      <c r="E20" s="195"/>
      <c r="F20" s="195">
        <f>'[58]2019 GRC A-1 UE-200907'!C39</f>
        <v>20535748.503355935</v>
      </c>
      <c r="G20" s="196" t="s">
        <v>26</v>
      </c>
      <c r="H20" s="177"/>
      <c r="I20" s="168"/>
      <c r="J20" s="262"/>
      <c r="U20"/>
      <c r="V20"/>
      <c r="W20"/>
      <c r="X20"/>
      <c r="Y20"/>
    </row>
    <row r="21" spans="1:25" x14ac:dyDescent="0.2">
      <c r="A21" s="268">
        <f>ROW()</f>
        <v>21</v>
      </c>
      <c r="B21" s="176"/>
      <c r="C21" s="176"/>
      <c r="D21" s="195"/>
      <c r="E21" s="195"/>
      <c r="F21" s="195"/>
      <c r="G21" s="196"/>
      <c r="H21" s="177"/>
      <c r="I21" s="168"/>
      <c r="J21" s="262"/>
      <c r="U21"/>
      <c r="V21"/>
      <c r="W21"/>
      <c r="X21"/>
      <c r="Y21"/>
    </row>
    <row r="22" spans="1:25" x14ac:dyDescent="0.2">
      <c r="A22" s="268">
        <f>ROW()</f>
        <v>22</v>
      </c>
      <c r="B22" s="197" t="str">
        <f>"Total Variable Costs per MWh (Line "&amp;A19&amp;" / Line "&amp;A20&amp;")"</f>
        <v>Total Variable Costs per MWh (Line 19 / Line 20)</v>
      </c>
      <c r="C22" s="176"/>
      <c r="D22" s="198">
        <f>ROUND(+D19/D20,3)</f>
        <v>39.618000000000002</v>
      </c>
      <c r="E22" s="195"/>
      <c r="F22" s="198">
        <f>ROUND(+F19/F20,3)</f>
        <v>36.537999999999997</v>
      </c>
      <c r="G22" s="198">
        <f>ROUND(D22-F22,3)</f>
        <v>3.08</v>
      </c>
      <c r="H22" s="177"/>
      <c r="I22" s="168"/>
      <c r="J22" s="262"/>
      <c r="U22"/>
      <c r="V22"/>
      <c r="W22"/>
      <c r="X22"/>
      <c r="Y22"/>
    </row>
    <row r="23" spans="1:25" x14ac:dyDescent="0.2">
      <c r="A23" s="268">
        <f>ROW()</f>
        <v>23</v>
      </c>
      <c r="B23" s="176"/>
      <c r="C23" s="199" t="s">
        <v>294</v>
      </c>
      <c r="D23" s="200">
        <f>ROUND('[58]SEF-16 2020 PCORC A-1'!D46-D22,3)</f>
        <v>1.369</v>
      </c>
      <c r="E23" s="195"/>
      <c r="F23" s="200">
        <f>ROUND('[58]2019 GRC A-1 UE-200907'!D46-F22,3)</f>
        <v>1E-3</v>
      </c>
      <c r="G23" s="198"/>
      <c r="H23" s="177"/>
      <c r="I23" s="168"/>
      <c r="J23" s="262"/>
      <c r="U23"/>
      <c r="V23"/>
      <c r="W23"/>
      <c r="X23"/>
      <c r="Y23"/>
    </row>
    <row r="24" spans="1:25" x14ac:dyDescent="0.2">
      <c r="A24" s="268">
        <f>ROW()</f>
        <v>24</v>
      </c>
      <c r="B24" s="201" t="s">
        <v>295</v>
      </c>
      <c r="C24" s="176"/>
      <c r="E24" s="168"/>
      <c r="F24" s="202"/>
      <c r="G24" s="22">
        <f>+D20</f>
        <v>20365544.557714779</v>
      </c>
      <c r="H24" s="177"/>
      <c r="I24" s="168"/>
      <c r="J24" s="262"/>
      <c r="U24"/>
      <c r="V24"/>
      <c r="W24"/>
      <c r="X24"/>
      <c r="Y24"/>
    </row>
    <row r="25" spans="1:25" x14ac:dyDescent="0.2">
      <c r="A25" s="268">
        <f>ROW()</f>
        <v>25</v>
      </c>
      <c r="B25" s="201"/>
      <c r="C25" s="176"/>
      <c r="E25" s="168"/>
      <c r="F25" s="195"/>
      <c r="G25" s="22"/>
      <c r="H25" s="177"/>
      <c r="I25" s="168"/>
      <c r="J25" s="262"/>
      <c r="U25"/>
      <c r="V25"/>
      <c r="W25"/>
      <c r="X25"/>
      <c r="Y25"/>
    </row>
    <row r="26" spans="1:25" x14ac:dyDescent="0.2">
      <c r="A26" s="268">
        <f>ROW()</f>
        <v>26</v>
      </c>
      <c r="B26" s="201" t="s">
        <v>296</v>
      </c>
      <c r="C26" s="176"/>
      <c r="E26" s="168"/>
      <c r="F26" s="195"/>
      <c r="G26" s="264">
        <f>+G22*G24</f>
        <v>62725877.23776152</v>
      </c>
      <c r="H26" s="177"/>
      <c r="I26" s="168"/>
      <c r="J26" s="262"/>
      <c r="U26"/>
      <c r="V26"/>
      <c r="W26"/>
      <c r="X26"/>
      <c r="Y26"/>
    </row>
    <row r="27" spans="1:25" x14ac:dyDescent="0.2">
      <c r="A27" s="268">
        <f>ROW()</f>
        <v>27</v>
      </c>
      <c r="B27" s="176"/>
      <c r="C27" s="176"/>
      <c r="E27" s="168"/>
      <c r="F27" s="195"/>
      <c r="G27" s="19"/>
      <c r="H27" s="177"/>
      <c r="I27" s="168"/>
      <c r="J27" s="262"/>
      <c r="U27"/>
      <c r="V27"/>
      <c r="W27"/>
      <c r="X27"/>
      <c r="Y27"/>
    </row>
    <row r="28" spans="1:25" x14ac:dyDescent="0.2">
      <c r="A28" s="268">
        <f>ROW()</f>
        <v>28</v>
      </c>
      <c r="B28" s="191" t="s">
        <v>297</v>
      </c>
      <c r="C28" s="176"/>
      <c r="E28" s="168"/>
      <c r="F28" s="195"/>
      <c r="G28" s="19"/>
      <c r="H28" s="177"/>
      <c r="I28" s="168"/>
      <c r="J28" s="262"/>
      <c r="U28"/>
      <c r="V28"/>
      <c r="W28"/>
      <c r="X28"/>
      <c r="Y28"/>
    </row>
    <row r="29" spans="1:25" x14ac:dyDescent="0.2">
      <c r="A29" s="268">
        <f>ROW()</f>
        <v>29</v>
      </c>
      <c r="B29" s="176"/>
      <c r="C29" s="176"/>
      <c r="E29" s="168"/>
      <c r="F29" s="195"/>
      <c r="G29" s="19"/>
      <c r="H29" s="177"/>
      <c r="I29" s="168"/>
      <c r="J29" s="262"/>
      <c r="U29"/>
      <c r="V29"/>
      <c r="W29"/>
      <c r="X29"/>
      <c r="Y29"/>
    </row>
    <row r="30" spans="1:25" x14ac:dyDescent="0.2">
      <c r="A30" s="268">
        <f>ROW()</f>
        <v>30</v>
      </c>
      <c r="B30" s="176" t="s">
        <v>298</v>
      </c>
      <c r="C30" s="176"/>
      <c r="D30" s="19">
        <f>'[58]SEF-16 2020 PCORC A-1'!F36</f>
        <v>430163067.21888351</v>
      </c>
      <c r="E30" s="176"/>
      <c r="F30" s="19">
        <f>'[58]2019 GRC A-1 UE-200907'!F36</f>
        <v>455200098.46092093</v>
      </c>
      <c r="G30" s="19"/>
      <c r="H30" s="177"/>
      <c r="I30" s="168"/>
      <c r="J30" s="262"/>
      <c r="U30"/>
      <c r="V30"/>
      <c r="W30"/>
      <c r="X30"/>
      <c r="Y30"/>
    </row>
    <row r="31" spans="1:25" x14ac:dyDescent="0.2">
      <c r="A31" s="268">
        <f>ROW()</f>
        <v>31</v>
      </c>
      <c r="B31" s="176" t="s">
        <v>299</v>
      </c>
      <c r="C31" s="176"/>
      <c r="D31" s="192">
        <f>D17</f>
        <v>0.95111500000000004</v>
      </c>
      <c r="E31" s="176"/>
      <c r="F31" s="192">
        <f>F17</f>
        <v>0.95111500000000004</v>
      </c>
      <c r="G31" s="19"/>
      <c r="H31" s="177"/>
      <c r="I31" s="168"/>
      <c r="J31" s="262"/>
      <c r="U31"/>
      <c r="V31"/>
      <c r="W31"/>
      <c r="X31"/>
      <c r="Y31"/>
    </row>
    <row r="32" spans="1:25" x14ac:dyDescent="0.2">
      <c r="A32" s="268">
        <f>ROW()</f>
        <v>32</v>
      </c>
      <c r="B32" s="176"/>
      <c r="C32" s="176"/>
      <c r="D32" s="168"/>
      <c r="E32" s="168"/>
      <c r="F32" s="168"/>
      <c r="G32" s="19"/>
      <c r="H32" s="177"/>
      <c r="I32" s="168"/>
      <c r="J32" s="262"/>
      <c r="U32"/>
      <c r="V32"/>
      <c r="W32"/>
      <c r="X32"/>
      <c r="Y32"/>
    </row>
    <row r="33" spans="1:25" x14ac:dyDescent="0.2">
      <c r="A33" s="268">
        <f>ROW()</f>
        <v>33</v>
      </c>
      <c r="B33" s="176" t="s">
        <v>298</v>
      </c>
      <c r="C33" s="176"/>
      <c r="D33" s="22">
        <f>D30/D31</f>
        <v>452272403.67240924</v>
      </c>
      <c r="E33" s="176"/>
      <c r="F33" s="22">
        <f>F30/F31</f>
        <v>478596277.48581499</v>
      </c>
      <c r="H33" s="177"/>
      <c r="I33" s="168"/>
      <c r="J33" s="262"/>
      <c r="U33"/>
      <c r="V33"/>
      <c r="W33"/>
      <c r="X33"/>
      <c r="Y33"/>
    </row>
    <row r="34" spans="1:25" x14ac:dyDescent="0.2">
      <c r="A34" s="268">
        <f>ROW()</f>
        <v>34</v>
      </c>
      <c r="B34" s="176" t="s">
        <v>293</v>
      </c>
      <c r="C34" s="176"/>
      <c r="D34" s="195">
        <f>+D20</f>
        <v>20365544.557714779</v>
      </c>
      <c r="E34" s="195"/>
      <c r="F34" s="195">
        <f>'[58]2019 GRC A-1 UE-200907'!C39</f>
        <v>20535748.503355935</v>
      </c>
      <c r="G34" s="19"/>
      <c r="H34" s="177"/>
      <c r="I34" s="168"/>
      <c r="J34" s="262"/>
      <c r="U34"/>
      <c r="V34"/>
      <c r="W34"/>
      <c r="X34"/>
      <c r="Y34"/>
    </row>
    <row r="35" spans="1:25" x14ac:dyDescent="0.2">
      <c r="A35" s="268">
        <f>ROW()</f>
        <v>35</v>
      </c>
      <c r="B35" s="176"/>
      <c r="C35" s="176"/>
      <c r="E35" s="168"/>
      <c r="F35" s="195"/>
      <c r="G35" s="19"/>
      <c r="H35" s="177"/>
      <c r="I35" s="168"/>
      <c r="J35" s="262"/>
      <c r="U35"/>
      <c r="V35"/>
      <c r="W35"/>
      <c r="X35"/>
      <c r="Y35"/>
    </row>
    <row r="36" spans="1:25" x14ac:dyDescent="0.2">
      <c r="A36" s="268">
        <f>ROW()</f>
        <v>36</v>
      </c>
      <c r="B36" s="197" t="str">
        <f>"Total Fixed Costs per MWh (Line "&amp;A33&amp;" / Line "&amp;A34&amp;")"</f>
        <v>Total Fixed Costs per MWh (Line 33 / Line 34)</v>
      </c>
      <c r="C36" s="176"/>
      <c r="D36" s="198">
        <f>ROUND(+D33/D34,3)</f>
        <v>22.207999999999998</v>
      </c>
      <c r="E36" s="195"/>
      <c r="F36" s="198">
        <f>ROUND(+F33/F34,3)</f>
        <v>23.306000000000001</v>
      </c>
      <c r="G36" s="198">
        <f>ROUND(D36-F36,3)</f>
        <v>-1.0980000000000001</v>
      </c>
      <c r="H36" s="177"/>
      <c r="I36" s="168"/>
      <c r="J36" s="262"/>
      <c r="U36"/>
      <c r="V36"/>
      <c r="W36"/>
      <c r="X36"/>
      <c r="Y36"/>
    </row>
    <row r="37" spans="1:25" x14ac:dyDescent="0.2">
      <c r="A37" s="268">
        <f>ROW()</f>
        <v>37</v>
      </c>
      <c r="B37" s="176"/>
      <c r="C37" s="176"/>
      <c r="E37" s="168"/>
      <c r="F37" s="195"/>
      <c r="G37" s="19"/>
      <c r="H37" s="177"/>
      <c r="I37" s="168"/>
      <c r="J37" s="262"/>
      <c r="U37"/>
      <c r="V37"/>
      <c r="W37"/>
      <c r="X37"/>
      <c r="Y37"/>
    </row>
    <row r="38" spans="1:25" x14ac:dyDescent="0.2">
      <c r="A38" s="268">
        <f>ROW()</f>
        <v>38</v>
      </c>
      <c r="B38" s="201" t="s">
        <v>295</v>
      </c>
      <c r="C38" s="176"/>
      <c r="E38" s="168"/>
      <c r="F38" s="195"/>
      <c r="G38" s="22">
        <f>D34</f>
        <v>20365544.557714779</v>
      </c>
      <c r="H38" s="177"/>
      <c r="I38" s="168"/>
      <c r="J38" s="262"/>
      <c r="U38"/>
      <c r="V38"/>
      <c r="W38"/>
      <c r="X38"/>
      <c r="Y38"/>
    </row>
    <row r="39" spans="1:25" x14ac:dyDescent="0.2">
      <c r="A39" s="268">
        <f>ROW()</f>
        <v>39</v>
      </c>
      <c r="B39" s="176"/>
      <c r="C39" s="176"/>
      <c r="E39" s="168"/>
      <c r="F39" s="195"/>
      <c r="G39" s="19"/>
      <c r="H39" s="177"/>
      <c r="I39" s="168"/>
      <c r="J39" s="262"/>
      <c r="U39"/>
      <c r="V39"/>
      <c r="W39"/>
      <c r="X39"/>
      <c r="Y39"/>
    </row>
    <row r="40" spans="1:25" x14ac:dyDescent="0.2">
      <c r="A40" s="268">
        <f>ROW()</f>
        <v>40</v>
      </c>
      <c r="B40" s="201" t="s">
        <v>300</v>
      </c>
      <c r="C40" s="176"/>
      <c r="E40" s="168"/>
      <c r="F40" s="195"/>
      <c r="G40" s="264">
        <f>+G36*G38</f>
        <v>-22361367.924370829</v>
      </c>
      <c r="H40" s="177"/>
      <c r="I40" s="168"/>
      <c r="J40" s="262"/>
      <c r="U40"/>
      <c r="V40"/>
      <c r="W40"/>
      <c r="X40"/>
      <c r="Y40"/>
    </row>
    <row r="41" spans="1:25" x14ac:dyDescent="0.2">
      <c r="A41" s="268">
        <f>ROW()</f>
        <v>41</v>
      </c>
      <c r="B41" s="201"/>
      <c r="C41" s="176"/>
      <c r="E41" s="168"/>
      <c r="F41" s="195"/>
      <c r="G41" s="19"/>
      <c r="H41" s="177"/>
      <c r="I41" s="168"/>
      <c r="J41" s="262"/>
      <c r="U41"/>
      <c r="V41"/>
      <c r="W41"/>
      <c r="X41"/>
      <c r="Y41"/>
    </row>
    <row r="42" spans="1:25" x14ac:dyDescent="0.2">
      <c r="A42" s="268">
        <f>ROW()</f>
        <v>42</v>
      </c>
      <c r="B42" s="201" t="s">
        <v>301</v>
      </c>
      <c r="C42" s="176"/>
      <c r="E42" s="168"/>
      <c r="F42" s="195"/>
      <c r="G42" s="264">
        <f>-'[68]Sch 139 Eff 7-1-2021'!$K$47</f>
        <v>26942538.304544248</v>
      </c>
      <c r="H42" s="177"/>
      <c r="I42" s="168"/>
      <c r="J42" s="262"/>
      <c r="U42"/>
      <c r="V42"/>
      <c r="W42"/>
      <c r="X42"/>
      <c r="Y42"/>
    </row>
    <row r="43" spans="1:25" ht="13.5" thickBot="1" x14ac:dyDescent="0.25">
      <c r="A43" s="268">
        <f>ROW()</f>
        <v>43</v>
      </c>
      <c r="B43" s="201"/>
      <c r="C43" s="176"/>
      <c r="E43" s="168"/>
      <c r="F43" s="195"/>
      <c r="G43" s="19"/>
      <c r="H43" s="177"/>
      <c r="I43" s="168"/>
      <c r="J43" s="262"/>
      <c r="U43"/>
      <c r="V43"/>
      <c r="W43"/>
      <c r="X43"/>
      <c r="Y43"/>
    </row>
    <row r="44" spans="1:25" ht="13.5" thickBot="1" x14ac:dyDescent="0.25">
      <c r="A44" s="268">
        <f>ROW()</f>
        <v>44</v>
      </c>
      <c r="B44" s="191" t="s">
        <v>303</v>
      </c>
      <c r="C44" s="176"/>
      <c r="E44" s="168"/>
      <c r="F44" s="266">
        <f>G44/$F$50</f>
        <v>3.1363692362451422E-2</v>
      </c>
      <c r="G44" s="265">
        <f>SUM(G26,G40,G42)</f>
        <v>67307047.617934942</v>
      </c>
      <c r="H44" s="177"/>
      <c r="I44" s="168"/>
      <c r="J44" s="262"/>
      <c r="U44"/>
      <c r="V44"/>
      <c r="W44"/>
      <c r="X44"/>
      <c r="Y44"/>
    </row>
    <row r="45" spans="1:25" x14ac:dyDescent="0.2">
      <c r="A45" s="268">
        <f>ROW()</f>
        <v>45</v>
      </c>
      <c r="B45" s="176"/>
      <c r="C45" s="176"/>
      <c r="E45" s="168"/>
      <c r="F45" s="195"/>
      <c r="G45" s="19"/>
      <c r="H45" s="177"/>
      <c r="I45" s="168"/>
      <c r="J45" s="262"/>
      <c r="U45"/>
      <c r="V45"/>
      <c r="W45"/>
      <c r="X45"/>
      <c r="Y45"/>
    </row>
    <row r="46" spans="1:25" x14ac:dyDescent="0.2">
      <c r="A46" s="268">
        <f>ROW()</f>
        <v>46</v>
      </c>
      <c r="B46" s="176" t="s">
        <v>304</v>
      </c>
      <c r="C46" s="176"/>
      <c r="E46" s="168"/>
      <c r="F46" s="195"/>
      <c r="G46" s="264">
        <f>'[66]Exh BDJ-8 p1-2 (Rate Impacts)'!$X$40</f>
        <v>3580506</v>
      </c>
      <c r="H46" s="177"/>
      <c r="I46" s="168"/>
      <c r="J46" s="262"/>
      <c r="U46"/>
      <c r="V46"/>
      <c r="W46"/>
      <c r="X46"/>
      <c r="Y46"/>
    </row>
    <row r="47" spans="1:25" ht="13.5" thickBot="1" x14ac:dyDescent="0.25">
      <c r="A47" s="268">
        <f>ROW()</f>
        <v>47</v>
      </c>
      <c r="B47" s="176"/>
      <c r="C47" s="176"/>
      <c r="E47" s="168"/>
      <c r="F47" s="195"/>
      <c r="G47" s="19"/>
      <c r="H47" s="177"/>
      <c r="I47" s="168"/>
      <c r="J47" s="262"/>
      <c r="U47"/>
      <c r="V47"/>
      <c r="W47"/>
      <c r="X47"/>
      <c r="Y47"/>
    </row>
    <row r="48" spans="1:25" ht="13.5" thickBot="1" x14ac:dyDescent="0.25">
      <c r="A48" s="268">
        <f>ROW()</f>
        <v>48</v>
      </c>
      <c r="B48" s="176" t="s">
        <v>305</v>
      </c>
      <c r="C48" s="176"/>
      <c r="E48" s="168"/>
      <c r="F48" s="266">
        <f>G48/$F$50</f>
        <v>3.3032134117962145E-2</v>
      </c>
      <c r="G48" s="270">
        <f>G44+G46</f>
        <v>70887553.617934942</v>
      </c>
      <c r="H48" s="177"/>
      <c r="I48" s="168"/>
      <c r="J48" s="262"/>
      <c r="U48"/>
      <c r="V48"/>
      <c r="W48"/>
      <c r="X48"/>
      <c r="Y48"/>
    </row>
    <row r="49" spans="1:25" x14ac:dyDescent="0.2">
      <c r="A49" s="268">
        <f>ROW()</f>
        <v>49</v>
      </c>
      <c r="B49" s="176"/>
      <c r="C49" s="176"/>
      <c r="E49" s="168"/>
      <c r="F49" s="195"/>
      <c r="G49" s="19"/>
      <c r="H49" s="177"/>
      <c r="I49" s="168"/>
      <c r="J49" s="262"/>
      <c r="U49"/>
      <c r="V49"/>
      <c r="W49"/>
      <c r="X49"/>
      <c r="Y49"/>
    </row>
    <row r="50" spans="1:25" x14ac:dyDescent="0.2">
      <c r="A50" s="268">
        <f>ROW()</f>
        <v>50</v>
      </c>
      <c r="B50" s="203" t="s">
        <v>302</v>
      </c>
      <c r="C50" s="176"/>
      <c r="E50" s="168"/>
      <c r="F50" s="19">
        <f>'[66]Exh BDJ-8 p1-2 (Rate Impacts)'!$R$34</f>
        <v>2146017976.4585011</v>
      </c>
      <c r="H50" s="177"/>
      <c r="I50" s="168"/>
      <c r="J50" s="262"/>
      <c r="U50"/>
      <c r="V50"/>
      <c r="W50"/>
      <c r="X50"/>
      <c r="Y50"/>
    </row>
    <row r="51" spans="1:25" x14ac:dyDescent="0.2">
      <c r="A51" s="268"/>
      <c r="B51" s="203"/>
      <c r="C51" s="176"/>
      <c r="E51" s="168"/>
      <c r="F51" s="195"/>
      <c r="H51" s="177"/>
      <c r="I51" s="168"/>
      <c r="J51" s="262"/>
      <c r="U51"/>
      <c r="V51"/>
      <c r="W51"/>
      <c r="X51"/>
      <c r="Y51"/>
    </row>
    <row r="52" spans="1:25" x14ac:dyDescent="0.2">
      <c r="A52" s="268"/>
      <c r="B52" s="203"/>
      <c r="C52" s="176"/>
      <c r="E52" s="168"/>
      <c r="F52" s="195"/>
      <c r="H52" s="177"/>
      <c r="I52" s="168"/>
      <c r="J52" s="262"/>
      <c r="U52"/>
      <c r="V52"/>
      <c r="W52"/>
      <c r="X52"/>
      <c r="Y52"/>
    </row>
    <row r="53" spans="1:25" ht="13.5" thickBot="1" x14ac:dyDescent="0.25">
      <c r="A53" s="204"/>
      <c r="B53" s="32"/>
      <c r="C53" s="32"/>
      <c r="D53" s="32"/>
      <c r="E53" s="32"/>
      <c r="F53" s="32"/>
      <c r="G53" s="32"/>
      <c r="H53" s="33"/>
      <c r="I53" s="262"/>
      <c r="J53" s="262"/>
      <c r="U53"/>
      <c r="V53"/>
      <c r="W53"/>
      <c r="X53"/>
      <c r="Y53"/>
    </row>
    <row r="54" spans="1:25" x14ac:dyDescent="0.2">
      <c r="A54" s="168"/>
      <c r="B54" s="168"/>
      <c r="C54" s="168"/>
      <c r="D54" s="267"/>
      <c r="E54" s="168"/>
      <c r="F54" s="168"/>
      <c r="H54" s="168"/>
      <c r="I54" s="168"/>
      <c r="J54" s="168"/>
      <c r="U54"/>
      <c r="V54"/>
      <c r="W54"/>
      <c r="X54"/>
      <c r="Y54"/>
    </row>
    <row r="55" spans="1:25" x14ac:dyDescent="0.2">
      <c r="U55"/>
      <c r="V55"/>
      <c r="W55"/>
      <c r="X55"/>
      <c r="Y55"/>
    </row>
    <row r="56" spans="1:25" x14ac:dyDescent="0.2">
      <c r="U56"/>
      <c r="V56"/>
      <c r="W56"/>
      <c r="X56"/>
      <c r="Y56"/>
    </row>
    <row r="57" spans="1:25" x14ac:dyDescent="0.2">
      <c r="U57"/>
      <c r="V57"/>
      <c r="W57"/>
      <c r="X57"/>
      <c r="Y57"/>
    </row>
    <row r="58" spans="1:25" x14ac:dyDescent="0.2">
      <c r="U58"/>
      <c r="V58"/>
      <c r="W58"/>
      <c r="X58"/>
      <c r="Y58"/>
    </row>
    <row r="59" spans="1:25" x14ac:dyDescent="0.2">
      <c r="U59"/>
      <c r="V59"/>
      <c r="W59"/>
      <c r="X59"/>
      <c r="Y59"/>
    </row>
    <row r="60" spans="1:25" x14ac:dyDescent="0.2">
      <c r="U60"/>
      <c r="V60"/>
      <c r="W60"/>
      <c r="X60"/>
      <c r="Y60"/>
    </row>
    <row r="61" spans="1:25" x14ac:dyDescent="0.2">
      <c r="U61"/>
      <c r="V61"/>
      <c r="W61"/>
      <c r="X61"/>
      <c r="Y61"/>
    </row>
    <row r="62" spans="1:25" x14ac:dyDescent="0.2">
      <c r="U62"/>
      <c r="V62"/>
      <c r="W62"/>
      <c r="X62"/>
      <c r="Y62"/>
    </row>
    <row r="63" spans="1:25" x14ac:dyDescent="0.2">
      <c r="U63"/>
      <c r="V63"/>
      <c r="W63"/>
      <c r="X63"/>
      <c r="Y63"/>
    </row>
    <row r="64" spans="1:25" x14ac:dyDescent="0.2">
      <c r="U64"/>
      <c r="V64"/>
      <c r="W64"/>
      <c r="X64"/>
      <c r="Y64"/>
    </row>
    <row r="65" spans="21:25" x14ac:dyDescent="0.2">
      <c r="U65"/>
      <c r="V65"/>
      <c r="W65"/>
      <c r="X65"/>
      <c r="Y65"/>
    </row>
    <row r="66" spans="21:25" x14ac:dyDescent="0.2">
      <c r="U66"/>
      <c r="V66"/>
      <c r="W66"/>
      <c r="X66"/>
      <c r="Y66"/>
    </row>
    <row r="67" spans="21:25" x14ac:dyDescent="0.2">
      <c r="U67"/>
      <c r="V67"/>
      <c r="W67"/>
      <c r="X67"/>
      <c r="Y67"/>
    </row>
    <row r="68" spans="21:25" x14ac:dyDescent="0.2">
      <c r="U68"/>
      <c r="V68"/>
      <c r="W68"/>
      <c r="X68"/>
      <c r="Y68"/>
    </row>
    <row r="69" spans="21:25" x14ac:dyDescent="0.2">
      <c r="U69"/>
      <c r="V69"/>
      <c r="W69"/>
      <c r="X69"/>
      <c r="Y69"/>
    </row>
    <row r="70" spans="21:25" x14ac:dyDescent="0.2">
      <c r="U70"/>
      <c r="V70"/>
      <c r="W70"/>
      <c r="X70"/>
      <c r="Y70"/>
    </row>
    <row r="71" spans="21:25" x14ac:dyDescent="0.2">
      <c r="U71"/>
      <c r="V71"/>
      <c r="W71"/>
      <c r="X71"/>
      <c r="Y71"/>
    </row>
    <row r="72" spans="21:25" x14ac:dyDescent="0.2">
      <c r="U72"/>
      <c r="V72"/>
      <c r="W72"/>
      <c r="X72"/>
      <c r="Y72"/>
    </row>
    <row r="73" spans="21:25" x14ac:dyDescent="0.2">
      <c r="U73"/>
      <c r="V73"/>
      <c r="W73"/>
      <c r="X73"/>
      <c r="Y73"/>
    </row>
    <row r="74" spans="21:25" x14ac:dyDescent="0.2">
      <c r="U74"/>
      <c r="V74"/>
      <c r="W74"/>
      <c r="X74"/>
      <c r="Y74"/>
    </row>
    <row r="75" spans="21:25" x14ac:dyDescent="0.2">
      <c r="U75"/>
      <c r="V75"/>
      <c r="W75"/>
      <c r="X75"/>
      <c r="Y75"/>
    </row>
    <row r="76" spans="21:25" x14ac:dyDescent="0.2">
      <c r="U76"/>
      <c r="V76"/>
      <c r="W76"/>
      <c r="X76"/>
      <c r="Y76"/>
    </row>
    <row r="77" spans="21:25" x14ac:dyDescent="0.2">
      <c r="U77"/>
      <c r="V77"/>
      <c r="W77"/>
      <c r="X77"/>
      <c r="Y77"/>
    </row>
    <row r="78" spans="21:25" x14ac:dyDescent="0.2">
      <c r="U78"/>
      <c r="V78"/>
      <c r="W78"/>
      <c r="X78"/>
      <c r="Y78"/>
    </row>
    <row r="79" spans="21:25" x14ac:dyDescent="0.2">
      <c r="U79"/>
      <c r="V79"/>
      <c r="W79"/>
      <c r="X79"/>
      <c r="Y79"/>
    </row>
    <row r="80" spans="21:25" x14ac:dyDescent="0.2">
      <c r="U80"/>
      <c r="V80"/>
      <c r="W80"/>
      <c r="X80"/>
      <c r="Y80"/>
    </row>
    <row r="81" spans="21:25" x14ac:dyDescent="0.2">
      <c r="U81"/>
      <c r="V81"/>
      <c r="W81"/>
      <c r="X81"/>
      <c r="Y81"/>
    </row>
    <row r="82" spans="21:25" x14ac:dyDescent="0.2">
      <c r="U82"/>
      <c r="V82"/>
      <c r="W82"/>
      <c r="X82"/>
      <c r="Y82"/>
    </row>
  </sheetData>
  <printOptions horizontalCentered="1"/>
  <pageMargins left="0.25" right="0.25" top="1.1299999999999999" bottom="0.7" header="0.5" footer="0.25"/>
  <pageSetup scale="8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N35"/>
  <sheetViews>
    <sheetView workbookViewId="0">
      <pane xSplit="1" ySplit="4" topLeftCell="B5" activePane="bottomRight" state="frozen"/>
      <selection activeCell="F7" sqref="F7"/>
      <selection pane="topRight" activeCell="F7" sqref="F7"/>
      <selection pane="bottomLeft" activeCell="F7" sqref="F7"/>
      <selection pane="bottomRight" activeCell="D8" sqref="A8:D9"/>
    </sheetView>
  </sheetViews>
  <sheetFormatPr defaultColWidth="9.140625" defaultRowHeight="12.75" x14ac:dyDescent="0.2"/>
  <cols>
    <col min="1" max="1" width="7.28515625" style="1" bestFit="1" customWidth="1"/>
    <col min="2" max="2" width="29.28515625" style="1" customWidth="1"/>
    <col min="3" max="3" width="9" style="1" bestFit="1" customWidth="1"/>
    <col min="4" max="5" width="12.85546875" style="1" bestFit="1" customWidth="1"/>
    <col min="6" max="6" width="3" style="1" customWidth="1"/>
    <col min="7" max="7" width="9" style="1" bestFit="1" customWidth="1"/>
    <col min="8" max="9" width="9.42578125" style="1" bestFit="1" customWidth="1"/>
    <col min="10" max="10" width="3" style="1" customWidth="1"/>
    <col min="11" max="12" width="12.85546875" style="1" bestFit="1" customWidth="1"/>
    <col min="13" max="13" width="10.7109375" style="1" bestFit="1" customWidth="1"/>
    <col min="14" max="16384" width="9.140625" style="1"/>
  </cols>
  <sheetData>
    <row r="1" spans="1:14" ht="12.75" customHeight="1" x14ac:dyDescent="0.2">
      <c r="A1" s="285" t="s">
        <v>15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</row>
    <row r="2" spans="1:14" ht="12.75" customHeight="1" x14ac:dyDescent="0.2">
      <c r="A2" s="286" t="s">
        <v>309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</row>
    <row r="3" spans="1:14" x14ac:dyDescent="0.2">
      <c r="A3" s="286" t="s">
        <v>243</v>
      </c>
      <c r="B3" s="285"/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</row>
    <row r="4" spans="1:14" s="9" customFormat="1" x14ac:dyDescent="0.2">
      <c r="A4" s="114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</row>
    <row r="5" spans="1:14" s="9" customFormat="1" ht="67.5" x14ac:dyDescent="0.2">
      <c r="A5" s="115" t="s">
        <v>24</v>
      </c>
      <c r="B5" s="115" t="s">
        <v>146</v>
      </c>
      <c r="C5" s="115" t="s">
        <v>16</v>
      </c>
      <c r="D5" s="116" t="s">
        <v>244</v>
      </c>
      <c r="E5" s="116" t="s">
        <v>245</v>
      </c>
      <c r="F5" s="116"/>
      <c r="G5" s="116" t="s">
        <v>147</v>
      </c>
      <c r="H5" s="116" t="s">
        <v>246</v>
      </c>
      <c r="I5" s="116" t="s">
        <v>247</v>
      </c>
      <c r="J5"/>
      <c r="K5" s="116" t="s">
        <v>248</v>
      </c>
      <c r="L5" s="116" t="s">
        <v>249</v>
      </c>
      <c r="M5" s="116" t="s">
        <v>250</v>
      </c>
      <c r="N5" s="116" t="s">
        <v>251</v>
      </c>
    </row>
    <row r="6" spans="1:14" ht="22.5" x14ac:dyDescent="0.2">
      <c r="A6" s="117"/>
      <c r="B6" s="118" t="s">
        <v>148</v>
      </c>
      <c r="C6" s="119" t="s">
        <v>149</v>
      </c>
      <c r="D6" s="119" t="s">
        <v>150</v>
      </c>
      <c r="E6" s="119" t="s">
        <v>178</v>
      </c>
      <c r="F6" s="119"/>
      <c r="G6" s="119" t="s">
        <v>179</v>
      </c>
      <c r="H6" s="119" t="s">
        <v>180</v>
      </c>
      <c r="I6" s="119" t="s">
        <v>252</v>
      </c>
      <c r="J6"/>
      <c r="K6" s="119" t="s">
        <v>253</v>
      </c>
      <c r="L6" s="119" t="s">
        <v>254</v>
      </c>
      <c r="M6" s="119" t="s">
        <v>255</v>
      </c>
      <c r="N6" s="119" t="s">
        <v>256</v>
      </c>
    </row>
    <row r="7" spans="1:14" x14ac:dyDescent="0.2">
      <c r="A7" s="120">
        <v>1</v>
      </c>
      <c r="B7" s="121" t="s">
        <v>0</v>
      </c>
      <c r="C7" s="117"/>
      <c r="D7" s="117"/>
      <c r="E7" s="152"/>
      <c r="F7" s="152"/>
      <c r="G7" s="207"/>
      <c r="H7" s="207"/>
      <c r="I7" s="207"/>
      <c r="J7"/>
      <c r="K7" s="152"/>
      <c r="L7" s="152"/>
      <c r="M7"/>
      <c r="N7"/>
    </row>
    <row r="8" spans="1:14" x14ac:dyDescent="0.2">
      <c r="A8" s="120">
        <v>2</v>
      </c>
      <c r="B8" s="123" t="s">
        <v>0</v>
      </c>
      <c r="C8" s="205">
        <v>7</v>
      </c>
      <c r="D8" s="208">
        <v>10994456000</v>
      </c>
      <c r="E8" s="209">
        <v>1207245000</v>
      </c>
      <c r="F8" s="152"/>
      <c r="G8" s="124">
        <v>0</v>
      </c>
      <c r="H8" s="124">
        <v>2.1346263238885407E-3</v>
      </c>
      <c r="I8" s="124">
        <v>2.1346263238885407E-3</v>
      </c>
      <c r="J8" s="210"/>
      <c r="K8" s="209">
        <v>1207245000</v>
      </c>
      <c r="L8" s="209">
        <v>1230714055.1944344</v>
      </c>
      <c r="M8" s="209">
        <v>23469055.194434404</v>
      </c>
      <c r="N8" s="211">
        <v>1.9440175933165518E-2</v>
      </c>
    </row>
    <row r="9" spans="1:14" x14ac:dyDescent="0.2">
      <c r="A9" s="120">
        <v>3</v>
      </c>
      <c r="B9" s="125" t="s">
        <v>151</v>
      </c>
      <c r="C9" s="126"/>
      <c r="D9" s="212">
        <v>10994456000</v>
      </c>
      <c r="E9" s="213">
        <v>1207245000</v>
      </c>
      <c r="F9" s="152"/>
      <c r="G9" s="127">
        <v>0</v>
      </c>
      <c r="H9" s="127">
        <v>2.1346263238885407E-3</v>
      </c>
      <c r="I9" s="127">
        <v>2.1346263238885407E-3</v>
      </c>
      <c r="J9"/>
      <c r="K9" s="213">
        <v>1207245000</v>
      </c>
      <c r="L9" s="213">
        <v>1230714055.1944344</v>
      </c>
      <c r="M9" s="213">
        <v>23469055.194434404</v>
      </c>
      <c r="N9" s="214">
        <v>1.9440175933165518E-2</v>
      </c>
    </row>
    <row r="10" spans="1:14" x14ac:dyDescent="0.2">
      <c r="A10" s="120">
        <v>4</v>
      </c>
      <c r="B10" s="126"/>
      <c r="C10" s="126"/>
      <c r="D10" s="215"/>
      <c r="E10" s="216"/>
      <c r="F10" s="152"/>
      <c r="G10" s="217"/>
      <c r="H10" s="217"/>
      <c r="I10" s="217"/>
      <c r="J10"/>
      <c r="K10" s="216"/>
      <c r="L10" s="216"/>
      <c r="M10" s="216"/>
      <c r="N10" s="218"/>
    </row>
    <row r="11" spans="1:14" x14ac:dyDescent="0.2">
      <c r="A11" s="120">
        <v>5</v>
      </c>
      <c r="B11" s="126" t="s">
        <v>152</v>
      </c>
      <c r="C11" s="126"/>
      <c r="D11" s="215"/>
      <c r="E11" s="216"/>
      <c r="F11" s="152"/>
      <c r="G11" s="217"/>
      <c r="H11" s="217"/>
      <c r="I11" s="217"/>
      <c r="J11"/>
      <c r="K11" s="216"/>
      <c r="L11" s="216"/>
      <c r="M11" s="216"/>
      <c r="N11" s="218"/>
    </row>
    <row r="12" spans="1:14" x14ac:dyDescent="0.2">
      <c r="A12" s="120">
        <v>6</v>
      </c>
      <c r="B12" s="128" t="s">
        <v>153</v>
      </c>
      <c r="C12" s="206" t="s">
        <v>154</v>
      </c>
      <c r="D12" s="208">
        <v>2698287000</v>
      </c>
      <c r="E12" s="209">
        <v>278370000</v>
      </c>
      <c r="F12" s="152"/>
      <c r="G12" s="124">
        <v>0</v>
      </c>
      <c r="H12" s="124">
        <v>2.1548217661402514E-3</v>
      </c>
      <c r="I12" s="124">
        <v>2.1548217661402514E-3</v>
      </c>
      <c r="J12" s="210"/>
      <c r="K12" s="216">
        <v>278370000</v>
      </c>
      <c r="L12" s="216">
        <v>284184327.55889326</v>
      </c>
      <c r="M12" s="216">
        <v>5814327.5588932633</v>
      </c>
      <c r="N12" s="218">
        <v>2.0887048025625115E-2</v>
      </c>
    </row>
    <row r="13" spans="1:14" x14ac:dyDescent="0.2">
      <c r="A13" s="120">
        <v>7</v>
      </c>
      <c r="B13" s="128" t="s">
        <v>155</v>
      </c>
      <c r="C13" s="206" t="s">
        <v>156</v>
      </c>
      <c r="D13" s="208">
        <v>2868466000</v>
      </c>
      <c r="E13" s="209">
        <v>268882000</v>
      </c>
      <c r="F13" s="152"/>
      <c r="G13" s="124">
        <v>0</v>
      </c>
      <c r="H13" s="124">
        <v>2.2235019667564571E-3</v>
      </c>
      <c r="I13" s="124">
        <v>2.2235019667564571E-3</v>
      </c>
      <c r="J13" s="210"/>
      <c r="K13" s="216">
        <v>268882000</v>
      </c>
      <c r="L13" s="216">
        <v>275260039.79257405</v>
      </c>
      <c r="M13" s="216">
        <v>6378039.792574048</v>
      </c>
      <c r="N13" s="218">
        <v>2.3720590417261281E-2</v>
      </c>
    </row>
    <row r="14" spans="1:14" x14ac:dyDescent="0.2">
      <c r="A14" s="120">
        <v>8</v>
      </c>
      <c r="B14" s="128" t="s">
        <v>157</v>
      </c>
      <c r="C14" s="206" t="s">
        <v>158</v>
      </c>
      <c r="D14" s="208">
        <v>1696095000</v>
      </c>
      <c r="E14" s="209">
        <v>146304000</v>
      </c>
      <c r="F14" s="152"/>
      <c r="G14" s="124">
        <v>0</v>
      </c>
      <c r="H14" s="124">
        <v>2.3267494191098565E-3</v>
      </c>
      <c r="I14" s="124">
        <v>2.3267494191098565E-3</v>
      </c>
      <c r="J14" s="210"/>
      <c r="K14" s="216">
        <v>146304000</v>
      </c>
      <c r="L14" s="216">
        <v>150250388.05600512</v>
      </c>
      <c r="M14" s="216">
        <v>3946388.0560051203</v>
      </c>
      <c r="N14" s="218">
        <v>2.6973890365301838E-2</v>
      </c>
    </row>
    <row r="15" spans="1:14" x14ac:dyDescent="0.2">
      <c r="A15" s="120">
        <v>9</v>
      </c>
      <c r="B15" s="123" t="s">
        <v>159</v>
      </c>
      <c r="C15" s="205">
        <v>29</v>
      </c>
      <c r="D15" s="208">
        <v>14609000</v>
      </c>
      <c r="E15" s="209">
        <v>1187000</v>
      </c>
      <c r="F15" s="152"/>
      <c r="G15" s="124">
        <v>0</v>
      </c>
      <c r="H15" s="124">
        <v>1.8524867967086855E-3</v>
      </c>
      <c r="I15" s="124">
        <v>1.8524867967086855E-3</v>
      </c>
      <c r="J15" s="210"/>
      <c r="K15" s="216">
        <v>1187000</v>
      </c>
      <c r="L15" s="216">
        <v>1214062.9796131172</v>
      </c>
      <c r="M15" s="216">
        <v>27062.979613117175</v>
      </c>
      <c r="N15" s="218">
        <v>2.2799477348877148E-2</v>
      </c>
    </row>
    <row r="16" spans="1:14" x14ac:dyDescent="0.2">
      <c r="A16" s="120">
        <v>10</v>
      </c>
      <c r="B16" s="129" t="s">
        <v>160</v>
      </c>
      <c r="C16" s="126"/>
      <c r="D16" s="212">
        <v>7277457000</v>
      </c>
      <c r="E16" s="213">
        <v>694743000</v>
      </c>
      <c r="F16" s="152"/>
      <c r="G16" s="127">
        <v>0</v>
      </c>
      <c r="H16" s="127">
        <v>2.2213553975084371E-3</v>
      </c>
      <c r="I16" s="127">
        <v>2.2213553975084371E-3</v>
      </c>
      <c r="J16"/>
      <c r="K16" s="213">
        <v>694743000</v>
      </c>
      <c r="L16" s="213">
        <v>710908818.38708556</v>
      </c>
      <c r="M16" s="213">
        <v>16165818.38708555</v>
      </c>
      <c r="N16" s="214">
        <v>2.3268774765755899E-2</v>
      </c>
    </row>
    <row r="17" spans="1:14" x14ac:dyDescent="0.2">
      <c r="A17" s="120">
        <v>11</v>
      </c>
      <c r="B17" s="126"/>
      <c r="C17" s="126"/>
      <c r="D17" s="215"/>
      <c r="E17" s="216"/>
      <c r="F17" s="152"/>
      <c r="G17" s="217"/>
      <c r="H17" s="217"/>
      <c r="I17" s="217"/>
      <c r="J17"/>
      <c r="K17" s="216"/>
      <c r="L17" s="216"/>
      <c r="M17" s="216"/>
      <c r="N17" s="218"/>
    </row>
    <row r="18" spans="1:14" x14ac:dyDescent="0.2">
      <c r="A18" s="120">
        <v>12</v>
      </c>
      <c r="B18" s="126" t="s">
        <v>161</v>
      </c>
      <c r="C18" s="126"/>
      <c r="D18" s="215"/>
      <c r="E18" s="216"/>
      <c r="F18" s="152"/>
      <c r="G18" s="217"/>
      <c r="H18" s="217"/>
      <c r="I18" s="217"/>
      <c r="J18"/>
      <c r="K18" s="216"/>
      <c r="L18" s="216"/>
      <c r="M18" s="216"/>
      <c r="N18" s="218"/>
    </row>
    <row r="19" spans="1:14" x14ac:dyDescent="0.2">
      <c r="A19" s="120">
        <v>13</v>
      </c>
      <c r="B19" s="128" t="s">
        <v>162</v>
      </c>
      <c r="C19" s="206" t="s">
        <v>163</v>
      </c>
      <c r="D19" s="208">
        <v>1293580000</v>
      </c>
      <c r="E19" s="209">
        <v>109968000</v>
      </c>
      <c r="F19" s="152"/>
      <c r="G19" s="124">
        <v>0</v>
      </c>
      <c r="H19" s="124">
        <v>2.1293083890334291E-3</v>
      </c>
      <c r="I19" s="124">
        <v>2.1293083890334291E-3</v>
      </c>
      <c r="J19" s="210"/>
      <c r="K19" s="216">
        <v>109968000</v>
      </c>
      <c r="L19" s="216">
        <v>112722430.74588586</v>
      </c>
      <c r="M19" s="216">
        <v>2754430.7458858639</v>
      </c>
      <c r="N19" s="218">
        <v>2.5047566072729011E-2</v>
      </c>
    </row>
    <row r="20" spans="1:14" x14ac:dyDescent="0.2">
      <c r="A20" s="120">
        <v>14</v>
      </c>
      <c r="B20" s="123" t="s">
        <v>159</v>
      </c>
      <c r="C20" s="205">
        <v>35</v>
      </c>
      <c r="D20" s="208">
        <v>4335000</v>
      </c>
      <c r="E20" s="209">
        <v>275000</v>
      </c>
      <c r="F20" s="152"/>
      <c r="G20" s="124">
        <v>0</v>
      </c>
      <c r="H20" s="124">
        <v>1.5888462451272998E-3</v>
      </c>
      <c r="I20" s="124">
        <v>1.5888462451272998E-3</v>
      </c>
      <c r="J20" s="210"/>
      <c r="K20" s="216">
        <v>275000</v>
      </c>
      <c r="L20" s="216">
        <v>281887.64847262687</v>
      </c>
      <c r="M20" s="216">
        <v>6887.6484726268682</v>
      </c>
      <c r="N20" s="218">
        <v>2.5045994445915883E-2</v>
      </c>
    </row>
    <row r="21" spans="1:14" x14ac:dyDescent="0.2">
      <c r="A21" s="120">
        <v>15</v>
      </c>
      <c r="B21" s="123" t="s">
        <v>164</v>
      </c>
      <c r="C21" s="205">
        <v>43</v>
      </c>
      <c r="D21" s="208">
        <v>111480000</v>
      </c>
      <c r="E21" s="209">
        <v>10231000</v>
      </c>
      <c r="F21" s="152"/>
      <c r="G21" s="124">
        <v>0</v>
      </c>
      <c r="H21" s="124">
        <v>1.7002983018005256E-3</v>
      </c>
      <c r="I21" s="124">
        <v>1.7002983018005256E-3</v>
      </c>
      <c r="J21" s="210"/>
      <c r="K21" s="216">
        <v>10231000</v>
      </c>
      <c r="L21" s="216">
        <v>10420549.254684722</v>
      </c>
      <c r="M21" s="216">
        <v>189549.25468472205</v>
      </c>
      <c r="N21" s="218">
        <v>1.8526952857464769E-2</v>
      </c>
    </row>
    <row r="22" spans="1:14" x14ac:dyDescent="0.2">
      <c r="A22" s="120">
        <v>16</v>
      </c>
      <c r="B22" s="125" t="s">
        <v>165</v>
      </c>
      <c r="C22" s="126"/>
      <c r="D22" s="212">
        <v>1409395000</v>
      </c>
      <c r="E22" s="213">
        <v>120474000</v>
      </c>
      <c r="F22" s="152"/>
      <c r="G22" s="127">
        <v>0</v>
      </c>
      <c r="H22" s="127">
        <v>2.0937123014082015E-3</v>
      </c>
      <c r="I22" s="127">
        <v>2.0937123014082015E-3</v>
      </c>
      <c r="J22" s="210"/>
      <c r="K22" s="213">
        <v>120474000</v>
      </c>
      <c r="L22" s="213">
        <v>123424867.6490432</v>
      </c>
      <c r="M22" s="213">
        <v>2950867.6490432126</v>
      </c>
      <c r="N22" s="214">
        <v>2.4493813179965906E-2</v>
      </c>
    </row>
    <row r="23" spans="1:14" x14ac:dyDescent="0.2">
      <c r="A23" s="120">
        <v>17</v>
      </c>
      <c r="B23" s="126"/>
      <c r="C23" s="126"/>
      <c r="D23" s="219"/>
      <c r="E23" s="143"/>
      <c r="F23" s="152"/>
      <c r="G23" s="122"/>
      <c r="H23" s="122"/>
      <c r="I23" s="122"/>
      <c r="J23" s="210"/>
      <c r="K23" s="143"/>
      <c r="L23" s="143"/>
      <c r="M23" s="143"/>
      <c r="N23" s="220"/>
    </row>
    <row r="24" spans="1:14" x14ac:dyDescent="0.2">
      <c r="A24" s="120">
        <v>18</v>
      </c>
      <c r="B24" s="126" t="s">
        <v>166</v>
      </c>
      <c r="C24" s="126"/>
      <c r="D24" s="215"/>
      <c r="E24" s="216"/>
      <c r="F24" s="152"/>
      <c r="G24" s="217"/>
      <c r="H24" s="217"/>
      <c r="I24" s="217"/>
      <c r="J24"/>
      <c r="K24" s="216"/>
      <c r="L24" s="216"/>
      <c r="M24" s="216"/>
      <c r="N24" s="218"/>
    </row>
    <row r="25" spans="1:14" x14ac:dyDescent="0.2">
      <c r="A25" s="120">
        <v>19</v>
      </c>
      <c r="B25" s="128" t="s">
        <v>167</v>
      </c>
      <c r="C25" s="205">
        <v>46</v>
      </c>
      <c r="D25" s="208">
        <v>65400000</v>
      </c>
      <c r="E25" s="209">
        <v>4522000</v>
      </c>
      <c r="F25" s="152"/>
      <c r="G25" s="124">
        <v>0</v>
      </c>
      <c r="H25" s="124">
        <v>1.8175352066230359E-3</v>
      </c>
      <c r="I25" s="124">
        <v>1.8175352066230359E-3</v>
      </c>
      <c r="J25" s="210"/>
      <c r="K25" s="216">
        <v>4522000</v>
      </c>
      <c r="L25" s="216">
        <v>4640866.8025131468</v>
      </c>
      <c r="M25" s="216">
        <v>118866.80251314677</v>
      </c>
      <c r="N25" s="218">
        <v>2.6286334036520736E-2</v>
      </c>
    </row>
    <row r="26" spans="1:14" x14ac:dyDescent="0.2">
      <c r="A26" s="120">
        <v>20</v>
      </c>
      <c r="B26" s="128" t="s">
        <v>162</v>
      </c>
      <c r="C26" s="205">
        <v>49</v>
      </c>
      <c r="D26" s="208">
        <v>518246000</v>
      </c>
      <c r="E26" s="209">
        <v>34834000</v>
      </c>
      <c r="F26" s="152"/>
      <c r="G26" s="124">
        <v>0</v>
      </c>
      <c r="H26" s="124">
        <v>1.9669639552832604E-3</v>
      </c>
      <c r="I26" s="124">
        <v>1.9669639552832604E-3</v>
      </c>
      <c r="J26" s="210"/>
      <c r="K26" s="216">
        <v>34834000</v>
      </c>
      <c r="L26" s="216">
        <v>35853371.201969728</v>
      </c>
      <c r="M26" s="216">
        <v>1019371.2019697279</v>
      </c>
      <c r="N26" s="218">
        <v>2.9263684962098177E-2</v>
      </c>
    </row>
    <row r="27" spans="1:14" x14ac:dyDescent="0.2">
      <c r="A27" s="120">
        <v>21</v>
      </c>
      <c r="B27" s="129" t="s">
        <v>168</v>
      </c>
      <c r="C27" s="126"/>
      <c r="D27" s="212">
        <v>583646000</v>
      </c>
      <c r="E27" s="213">
        <v>39356000</v>
      </c>
      <c r="F27" s="152"/>
      <c r="G27" s="127">
        <v>0</v>
      </c>
      <c r="H27" s="127">
        <v>1.9502198327117381E-3</v>
      </c>
      <c r="I27" s="127">
        <v>1.9502198327117381E-3</v>
      </c>
      <c r="J27" s="210"/>
      <c r="K27" s="213">
        <v>39356000</v>
      </c>
      <c r="L27" s="213">
        <v>40494238.004482873</v>
      </c>
      <c r="M27" s="213">
        <v>1138238.0044828746</v>
      </c>
      <c r="N27" s="214">
        <v>2.8921587673617102E-2</v>
      </c>
    </row>
    <row r="28" spans="1:14" x14ac:dyDescent="0.2">
      <c r="A28" s="120">
        <v>22</v>
      </c>
      <c r="B28" s="126"/>
      <c r="C28" s="126"/>
      <c r="D28" s="219"/>
      <c r="E28" s="143"/>
      <c r="F28" s="152"/>
      <c r="G28" s="122"/>
      <c r="H28" s="122"/>
      <c r="I28" s="122"/>
      <c r="J28"/>
      <c r="K28" s="143"/>
      <c r="L28" s="143"/>
      <c r="M28" s="143"/>
      <c r="N28" s="220"/>
    </row>
    <row r="29" spans="1:14" x14ac:dyDescent="0.2">
      <c r="A29" s="120">
        <v>23</v>
      </c>
      <c r="B29" s="126" t="s">
        <v>169</v>
      </c>
      <c r="C29" s="205" t="s">
        <v>86</v>
      </c>
      <c r="D29" s="212">
        <v>63910000</v>
      </c>
      <c r="E29" s="213">
        <v>15824000</v>
      </c>
      <c r="F29" s="152"/>
      <c r="G29" s="130">
        <v>0</v>
      </c>
      <c r="H29" s="130">
        <v>2.1304423544318677E-3</v>
      </c>
      <c r="I29" s="130">
        <v>2.1304423544318677E-3</v>
      </c>
      <c r="J29" s="210"/>
      <c r="K29" s="213">
        <v>15824000</v>
      </c>
      <c r="L29" s="213">
        <v>15960156.570871741</v>
      </c>
      <c r="M29" s="213">
        <v>136156.57087174058</v>
      </c>
      <c r="N29" s="214">
        <v>8.6044344585275902E-3</v>
      </c>
    </row>
    <row r="30" spans="1:14" x14ac:dyDescent="0.2">
      <c r="A30" s="120">
        <v>24</v>
      </c>
      <c r="B30" s="126"/>
      <c r="C30" s="205"/>
      <c r="D30" s="219"/>
      <c r="E30" s="143"/>
      <c r="F30" s="152"/>
      <c r="G30" s="122"/>
      <c r="H30" s="122"/>
      <c r="I30" s="122"/>
      <c r="J30"/>
      <c r="K30" s="143"/>
      <c r="L30" s="143"/>
      <c r="M30" s="143"/>
      <c r="N30" s="220"/>
    </row>
    <row r="31" spans="1:14" x14ac:dyDescent="0.2">
      <c r="A31" s="120">
        <v>25</v>
      </c>
      <c r="B31" s="125" t="s">
        <v>257</v>
      </c>
      <c r="C31" s="205">
        <v>5</v>
      </c>
      <c r="D31" s="212">
        <v>7428000</v>
      </c>
      <c r="E31" s="213">
        <v>717000</v>
      </c>
      <c r="F31" s="152"/>
      <c r="G31" s="130">
        <v>0</v>
      </c>
      <c r="H31" s="130">
        <v>2.0375333241719703E-3</v>
      </c>
      <c r="I31" s="130">
        <v>2.0375333241719703E-3</v>
      </c>
      <c r="J31" s="210"/>
      <c r="K31" s="213">
        <v>717000</v>
      </c>
      <c r="L31" s="213">
        <v>732134.79753194936</v>
      </c>
      <c r="M31" s="213">
        <v>15134.797531949356</v>
      </c>
      <c r="N31" s="214">
        <v>2.1108504228660192E-2</v>
      </c>
    </row>
    <row r="32" spans="1:14" x14ac:dyDescent="0.2">
      <c r="A32" s="120">
        <v>26</v>
      </c>
      <c r="B32" s="126"/>
      <c r="C32" s="126"/>
      <c r="D32" s="219"/>
      <c r="E32" s="143"/>
      <c r="F32" s="152"/>
      <c r="G32" s="122"/>
      <c r="H32" s="122"/>
      <c r="I32" s="122"/>
      <c r="J32" s="210"/>
      <c r="K32" s="143"/>
      <c r="L32" s="143"/>
      <c r="M32" s="143"/>
      <c r="N32" s="220"/>
    </row>
    <row r="33" spans="1:14" ht="13.5" thickBot="1" x14ac:dyDescent="0.25">
      <c r="A33" s="120">
        <v>27</v>
      </c>
      <c r="B33" s="129" t="s">
        <v>170</v>
      </c>
      <c r="C33" s="126"/>
      <c r="D33" s="221">
        <v>20336292000</v>
      </c>
      <c r="E33" s="222">
        <v>2078359000</v>
      </c>
      <c r="F33" s="152"/>
      <c r="G33" s="131">
        <v>0</v>
      </c>
      <c r="H33" s="131">
        <v>2.1574862616768899E-3</v>
      </c>
      <c r="I33" s="131">
        <v>2.1574862616768899E-3</v>
      </c>
      <c r="J33" s="210"/>
      <c r="K33" s="222">
        <v>2078359000</v>
      </c>
      <c r="L33" s="222">
        <v>2122234270.6034498</v>
      </c>
      <c r="M33" s="222">
        <v>43875270.603449725</v>
      </c>
      <c r="N33" s="223">
        <v>2.1110535092084538E-2</v>
      </c>
    </row>
    <row r="34" spans="1:14" ht="13.5" thickTop="1" x14ac:dyDescent="0.2">
      <c r="A34"/>
      <c r="B34"/>
      <c r="C34"/>
      <c r="D34" s="4"/>
      <c r="E34" s="4"/>
      <c r="F34"/>
      <c r="G34"/>
      <c r="H34"/>
      <c r="I34"/>
      <c r="J34" s="210"/>
      <c r="K34" s="224"/>
      <c r="L34" s="224"/>
      <c r="M34"/>
      <c r="N34"/>
    </row>
    <row r="35" spans="1:14" x14ac:dyDescent="0.2">
      <c r="A35"/>
      <c r="B35" s="129" t="s">
        <v>258</v>
      </c>
      <c r="C35"/>
      <c r="D35" s="4"/>
      <c r="E35" s="4"/>
      <c r="F35"/>
      <c r="G35"/>
      <c r="H35"/>
      <c r="I35"/>
      <c r="J35" s="210"/>
      <c r="K35" s="225"/>
      <c r="L35" s="225"/>
      <c r="M35"/>
      <c r="N35"/>
    </row>
  </sheetData>
  <mergeCells count="3">
    <mergeCell ref="A1:N1"/>
    <mergeCell ref="A2:N2"/>
    <mergeCell ref="A3:N3"/>
  </mergeCells>
  <printOptions horizontalCentered="1"/>
  <pageMargins left="0.7" right="0.7" top="0.75" bottom="0.75" header="0.3" footer="0.3"/>
  <pageSetup scale="82" orientation="landscape" horizontalDpi="4294967292" r:id="rId1"/>
  <headerFooter alignWithMargins="0">
    <oddFooter>&amp;L&amp;F&amp;R&amp;A
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H25"/>
  <sheetViews>
    <sheetView workbookViewId="0">
      <selection sqref="A1:H42"/>
    </sheetView>
  </sheetViews>
  <sheetFormatPr defaultRowHeight="12.75" x14ac:dyDescent="0.2"/>
  <cols>
    <col min="1" max="1" width="7.85546875" bestFit="1" customWidth="1"/>
    <col min="2" max="2" width="22.7109375" bestFit="1" customWidth="1"/>
    <col min="3" max="4" width="15" bestFit="1" customWidth="1"/>
    <col min="5" max="6" width="10.28515625" bestFit="1" customWidth="1"/>
    <col min="7" max="7" width="15" bestFit="1" customWidth="1"/>
    <col min="8" max="8" width="10.28515625" bestFit="1" customWidth="1"/>
  </cols>
  <sheetData>
    <row r="1" spans="1:8" x14ac:dyDescent="0.2">
      <c r="A1" s="289" t="s">
        <v>15</v>
      </c>
      <c r="B1" s="289"/>
      <c r="C1" s="289"/>
      <c r="D1" s="289"/>
      <c r="E1" s="289"/>
      <c r="F1" s="289"/>
      <c r="G1" s="289"/>
      <c r="H1" s="289"/>
    </row>
    <row r="2" spans="1:8" x14ac:dyDescent="0.2">
      <c r="A2" s="289" t="s">
        <v>32</v>
      </c>
      <c r="B2" s="289"/>
      <c r="C2" s="289"/>
      <c r="D2" s="289"/>
      <c r="E2" s="289"/>
      <c r="F2" s="289"/>
      <c r="G2" s="289"/>
      <c r="H2" s="289"/>
    </row>
    <row r="3" spans="1:8" x14ac:dyDescent="0.2">
      <c r="A3" s="290" t="s">
        <v>95</v>
      </c>
      <c r="B3" s="289"/>
      <c r="C3" s="289"/>
      <c r="D3" s="289"/>
      <c r="E3" s="289"/>
      <c r="F3" s="289"/>
      <c r="G3" s="289"/>
      <c r="H3" s="289"/>
    </row>
    <row r="4" spans="1:8" x14ac:dyDescent="0.2">
      <c r="A4" s="290" t="s">
        <v>96</v>
      </c>
      <c r="B4" s="289"/>
      <c r="C4" s="289"/>
      <c r="D4" s="289"/>
      <c r="E4" s="289"/>
      <c r="F4" s="289"/>
      <c r="G4" s="289"/>
      <c r="H4" s="289"/>
    </row>
    <row r="5" spans="1:8" ht="13.5" thickBot="1" x14ac:dyDescent="0.25">
      <c r="A5" s="23"/>
      <c r="B5" s="23"/>
      <c r="C5" s="23"/>
      <c r="D5" s="23"/>
      <c r="E5" s="23"/>
      <c r="F5" s="23"/>
      <c r="G5" s="23"/>
      <c r="H5" s="23"/>
    </row>
    <row r="6" spans="1:8" ht="13.5" thickBot="1" x14ac:dyDescent="0.25">
      <c r="A6" s="23"/>
      <c r="B6" s="23"/>
      <c r="C6" s="291" t="s">
        <v>33</v>
      </c>
      <c r="D6" s="292"/>
      <c r="E6" s="292"/>
      <c r="F6" s="292"/>
      <c r="G6" s="291" t="s">
        <v>34</v>
      </c>
      <c r="H6" s="293"/>
    </row>
    <row r="7" spans="1:8" ht="13.5" thickBot="1" x14ac:dyDescent="0.25">
      <c r="A7" s="23"/>
      <c r="B7" s="23"/>
      <c r="C7" s="10" t="s">
        <v>35</v>
      </c>
      <c r="D7" s="11" t="s">
        <v>36</v>
      </c>
      <c r="E7" s="11" t="s">
        <v>37</v>
      </c>
      <c r="F7" s="11" t="s">
        <v>38</v>
      </c>
      <c r="G7" s="287"/>
      <c r="H7" s="288"/>
    </row>
    <row r="8" spans="1:8" ht="90" thickBot="1" x14ac:dyDescent="0.25">
      <c r="A8" s="12" t="s">
        <v>24</v>
      </c>
      <c r="B8" s="12" t="s">
        <v>14</v>
      </c>
      <c r="C8" s="25" t="s">
        <v>39</v>
      </c>
      <c r="D8" s="26" t="s">
        <v>40</v>
      </c>
      <c r="E8" s="26" t="s">
        <v>97</v>
      </c>
      <c r="F8" s="26" t="s">
        <v>98</v>
      </c>
      <c r="G8" s="25" t="s">
        <v>41</v>
      </c>
      <c r="H8" s="27" t="s">
        <v>99</v>
      </c>
    </row>
    <row r="9" spans="1:8" x14ac:dyDescent="0.2">
      <c r="A9" s="10">
        <v>1</v>
      </c>
      <c r="B9" s="13">
        <v>7</v>
      </c>
      <c r="C9" s="28">
        <f>+G9</f>
        <v>11476152247.161776</v>
      </c>
      <c r="D9" s="22">
        <f>+C9</f>
        <v>11476152247.161776</v>
      </c>
      <c r="E9" s="22">
        <f>+H9</f>
        <v>2236474.2253660602</v>
      </c>
      <c r="F9" s="22">
        <f>+E9</f>
        <v>2236474.2253660602</v>
      </c>
      <c r="G9" s="28">
        <f>+'UE-190529 LR - Energy'!J22</f>
        <v>11476152247.161776</v>
      </c>
      <c r="H9" s="29">
        <f>+'UE-190529 LR - Dem 4CP'!D18</f>
        <v>2236474.2253660602</v>
      </c>
    </row>
    <row r="10" spans="1:8" x14ac:dyDescent="0.2">
      <c r="A10" s="24">
        <v>2</v>
      </c>
      <c r="B10" s="15" t="s">
        <v>90</v>
      </c>
      <c r="C10" s="28">
        <f t="shared" ref="C10:C20" si="0">+G10</f>
        <v>2915955626.4103169</v>
      </c>
      <c r="D10" s="22">
        <f t="shared" ref="D10:D18" si="1">+C10</f>
        <v>2915955626.4103169</v>
      </c>
      <c r="E10" s="22">
        <f t="shared" ref="E10:E20" si="2">+H10</f>
        <v>515625.82524854271</v>
      </c>
      <c r="F10" s="22">
        <f t="shared" ref="F10:F20" si="3">+E10</f>
        <v>515625.82524854271</v>
      </c>
      <c r="G10" s="28">
        <f>+'UE-190529 LR - Energy'!J23</f>
        <v>2915955626.4103169</v>
      </c>
      <c r="H10" s="29">
        <f>+'UE-190529 LR - Dem 4CP'!E18</f>
        <v>515625.82524854271</v>
      </c>
    </row>
    <row r="11" spans="1:8" x14ac:dyDescent="0.2">
      <c r="A11" s="24">
        <v>3</v>
      </c>
      <c r="B11" s="15" t="s">
        <v>100</v>
      </c>
      <c r="C11" s="28">
        <f t="shared" si="0"/>
        <v>3242765959.9604325</v>
      </c>
      <c r="D11" s="22">
        <f t="shared" si="1"/>
        <v>3242765959.9604325</v>
      </c>
      <c r="E11" s="22">
        <f t="shared" si="2"/>
        <v>551893.91878041346</v>
      </c>
      <c r="F11" s="22">
        <f t="shared" si="3"/>
        <v>551893.91878041346</v>
      </c>
      <c r="G11" s="28">
        <f>+'UE-190529 LR - Energy'!J24+'UE-190529 LR - Energy'!J26</f>
        <v>3242765959.9604325</v>
      </c>
      <c r="H11" s="29">
        <f>SUM('UE-190529 LR - Dem 4CP'!F18,'UE-190529 LR - Dem 4CP'!H18)</f>
        <v>551893.91878041346</v>
      </c>
    </row>
    <row r="12" spans="1:8" x14ac:dyDescent="0.2">
      <c r="A12" s="24">
        <v>4</v>
      </c>
      <c r="B12" s="15" t="s">
        <v>101</v>
      </c>
      <c r="C12" s="28">
        <f t="shared" si="0"/>
        <v>2092770306.5275679</v>
      </c>
      <c r="D12" s="22">
        <f t="shared" si="1"/>
        <v>2092770306.5275679</v>
      </c>
      <c r="E12" s="22">
        <f t="shared" si="2"/>
        <v>289974.91765494185</v>
      </c>
      <c r="F12" s="22">
        <f t="shared" si="3"/>
        <v>289974.91765494185</v>
      </c>
      <c r="G12" s="28">
        <f>+'UE-190529 LR - Energy'!J25</f>
        <v>2092770306.5275679</v>
      </c>
      <c r="H12" s="29">
        <f>+'UE-190529 LR - Dem 4CP'!G18</f>
        <v>289974.91765494185</v>
      </c>
    </row>
    <row r="13" spans="1:8" x14ac:dyDescent="0.2">
      <c r="A13" s="24">
        <v>5</v>
      </c>
      <c r="B13" s="16" t="s">
        <v>93</v>
      </c>
      <c r="C13" s="28">
        <f t="shared" si="0"/>
        <v>1456029850.0547175</v>
      </c>
      <c r="D13" s="22">
        <f t="shared" si="1"/>
        <v>1456029850.0547175</v>
      </c>
      <c r="E13" s="22">
        <f t="shared" si="2"/>
        <v>204844.84270926949</v>
      </c>
      <c r="F13" s="22">
        <f t="shared" si="3"/>
        <v>204844.84270926949</v>
      </c>
      <c r="G13" s="28">
        <f>+'UE-190529 LR - Energy'!J27</f>
        <v>1456029850.0547175</v>
      </c>
      <c r="H13" s="29">
        <f>+'UE-190529 LR - Dem 4CP'!I18</f>
        <v>204844.84270926949</v>
      </c>
    </row>
    <row r="14" spans="1:8" x14ac:dyDescent="0.2">
      <c r="A14" s="24">
        <v>6</v>
      </c>
      <c r="B14" s="15">
        <v>35</v>
      </c>
      <c r="C14" s="28">
        <f t="shared" si="0"/>
        <v>4597572.0317007378</v>
      </c>
      <c r="D14" s="22">
        <f t="shared" si="1"/>
        <v>4597572.0317007378</v>
      </c>
      <c r="E14" s="22">
        <f t="shared" si="2"/>
        <v>7.0004300675974864</v>
      </c>
      <c r="F14" s="22">
        <f t="shared" si="3"/>
        <v>7.0004300675974864</v>
      </c>
      <c r="G14" s="28">
        <f>+'UE-190529 LR - Energy'!J28</f>
        <v>4597572.0317007378</v>
      </c>
      <c r="H14" s="29">
        <f>+'UE-190529 LR - Dem 4CP'!J18</f>
        <v>7.0004300675974864</v>
      </c>
    </row>
    <row r="15" spans="1:8" x14ac:dyDescent="0.2">
      <c r="A15" s="24">
        <v>7</v>
      </c>
      <c r="B15" s="15">
        <v>43</v>
      </c>
      <c r="C15" s="28">
        <f t="shared" si="0"/>
        <v>126890757.18193617</v>
      </c>
      <c r="D15" s="22">
        <f t="shared" si="1"/>
        <v>126890757.18193617</v>
      </c>
      <c r="E15" s="22">
        <v>0</v>
      </c>
      <c r="F15" s="22">
        <f t="shared" si="3"/>
        <v>0</v>
      </c>
      <c r="G15" s="28">
        <f>+'UE-190529 LR - Energy'!J30</f>
        <v>126890757.18193617</v>
      </c>
      <c r="H15" s="29">
        <f>+'UE-190529 LR - Dem 4CP'!K18</f>
        <v>43420.982870153392</v>
      </c>
    </row>
    <row r="16" spans="1:8" x14ac:dyDescent="0.2">
      <c r="A16" s="24">
        <v>8</v>
      </c>
      <c r="B16" s="15" t="s">
        <v>42</v>
      </c>
      <c r="C16" s="28">
        <f t="shared" si="0"/>
        <v>350081232.79927498</v>
      </c>
      <c r="D16" s="22">
        <v>0</v>
      </c>
      <c r="E16" s="22">
        <f t="shared" si="2"/>
        <v>52796.147183246518</v>
      </c>
      <c r="F16" s="22">
        <v>0</v>
      </c>
      <c r="G16" s="28">
        <f>+'UE-190529 LR - Energy'!J44</f>
        <v>350081232.79927498</v>
      </c>
      <c r="H16" s="29">
        <f>+'UE-190529 LR - Dem 4CP'!L18</f>
        <v>52796.147183246518</v>
      </c>
    </row>
    <row r="17" spans="1:8" x14ac:dyDescent="0.2">
      <c r="A17" s="24">
        <v>9</v>
      </c>
      <c r="B17" s="16" t="s">
        <v>102</v>
      </c>
      <c r="C17" s="28">
        <f t="shared" si="0"/>
        <v>630228919.26662493</v>
      </c>
      <c r="D17" s="22">
        <f t="shared" si="1"/>
        <v>630228919.26662493</v>
      </c>
      <c r="E17" s="22">
        <f>+'UE-190529 LR - Dem 4CP'!N18</f>
        <v>69577.130407689765</v>
      </c>
      <c r="F17" s="22">
        <f t="shared" si="3"/>
        <v>69577.130407689765</v>
      </c>
      <c r="G17" s="28">
        <f>SUM('UE-190529 LR - Energy'!J31:J32)</f>
        <v>630228919.26662493</v>
      </c>
      <c r="H17" s="29">
        <f>SUM('UE-190529 LR - Dem 4CP'!M18:N18)</f>
        <v>79474.453702294268</v>
      </c>
    </row>
    <row r="18" spans="1:8" x14ac:dyDescent="0.2">
      <c r="A18" s="24">
        <v>10</v>
      </c>
      <c r="B18" s="16" t="s">
        <v>103</v>
      </c>
      <c r="C18" s="28">
        <f t="shared" si="0"/>
        <v>75887375.026475519</v>
      </c>
      <c r="D18" s="22">
        <f t="shared" si="1"/>
        <v>75887375.026475519</v>
      </c>
      <c r="E18" s="22">
        <f t="shared" si="2"/>
        <v>8059.2720272472116</v>
      </c>
      <c r="F18" s="22">
        <f t="shared" si="3"/>
        <v>8059.2720272472116</v>
      </c>
      <c r="G18" s="28">
        <f>+'UE-190529 LR - Energy'!J34</f>
        <v>75887375.026475519</v>
      </c>
      <c r="H18" s="29">
        <f>+'UE-190529 LR - Dem 4CP'!O18</f>
        <v>8059.2720272472116</v>
      </c>
    </row>
    <row r="19" spans="1:8" x14ac:dyDescent="0.2">
      <c r="A19" s="24">
        <v>11</v>
      </c>
      <c r="B19" s="16" t="s">
        <v>104</v>
      </c>
      <c r="C19" s="28">
        <f t="shared" si="0"/>
        <v>2066150549.7926297</v>
      </c>
      <c r="D19" s="22">
        <v>0</v>
      </c>
      <c r="E19" s="22">
        <f t="shared" si="2"/>
        <v>251839.84707747737</v>
      </c>
      <c r="F19" s="22">
        <v>0</v>
      </c>
      <c r="G19" s="28">
        <f>SUM('UE-190529 LR - Energy'!J41:J43)</f>
        <v>2066150549.7926297</v>
      </c>
      <c r="H19" s="29">
        <f>+'UE-190529 LR - Dem 4CP'!R18</f>
        <v>251839.84707747737</v>
      </c>
    </row>
    <row r="20" spans="1:8" x14ac:dyDescent="0.2">
      <c r="A20" s="24">
        <v>14</v>
      </c>
      <c r="B20" s="15" t="s">
        <v>13</v>
      </c>
      <c r="C20" s="28">
        <f t="shared" si="0"/>
        <v>7427003.1359829875</v>
      </c>
      <c r="D20" s="22">
        <f t="shared" ref="D20" si="4">+C20</f>
        <v>7427003.1359829875</v>
      </c>
      <c r="E20" s="22">
        <f t="shared" si="2"/>
        <v>1428.4140277629981</v>
      </c>
      <c r="F20" s="22">
        <f t="shared" si="3"/>
        <v>1428.4140277629981</v>
      </c>
      <c r="G20" s="28">
        <f>+'UE-190529 LR - Energy'!J33</f>
        <v>7427003.1359829875</v>
      </c>
      <c r="H20" s="29">
        <f>+'UE-190529 LR - Dem 4CP'!P18</f>
        <v>1428.4140277629981</v>
      </c>
    </row>
    <row r="21" spans="1:8" x14ac:dyDescent="0.2">
      <c r="A21" s="24">
        <v>15</v>
      </c>
      <c r="B21" s="17"/>
      <c r="C21" s="28"/>
      <c r="D21" s="22"/>
      <c r="E21" s="22"/>
      <c r="F21" s="22"/>
      <c r="G21" s="28"/>
      <c r="H21" s="29"/>
    </row>
    <row r="22" spans="1:8" x14ac:dyDescent="0.2">
      <c r="A22" s="24">
        <v>16</v>
      </c>
      <c r="B22" s="17" t="s">
        <v>10</v>
      </c>
      <c r="C22" s="28">
        <f>SUM(C9:C20)</f>
        <v>24444937399.34943</v>
      </c>
      <c r="D22" s="22">
        <f>SUM(D9:D21)</f>
        <v>22028705616.757526</v>
      </c>
      <c r="E22" s="22">
        <f t="shared" ref="E22:H22" si="5">SUM(E9:E20)</f>
        <v>4182521.5409127185</v>
      </c>
      <c r="F22" s="22">
        <f t="shared" si="5"/>
        <v>3877885.5466519948</v>
      </c>
      <c r="G22" s="28">
        <f t="shared" si="5"/>
        <v>24444937399.34943</v>
      </c>
      <c r="H22" s="29">
        <f t="shared" si="5"/>
        <v>4235839.8470774768</v>
      </c>
    </row>
    <row r="23" spans="1:8" x14ac:dyDescent="0.2">
      <c r="A23" s="24">
        <v>17</v>
      </c>
      <c r="B23" s="17" t="s">
        <v>31</v>
      </c>
      <c r="C23" s="28">
        <f>+G23</f>
        <v>24444937399.34943</v>
      </c>
      <c r="D23" s="22">
        <f>+'UE-190529 LR - Energy'!J36</f>
        <v>22028705616.757526</v>
      </c>
      <c r="E23" s="22">
        <v>4182521.5409127185</v>
      </c>
      <c r="F23" s="22">
        <v>3877885.5466519948</v>
      </c>
      <c r="G23" s="28">
        <f>+'UE-190529 LR - Energy'!J36+'UE-190529 LR - Energy'!J46</f>
        <v>24444937399.34943</v>
      </c>
      <c r="H23" s="29">
        <f>SUM('UE-190529 LR - Dem 4CP'!Q18:R18)</f>
        <v>4235839.8470774768</v>
      </c>
    </row>
    <row r="24" spans="1:8" x14ac:dyDescent="0.2">
      <c r="A24" s="24">
        <v>18</v>
      </c>
      <c r="B24" s="17" t="s">
        <v>31</v>
      </c>
      <c r="C24" s="28">
        <f>+C22-C23</f>
        <v>0</v>
      </c>
      <c r="D24" s="22">
        <f>+D22-D23</f>
        <v>0</v>
      </c>
      <c r="E24" s="22">
        <f t="shared" ref="E24:H24" si="6">+E22-E23</f>
        <v>0</v>
      </c>
      <c r="F24" s="22">
        <f t="shared" si="6"/>
        <v>0</v>
      </c>
      <c r="G24" s="28">
        <f t="shared" si="6"/>
        <v>0</v>
      </c>
      <c r="H24" s="29">
        <f t="shared" si="6"/>
        <v>0</v>
      </c>
    </row>
    <row r="25" spans="1:8" ht="13.5" thickBot="1" x14ac:dyDescent="0.25">
      <c r="A25" s="18"/>
      <c r="B25" s="30"/>
      <c r="C25" s="31"/>
      <c r="D25" s="32"/>
      <c r="E25" s="32"/>
      <c r="F25" s="32"/>
      <c r="G25" s="31"/>
      <c r="H25" s="33"/>
    </row>
  </sheetData>
  <mergeCells count="7">
    <mergeCell ref="G7:H7"/>
    <mergeCell ref="A1:H1"/>
    <mergeCell ref="A2:H2"/>
    <mergeCell ref="A3:H3"/>
    <mergeCell ref="A4:H4"/>
    <mergeCell ref="C6:F6"/>
    <mergeCell ref="G6:H6"/>
  </mergeCells>
  <pageMargins left="0.7" right="0.7" top="0.75" bottom="0.75" header="0.3" footer="0.3"/>
  <pageSetup scale="83" orientation="landscape" r:id="rId1"/>
  <headerFooter>
    <oddFooter>&amp;L&amp;F&amp;R&amp;A
Page &amp;P of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J47"/>
  <sheetViews>
    <sheetView zoomScale="80" zoomScaleNormal="80" workbookViewId="0">
      <selection sqref="A1:J47"/>
    </sheetView>
  </sheetViews>
  <sheetFormatPr defaultRowHeight="12.75" x14ac:dyDescent="0.2"/>
  <cols>
    <col min="1" max="1" width="28" bestFit="1" customWidth="1"/>
    <col min="2" max="2" width="14.85546875" bestFit="1" customWidth="1"/>
    <col min="3" max="3" width="14.5703125" bestFit="1" customWidth="1"/>
    <col min="4" max="4" width="18.7109375" bestFit="1" customWidth="1"/>
    <col min="5" max="7" width="14.5703125" bestFit="1" customWidth="1"/>
    <col min="8" max="8" width="26.7109375" bestFit="1" customWidth="1"/>
    <col min="9" max="9" width="17.85546875" bestFit="1" customWidth="1"/>
    <col min="10" max="10" width="22.28515625" bestFit="1" customWidth="1"/>
  </cols>
  <sheetData>
    <row r="1" spans="1:10" x14ac:dyDescent="0.2">
      <c r="A1" s="34"/>
      <c r="B1" s="35"/>
      <c r="C1" s="35"/>
      <c r="D1" s="35"/>
      <c r="E1" s="35"/>
      <c r="F1" s="35"/>
      <c r="G1" s="35"/>
      <c r="H1" s="35"/>
      <c r="I1" s="35"/>
      <c r="J1" s="35"/>
    </row>
    <row r="2" spans="1:10" x14ac:dyDescent="0.2">
      <c r="A2" s="34"/>
      <c r="B2" s="35"/>
      <c r="C2" s="35"/>
      <c r="D2" s="35"/>
      <c r="E2" s="35"/>
      <c r="F2" s="35"/>
      <c r="G2" s="35"/>
      <c r="H2" s="35"/>
      <c r="I2" s="35"/>
      <c r="J2" s="35"/>
    </row>
    <row r="3" spans="1:10" ht="15" x14ac:dyDescent="0.2">
      <c r="A3" s="36" t="s">
        <v>105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ht="15" x14ac:dyDescent="0.2">
      <c r="A4" s="36" t="s">
        <v>106</v>
      </c>
      <c r="B4" s="36"/>
      <c r="C4" s="36"/>
      <c r="D4" s="36"/>
      <c r="E4" s="36"/>
      <c r="F4" s="36"/>
      <c r="G4" s="36"/>
      <c r="H4" s="36"/>
      <c r="I4" s="36"/>
      <c r="J4" s="36"/>
    </row>
    <row r="5" spans="1:10" ht="15" x14ac:dyDescent="0.2">
      <c r="A5" s="37"/>
      <c r="B5" s="37"/>
      <c r="C5" s="37"/>
      <c r="D5" s="37"/>
      <c r="E5" s="37"/>
      <c r="F5" s="37"/>
      <c r="G5" s="37"/>
      <c r="H5" s="37"/>
      <c r="I5" s="36"/>
      <c r="J5" s="36"/>
    </row>
    <row r="6" spans="1:10" ht="15" x14ac:dyDescent="0.2">
      <c r="A6" s="37"/>
      <c r="B6" s="37"/>
      <c r="C6" s="37"/>
      <c r="D6" s="37"/>
      <c r="E6" s="37"/>
      <c r="F6" s="37"/>
      <c r="G6" s="37"/>
      <c r="H6" s="37"/>
      <c r="I6" s="36"/>
      <c r="J6" s="36"/>
    </row>
    <row r="7" spans="1:10" ht="15.75" thickBot="1" x14ac:dyDescent="0.25">
      <c r="A7" s="37"/>
      <c r="B7" s="37"/>
      <c r="C7" s="37"/>
      <c r="D7" s="37"/>
      <c r="E7" s="37"/>
      <c r="F7" s="37"/>
      <c r="G7" s="37"/>
      <c r="H7" s="37"/>
      <c r="I7" s="36"/>
      <c r="J7" s="36"/>
    </row>
    <row r="8" spans="1:10" ht="15" x14ac:dyDescent="0.2">
      <c r="A8" s="38" t="s">
        <v>43</v>
      </c>
      <c r="B8" s="39">
        <v>22233671792</v>
      </c>
      <c r="C8" s="37"/>
      <c r="D8" s="37"/>
      <c r="E8" s="37"/>
      <c r="F8" s="37"/>
      <c r="G8" s="37"/>
      <c r="H8" s="40" t="s">
        <v>107</v>
      </c>
      <c r="I8" s="41"/>
      <c r="J8" s="42">
        <v>20367606876.28373</v>
      </c>
    </row>
    <row r="9" spans="1:10" ht="15" x14ac:dyDescent="0.2">
      <c r="A9" s="43" t="s">
        <v>44</v>
      </c>
      <c r="B9" s="44">
        <v>145584174.35660648</v>
      </c>
      <c r="C9" s="37"/>
      <c r="D9" s="37"/>
      <c r="E9" s="37"/>
      <c r="F9" s="37"/>
      <c r="G9" s="37"/>
      <c r="H9" s="45" t="s">
        <v>45</v>
      </c>
      <c r="I9" s="46"/>
      <c r="J9" s="47">
        <v>135700317.96310043</v>
      </c>
    </row>
    <row r="10" spans="1:10" ht="15.75" thickBot="1" x14ac:dyDescent="0.25">
      <c r="A10" s="48" t="s">
        <v>46</v>
      </c>
      <c r="B10" s="49">
        <v>22379255966.356606</v>
      </c>
      <c r="C10" s="37"/>
      <c r="D10" s="37"/>
      <c r="E10" s="37"/>
      <c r="F10" s="37"/>
      <c r="G10" s="37"/>
      <c r="H10" s="50" t="s">
        <v>108</v>
      </c>
      <c r="I10" s="51"/>
      <c r="J10" s="52">
        <v>20503307194.24683</v>
      </c>
    </row>
    <row r="11" spans="1:10" ht="15" x14ac:dyDescent="0.2">
      <c r="A11" s="36"/>
      <c r="B11" s="36"/>
      <c r="C11" s="36"/>
      <c r="D11" s="36"/>
      <c r="E11" s="36"/>
      <c r="F11" s="36"/>
      <c r="G11" s="36"/>
      <c r="H11" s="53"/>
      <c r="I11" s="53"/>
      <c r="J11" s="36"/>
    </row>
    <row r="12" spans="1:10" ht="15" x14ac:dyDescent="0.2">
      <c r="A12" s="36"/>
      <c r="B12" s="36"/>
      <c r="C12" s="36"/>
      <c r="D12" s="36"/>
      <c r="E12" s="36"/>
      <c r="F12" s="36"/>
      <c r="G12" s="36"/>
      <c r="H12" s="36"/>
      <c r="I12" s="36"/>
      <c r="J12" s="36"/>
    </row>
    <row r="13" spans="1:10" ht="13.5" thickBot="1" x14ac:dyDescent="0.25">
      <c r="A13" s="35"/>
      <c r="B13" s="54"/>
      <c r="C13" s="35"/>
      <c r="D13" s="54"/>
      <c r="E13" s="35"/>
      <c r="F13" s="35"/>
      <c r="G13" s="35"/>
      <c r="H13" s="35"/>
      <c r="I13" s="35"/>
      <c r="J13" s="55"/>
    </row>
    <row r="14" spans="1:10" x14ac:dyDescent="0.2">
      <c r="A14" s="56" t="s">
        <v>47</v>
      </c>
      <c r="B14" s="57" t="s">
        <v>48</v>
      </c>
      <c r="C14" s="57" t="s">
        <v>49</v>
      </c>
      <c r="D14" s="57" t="s">
        <v>50</v>
      </c>
      <c r="E14" s="57" t="s">
        <v>51</v>
      </c>
      <c r="F14" s="57" t="s">
        <v>52</v>
      </c>
      <c r="G14" s="57" t="s">
        <v>53</v>
      </c>
      <c r="H14" s="57" t="s">
        <v>54</v>
      </c>
      <c r="I14" s="57" t="s">
        <v>55</v>
      </c>
      <c r="J14" s="58" t="s">
        <v>56</v>
      </c>
    </row>
    <row r="15" spans="1:10" x14ac:dyDescent="0.2">
      <c r="A15" s="59"/>
      <c r="B15" s="60"/>
      <c r="C15" s="60"/>
      <c r="D15" s="60"/>
      <c r="E15" s="60"/>
      <c r="F15" s="60" t="s">
        <v>26</v>
      </c>
      <c r="G15" s="60" t="s">
        <v>26</v>
      </c>
      <c r="H15" s="60" t="s">
        <v>26</v>
      </c>
      <c r="I15" s="60" t="s">
        <v>57</v>
      </c>
      <c r="J15" s="61" t="s">
        <v>58</v>
      </c>
    </row>
    <row r="16" spans="1:10" x14ac:dyDescent="0.2">
      <c r="A16" s="59"/>
      <c r="B16" s="60" t="s">
        <v>59</v>
      </c>
      <c r="C16" s="60" t="s">
        <v>60</v>
      </c>
      <c r="D16" s="60" t="s">
        <v>60</v>
      </c>
      <c r="E16" s="60" t="s">
        <v>61</v>
      </c>
      <c r="F16" s="60" t="s">
        <v>57</v>
      </c>
      <c r="G16" s="60" t="s">
        <v>62</v>
      </c>
      <c r="H16" s="60" t="s">
        <v>60</v>
      </c>
      <c r="I16" s="60" t="s">
        <v>63</v>
      </c>
      <c r="J16" s="61" t="s">
        <v>64</v>
      </c>
    </row>
    <row r="17" spans="1:10" x14ac:dyDescent="0.2">
      <c r="A17" s="59" t="s">
        <v>28</v>
      </c>
      <c r="B17" s="60" t="s">
        <v>65</v>
      </c>
      <c r="C17" s="60" t="s">
        <v>59</v>
      </c>
      <c r="D17" s="60" t="s">
        <v>25</v>
      </c>
      <c r="E17" s="60" t="s">
        <v>57</v>
      </c>
      <c r="F17" s="60" t="s">
        <v>27</v>
      </c>
      <c r="G17" s="60" t="s">
        <v>66</v>
      </c>
      <c r="H17" s="60" t="s">
        <v>67</v>
      </c>
      <c r="I17" s="60" t="s">
        <v>68</v>
      </c>
      <c r="J17" s="61" t="s">
        <v>57</v>
      </c>
    </row>
    <row r="18" spans="1:10" x14ac:dyDescent="0.2">
      <c r="A18" s="62"/>
      <c r="B18" s="63"/>
      <c r="C18" s="60" t="s">
        <v>25</v>
      </c>
      <c r="D18" s="60" t="s">
        <v>66</v>
      </c>
      <c r="E18" s="60" t="s">
        <v>27</v>
      </c>
      <c r="F18" s="60" t="s">
        <v>69</v>
      </c>
      <c r="G18" s="60" t="s">
        <v>70</v>
      </c>
      <c r="H18" s="60" t="s">
        <v>66</v>
      </c>
      <c r="I18" s="60" t="s">
        <v>71</v>
      </c>
      <c r="J18" s="61" t="s">
        <v>71</v>
      </c>
    </row>
    <row r="19" spans="1:10" x14ac:dyDescent="0.2">
      <c r="A19" s="62"/>
      <c r="B19" s="63"/>
      <c r="C19" s="64"/>
      <c r="D19" s="60" t="s">
        <v>72</v>
      </c>
      <c r="E19" s="60"/>
      <c r="F19" s="63"/>
      <c r="G19" s="60"/>
      <c r="H19" s="60"/>
      <c r="I19" s="60"/>
      <c r="J19" s="61"/>
    </row>
    <row r="20" spans="1:10" x14ac:dyDescent="0.2">
      <c r="A20" s="65"/>
      <c r="B20" s="66" t="s">
        <v>73</v>
      </c>
      <c r="C20" s="67"/>
      <c r="D20" s="67"/>
      <c r="E20" s="67" t="s">
        <v>109</v>
      </c>
      <c r="F20" s="68" t="s">
        <v>110</v>
      </c>
      <c r="G20" s="68" t="s">
        <v>111</v>
      </c>
      <c r="H20" s="68" t="s">
        <v>112</v>
      </c>
      <c r="I20" s="67" t="s">
        <v>113</v>
      </c>
      <c r="J20" s="69" t="s">
        <v>114</v>
      </c>
    </row>
    <row r="21" spans="1:10" x14ac:dyDescent="0.2">
      <c r="A21" s="70" t="s">
        <v>74</v>
      </c>
      <c r="B21" s="71" t="s">
        <v>74</v>
      </c>
      <c r="C21" s="71" t="s">
        <v>74</v>
      </c>
      <c r="D21" s="71" t="s">
        <v>74</v>
      </c>
      <c r="E21" s="71" t="s">
        <v>74</v>
      </c>
      <c r="F21" s="71" t="s">
        <v>74</v>
      </c>
      <c r="G21" s="71" t="s">
        <v>74</v>
      </c>
      <c r="H21" s="71" t="s">
        <v>74</v>
      </c>
      <c r="I21" s="71" t="s">
        <v>75</v>
      </c>
      <c r="J21" s="72" t="s">
        <v>76</v>
      </c>
    </row>
    <row r="22" spans="1:10" x14ac:dyDescent="0.2">
      <c r="A22" s="73" t="s">
        <v>77</v>
      </c>
      <c r="B22" s="74">
        <v>10497389420.552736</v>
      </c>
      <c r="C22" s="74">
        <v>10625472918.689331</v>
      </c>
      <c r="D22" s="74">
        <v>128083498.13659537</v>
      </c>
      <c r="E22" s="75">
        <v>7.6394329101422034E-2</v>
      </c>
      <c r="F22" s="76">
        <v>10594188.859395742</v>
      </c>
      <c r="G22" s="76">
        <v>138677686.99599111</v>
      </c>
      <c r="H22" s="76">
        <v>137498609.64961803</v>
      </c>
      <c r="I22" s="76">
        <v>11338653637.512157</v>
      </c>
      <c r="J22" s="77">
        <v>11476152247.161776</v>
      </c>
    </row>
    <row r="23" spans="1:10" x14ac:dyDescent="0.2">
      <c r="A23" s="78">
        <v>24</v>
      </c>
      <c r="B23" s="74">
        <v>2690721829.5087838</v>
      </c>
      <c r="C23" s="74">
        <v>2700129196.7702866</v>
      </c>
      <c r="D23" s="74">
        <v>9407367.2615028732</v>
      </c>
      <c r="E23" s="75">
        <v>7.6248550578070895E-2</v>
      </c>
      <c r="F23" s="76">
        <v>776505.54041789658</v>
      </c>
      <c r="G23" s="76">
        <v>10183872.80192077</v>
      </c>
      <c r="H23" s="76">
        <v>10097286.603526527</v>
      </c>
      <c r="I23" s="76">
        <v>2905858339.8067904</v>
      </c>
      <c r="J23" s="77">
        <v>2915955626.4103169</v>
      </c>
    </row>
    <row r="24" spans="1:10" x14ac:dyDescent="0.2">
      <c r="A24" s="78">
        <v>25</v>
      </c>
      <c r="B24" s="74">
        <v>2986356397.9411645</v>
      </c>
      <c r="C24" s="74">
        <v>2987721690.5601029</v>
      </c>
      <c r="D24" s="74">
        <v>1365292.6189382095</v>
      </c>
      <c r="E24" s="75">
        <v>7.6027086368391728E-2</v>
      </c>
      <c r="F24" s="76">
        <v>112340.11119456706</v>
      </c>
      <c r="G24" s="76">
        <v>1477632.7301327765</v>
      </c>
      <c r="H24" s="76">
        <v>1465069.4741678184</v>
      </c>
      <c r="I24" s="76">
        <v>3224057072.0137458</v>
      </c>
      <c r="J24" s="77">
        <v>3225522141.4879136</v>
      </c>
    </row>
    <row r="25" spans="1:10" x14ac:dyDescent="0.2">
      <c r="A25" s="78">
        <v>26</v>
      </c>
      <c r="B25" s="74">
        <v>1946174476.2870584</v>
      </c>
      <c r="C25" s="74">
        <v>1941301363.9308119</v>
      </c>
      <c r="D25" s="74">
        <v>-4873112.3562464509</v>
      </c>
      <c r="E25" s="75">
        <v>7.552808828744316E-2</v>
      </c>
      <c r="F25" s="76">
        <v>-398126.60137547925</v>
      </c>
      <c r="G25" s="76">
        <v>-5271238.9576219302</v>
      </c>
      <c r="H25" s="76">
        <v>-5226421.376820839</v>
      </c>
      <c r="I25" s="76">
        <v>2097996727.9043887</v>
      </c>
      <c r="J25" s="77">
        <v>2092770306.5275679</v>
      </c>
    </row>
    <row r="26" spans="1:10" x14ac:dyDescent="0.2">
      <c r="A26" s="78">
        <v>29</v>
      </c>
      <c r="B26" s="74">
        <v>16475530.158172358</v>
      </c>
      <c r="C26" s="74">
        <v>16009313.796828577</v>
      </c>
      <c r="D26" s="74">
        <v>-466216.36134378111</v>
      </c>
      <c r="E26" s="75">
        <v>7.3631662253881694E-2</v>
      </c>
      <c r="F26" s="76">
        <v>-37056.842572168098</v>
      </c>
      <c r="G26" s="76">
        <v>-503273.20391594921</v>
      </c>
      <c r="H26" s="76">
        <v>-498994.23123744584</v>
      </c>
      <c r="I26" s="76">
        <v>17742812.703756321</v>
      </c>
      <c r="J26" s="77">
        <v>17243818.472518876</v>
      </c>
    </row>
    <row r="27" spans="1:10" x14ac:dyDescent="0.2">
      <c r="A27" s="73">
        <v>31</v>
      </c>
      <c r="B27" s="74">
        <v>1408684085.0035303</v>
      </c>
      <c r="C27" s="74">
        <v>1407978352.242965</v>
      </c>
      <c r="D27" s="74">
        <v>-705732.76056518452</v>
      </c>
      <c r="E27" s="75">
        <v>3.6410112930760248E-2</v>
      </c>
      <c r="F27" s="76">
        <v>-26666.748848173767</v>
      </c>
      <c r="G27" s="76">
        <v>-732399.50941335829</v>
      </c>
      <c r="H27" s="76">
        <v>-726172.4393723862</v>
      </c>
      <c r="I27" s="76">
        <v>1456756022.4940898</v>
      </c>
      <c r="J27" s="77">
        <v>1456029850.0547175</v>
      </c>
    </row>
    <row r="28" spans="1:10" x14ac:dyDescent="0.2">
      <c r="A28" s="73">
        <v>35</v>
      </c>
      <c r="B28" s="74">
        <v>4443660</v>
      </c>
      <c r="C28" s="74">
        <v>4443660</v>
      </c>
      <c r="D28" s="74">
        <v>0</v>
      </c>
      <c r="E28" s="75">
        <v>3.577352608043876E-2</v>
      </c>
      <c r="F28" s="76">
        <v>0</v>
      </c>
      <c r="G28" s="76">
        <v>0</v>
      </c>
      <c r="H28" s="76">
        <v>0</v>
      </c>
      <c r="I28" s="76">
        <v>4597572.0317007378</v>
      </c>
      <c r="J28" s="77">
        <v>4597572.0317007378</v>
      </c>
    </row>
    <row r="29" spans="1:10" x14ac:dyDescent="0.2">
      <c r="A29" s="73">
        <v>40</v>
      </c>
      <c r="B29" s="74">
        <v>0</v>
      </c>
      <c r="C29" s="74">
        <v>0</v>
      </c>
      <c r="D29" s="74">
        <v>0</v>
      </c>
      <c r="E29" s="75">
        <v>3.6447350534266516E-2</v>
      </c>
      <c r="F29" s="76">
        <v>0</v>
      </c>
      <c r="G29" s="76">
        <v>0</v>
      </c>
      <c r="H29" s="76">
        <v>0</v>
      </c>
      <c r="I29" s="76">
        <v>0</v>
      </c>
      <c r="J29" s="77">
        <v>0</v>
      </c>
    </row>
    <row r="30" spans="1:10" x14ac:dyDescent="0.2">
      <c r="A30" s="78">
        <v>43</v>
      </c>
      <c r="B30" s="74">
        <v>119697408.13428572</v>
      </c>
      <c r="C30" s="74">
        <v>122500713.32397975</v>
      </c>
      <c r="D30" s="74">
        <v>2803305.1896940321</v>
      </c>
      <c r="E30" s="75">
        <v>3.7026438277086147E-2</v>
      </c>
      <c r="F30" s="76">
        <v>107787.38971019397</v>
      </c>
      <c r="G30" s="76">
        <v>2911092.579404226</v>
      </c>
      <c r="H30" s="76">
        <v>2886341.6379375607</v>
      </c>
      <c r="I30" s="76">
        <v>124004415.54399861</v>
      </c>
      <c r="J30" s="77">
        <v>126890757.18193617</v>
      </c>
    </row>
    <row r="31" spans="1:10" x14ac:dyDescent="0.2">
      <c r="A31" s="78">
        <v>46</v>
      </c>
      <c r="B31" s="74">
        <v>78351492</v>
      </c>
      <c r="C31" s="74">
        <v>78351492</v>
      </c>
      <c r="D31" s="74">
        <v>0</v>
      </c>
      <c r="E31" s="75">
        <v>1.7696784210330874E-2</v>
      </c>
      <c r="F31" s="76">
        <v>0</v>
      </c>
      <c r="G31" s="76">
        <v>0</v>
      </c>
      <c r="H31" s="76">
        <v>0</v>
      </c>
      <c r="I31" s="76">
        <v>79573505.048999339</v>
      </c>
      <c r="J31" s="77">
        <v>79573505.048999339</v>
      </c>
    </row>
    <row r="32" spans="1:10" x14ac:dyDescent="0.2">
      <c r="A32" s="78">
        <v>49</v>
      </c>
      <c r="B32" s="74">
        <v>542259321.40199995</v>
      </c>
      <c r="C32" s="74">
        <v>542259321.40199995</v>
      </c>
      <c r="D32" s="74">
        <v>0</v>
      </c>
      <c r="E32" s="75">
        <v>1.7587491040799316E-2</v>
      </c>
      <c r="F32" s="76">
        <v>0</v>
      </c>
      <c r="G32" s="76">
        <v>0</v>
      </c>
      <c r="H32" s="76">
        <v>0</v>
      </c>
      <c r="I32" s="76">
        <v>550655414.21762562</v>
      </c>
      <c r="J32" s="77">
        <v>550655414.21762562</v>
      </c>
    </row>
    <row r="33" spans="1:10" x14ac:dyDescent="0.2">
      <c r="A33" s="78" t="s">
        <v>78</v>
      </c>
      <c r="B33" s="74">
        <v>7084150</v>
      </c>
      <c r="C33" s="74">
        <v>7170066.2345252717</v>
      </c>
      <c r="D33" s="74">
        <v>85916.234525271488</v>
      </c>
      <c r="E33" s="75">
        <v>3.6959891695881389E-2</v>
      </c>
      <c r="F33" s="76">
        <v>3297.3234402083763</v>
      </c>
      <c r="G33" s="76">
        <v>89213.557965479864</v>
      </c>
      <c r="H33" s="76">
        <v>88455.038787196492</v>
      </c>
      <c r="I33" s="76">
        <v>7338548.0971957911</v>
      </c>
      <c r="J33" s="77">
        <v>7427003.1359829875</v>
      </c>
    </row>
    <row r="34" spans="1:10" x14ac:dyDescent="0.2">
      <c r="A34" s="73" t="s">
        <v>79</v>
      </c>
      <c r="B34" s="74">
        <v>69969105.295999989</v>
      </c>
      <c r="C34" s="74">
        <v>69969105.295999989</v>
      </c>
      <c r="D34" s="74">
        <v>0</v>
      </c>
      <c r="E34" s="75">
        <v>8.0178490041609624E-2</v>
      </c>
      <c r="F34" s="76">
        <v>0</v>
      </c>
      <c r="G34" s="76">
        <v>0</v>
      </c>
      <c r="H34" s="76">
        <v>0</v>
      </c>
      <c r="I34" s="76">
        <v>75887375.026475519</v>
      </c>
      <c r="J34" s="77">
        <v>75887375.026475519</v>
      </c>
    </row>
    <row r="35" spans="1:10" x14ac:dyDescent="0.2">
      <c r="A35" s="70" t="s">
        <v>74</v>
      </c>
      <c r="B35" s="71" t="s">
        <v>74</v>
      </c>
      <c r="C35" s="79" t="s">
        <v>74</v>
      </c>
      <c r="D35" s="71" t="s">
        <v>74</v>
      </c>
      <c r="E35" s="71" t="s">
        <v>74</v>
      </c>
      <c r="F35" s="71" t="s">
        <v>74</v>
      </c>
      <c r="G35" s="71" t="s">
        <v>74</v>
      </c>
      <c r="H35" s="71" t="s">
        <v>74</v>
      </c>
      <c r="I35" s="71" t="s">
        <v>75</v>
      </c>
      <c r="J35" s="72" t="s">
        <v>76</v>
      </c>
    </row>
    <row r="36" spans="1:10" x14ac:dyDescent="0.2">
      <c r="A36" s="80" t="s">
        <v>10</v>
      </c>
      <c r="B36" s="81">
        <v>20367606876.28373</v>
      </c>
      <c r="C36" s="82">
        <v>20503307194.24683</v>
      </c>
      <c r="D36" s="81">
        <v>135700317.96310043</v>
      </c>
      <c r="E36" s="81">
        <v>0</v>
      </c>
      <c r="F36" s="81">
        <v>11132269.031362789</v>
      </c>
      <c r="G36" s="81">
        <v>146832586.99446315</v>
      </c>
      <c r="H36" s="81">
        <v>145584174.35660648</v>
      </c>
      <c r="I36" s="83">
        <v>21883121442.400917</v>
      </c>
      <c r="J36" s="84">
        <v>22028705616.757526</v>
      </c>
    </row>
    <row r="37" spans="1:10" ht="13.5" thickBot="1" x14ac:dyDescent="0.25">
      <c r="A37" s="85"/>
      <c r="B37" s="86"/>
      <c r="C37" s="87"/>
      <c r="D37" s="88"/>
      <c r="E37" s="86"/>
      <c r="F37" s="86"/>
      <c r="G37" s="86"/>
      <c r="H37" s="88"/>
      <c r="I37" s="86"/>
      <c r="J37" s="89"/>
    </row>
    <row r="38" spans="1:10" x14ac:dyDescent="0.2">
      <c r="A38" s="35"/>
      <c r="B38" s="35"/>
      <c r="C38" s="55"/>
      <c r="D38" s="35"/>
      <c r="E38" s="35"/>
      <c r="F38" s="35"/>
      <c r="G38" s="35"/>
      <c r="H38" s="35"/>
      <c r="I38" s="35"/>
      <c r="J38" s="55"/>
    </row>
    <row r="39" spans="1:10" x14ac:dyDescent="0.2">
      <c r="A39" s="35"/>
      <c r="B39" s="35"/>
      <c r="C39" s="55"/>
      <c r="D39" s="35"/>
      <c r="E39" s="35"/>
      <c r="F39" s="35"/>
      <c r="G39" s="35"/>
      <c r="H39" s="35"/>
      <c r="I39" s="35"/>
      <c r="J39" s="55"/>
    </row>
    <row r="40" spans="1:10" ht="13.5" thickBot="1" x14ac:dyDescent="0.25">
      <c r="A40" s="90" t="s">
        <v>80</v>
      </c>
      <c r="B40" s="35"/>
      <c r="C40" s="55"/>
      <c r="D40" s="35"/>
      <c r="E40" s="35"/>
      <c r="F40" s="35"/>
      <c r="G40" s="35"/>
      <c r="H40" s="35"/>
      <c r="I40" s="35"/>
      <c r="J40" s="55"/>
    </row>
    <row r="41" spans="1:10" x14ac:dyDescent="0.2">
      <c r="A41" s="91">
        <v>459</v>
      </c>
      <c r="B41" s="92">
        <v>293153938.24000144</v>
      </c>
      <c r="C41" s="92">
        <v>293153938.24000144</v>
      </c>
      <c r="D41" s="93">
        <v>0</v>
      </c>
      <c r="E41" s="94">
        <v>1.6945222666027646E-2</v>
      </c>
      <c r="F41" s="95">
        <v>0</v>
      </c>
      <c r="G41" s="95">
        <v>0</v>
      </c>
      <c r="H41" s="95">
        <v>0</v>
      </c>
      <c r="I41" s="95">
        <v>298207124.36292702</v>
      </c>
      <c r="J41" s="96">
        <v>298207124.36292702</v>
      </c>
    </row>
    <row r="42" spans="1:10" x14ac:dyDescent="0.2">
      <c r="A42" s="78" t="s">
        <v>30</v>
      </c>
      <c r="B42" s="74">
        <v>1661664054.6089966</v>
      </c>
      <c r="C42" s="74">
        <v>1661664054.6089966</v>
      </c>
      <c r="D42" s="97">
        <v>0</v>
      </c>
      <c r="E42" s="75">
        <v>1.6911502274592646E-2</v>
      </c>
      <c r="F42" s="76">
        <v>0</v>
      </c>
      <c r="G42" s="76">
        <v>0</v>
      </c>
      <c r="H42" s="98">
        <v>0</v>
      </c>
      <c r="I42" s="76">
        <v>1690248699.3323834</v>
      </c>
      <c r="J42" s="77">
        <v>1690248699.3323834</v>
      </c>
    </row>
    <row r="43" spans="1:10" x14ac:dyDescent="0.2">
      <c r="A43" s="78" t="s">
        <v>29</v>
      </c>
      <c r="B43" s="74">
        <v>74975062.919999987</v>
      </c>
      <c r="C43" s="74">
        <v>74975062.919999987</v>
      </c>
      <c r="D43" s="97">
        <v>0</v>
      </c>
      <c r="E43" s="75">
        <v>3.5004476029850982E-2</v>
      </c>
      <c r="F43" s="76">
        <v>0</v>
      </c>
      <c r="G43" s="76">
        <v>0</v>
      </c>
      <c r="H43" s="98">
        <v>0</v>
      </c>
      <c r="I43" s="76">
        <v>77694726.097319439</v>
      </c>
      <c r="J43" s="77">
        <v>77694726.097319439</v>
      </c>
    </row>
    <row r="44" spans="1:10" x14ac:dyDescent="0.2">
      <c r="A44" s="80" t="s">
        <v>42</v>
      </c>
      <c r="B44" s="99">
        <v>336220536</v>
      </c>
      <c r="C44" s="99">
        <v>335767916</v>
      </c>
      <c r="D44" s="74">
        <v>-452620</v>
      </c>
      <c r="E44" s="100">
        <v>3.6447350534266516E-2</v>
      </c>
      <c r="F44" s="76">
        <v>-16496.799798819709</v>
      </c>
      <c r="G44" s="76">
        <v>-469116.7997988197</v>
      </c>
      <c r="H44" s="98">
        <v>-469116.7997988197</v>
      </c>
      <c r="I44" s="76">
        <v>350550349.59907383</v>
      </c>
      <c r="J44" s="77">
        <v>350081232.79927498</v>
      </c>
    </row>
    <row r="45" spans="1:10" x14ac:dyDescent="0.2">
      <c r="A45" s="101" t="s">
        <v>74</v>
      </c>
      <c r="B45" s="102" t="s">
        <v>74</v>
      </c>
      <c r="C45" s="102" t="s">
        <v>74</v>
      </c>
      <c r="D45" s="102" t="s">
        <v>74</v>
      </c>
      <c r="E45" s="102" t="s">
        <v>74</v>
      </c>
      <c r="F45" s="102" t="s">
        <v>74</v>
      </c>
      <c r="G45" s="102" t="s">
        <v>74</v>
      </c>
      <c r="H45" s="102" t="s">
        <v>74</v>
      </c>
      <c r="I45" s="102" t="s">
        <v>74</v>
      </c>
      <c r="J45" s="103" t="s">
        <v>74</v>
      </c>
    </row>
    <row r="46" spans="1:10" x14ac:dyDescent="0.2">
      <c r="A46" s="80" t="s">
        <v>81</v>
      </c>
      <c r="B46" s="104">
        <v>2366013591.7689981</v>
      </c>
      <c r="C46" s="104">
        <v>2365560971.7689981</v>
      </c>
      <c r="D46" s="104">
        <v>-452620</v>
      </c>
      <c r="E46" s="104"/>
      <c r="F46" s="104">
        <v>-16496.799798819709</v>
      </c>
      <c r="G46" s="104">
        <v>-469116.7997988197</v>
      </c>
      <c r="H46" s="104">
        <v>-469116.7997988197</v>
      </c>
      <c r="I46" s="105">
        <v>2416700899.3917036</v>
      </c>
      <c r="J46" s="106">
        <v>2416231782.5919046</v>
      </c>
    </row>
    <row r="47" spans="1:10" ht="13.5" thickBot="1" x14ac:dyDescent="0.25">
      <c r="A47" s="85"/>
      <c r="B47" s="107"/>
      <c r="C47" s="107"/>
      <c r="D47" s="107"/>
      <c r="E47" s="107"/>
      <c r="F47" s="107"/>
      <c r="G47" s="107"/>
      <c r="H47" s="107"/>
      <c r="I47" s="108"/>
      <c r="J47" s="109"/>
    </row>
  </sheetData>
  <pageMargins left="0.7" right="0.7" top="0.75" bottom="0.75" header="0.3" footer="0.3"/>
  <pageSetup scale="66" orientation="landscape" r:id="rId1"/>
  <headerFooter>
    <oddFooter>&amp;L&amp;F&amp;R&amp;A
Page &amp;P of &amp;N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R18"/>
  <sheetViews>
    <sheetView workbookViewId="0">
      <selection sqref="A1:R18"/>
    </sheetView>
  </sheetViews>
  <sheetFormatPr defaultRowHeight="12.75" x14ac:dyDescent="0.2"/>
  <cols>
    <col min="1" max="1" width="18.85546875" bestFit="1" customWidth="1"/>
    <col min="2" max="2" width="10.140625" bestFit="1" customWidth="1"/>
    <col min="3" max="3" width="5.5703125" bestFit="1" customWidth="1"/>
    <col min="4" max="4" width="10.28515625" bestFit="1" customWidth="1"/>
    <col min="5" max="7" width="8.7109375" bestFit="1" customWidth="1"/>
    <col min="8" max="8" width="6.7109375" bestFit="1" customWidth="1"/>
    <col min="9" max="9" width="8.7109375" bestFit="1" customWidth="1"/>
    <col min="10" max="10" width="6.7109375" bestFit="1" customWidth="1"/>
    <col min="11" max="15" width="7.7109375" bestFit="1" customWidth="1"/>
    <col min="16" max="16" width="6.7109375" bestFit="1" customWidth="1"/>
    <col min="17" max="17" width="10.28515625" bestFit="1" customWidth="1"/>
    <col min="18" max="18" width="8.7109375" bestFit="1" customWidth="1"/>
  </cols>
  <sheetData>
    <row r="1" spans="1:18" x14ac:dyDescent="0.2">
      <c r="A1" s="4" t="s">
        <v>115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x14ac:dyDescent="0.2">
      <c r="A2" s="4" t="s">
        <v>83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x14ac:dyDescent="0.2">
      <c r="A4" s="4" t="s">
        <v>116</v>
      </c>
      <c r="B4" s="4" t="s">
        <v>117</v>
      </c>
      <c r="C4" s="4" t="s">
        <v>118</v>
      </c>
      <c r="D4" s="4" t="s">
        <v>119</v>
      </c>
      <c r="E4" s="4" t="s">
        <v>120</v>
      </c>
      <c r="F4" s="4" t="s">
        <v>121</v>
      </c>
      <c r="G4" s="4" t="s">
        <v>122</v>
      </c>
      <c r="H4" s="4" t="s">
        <v>123</v>
      </c>
      <c r="I4" s="4" t="s">
        <v>124</v>
      </c>
      <c r="J4" s="4" t="s">
        <v>125</v>
      </c>
      <c r="K4" s="4" t="s">
        <v>126</v>
      </c>
      <c r="L4" s="4" t="s">
        <v>127</v>
      </c>
      <c r="M4" s="4" t="s">
        <v>128</v>
      </c>
      <c r="N4" s="4" t="s">
        <v>129</v>
      </c>
      <c r="O4" s="4" t="s">
        <v>8</v>
      </c>
      <c r="P4" s="4" t="s">
        <v>130</v>
      </c>
      <c r="Q4" s="4" t="s">
        <v>82</v>
      </c>
      <c r="R4" s="4" t="s">
        <v>131</v>
      </c>
    </row>
    <row r="5" spans="1:18" x14ac:dyDescent="0.2">
      <c r="A5" s="110">
        <v>43101</v>
      </c>
      <c r="B5" s="111">
        <v>43102</v>
      </c>
      <c r="C5" s="4" t="s">
        <v>132</v>
      </c>
      <c r="D5" s="112">
        <v>2451658.627491157</v>
      </c>
      <c r="E5" s="112">
        <v>471173.08485940099</v>
      </c>
      <c r="F5" s="112">
        <v>438464.57535427733</v>
      </c>
      <c r="G5" s="112">
        <v>238160.17031604124</v>
      </c>
      <c r="H5" s="112">
        <v>456.83185222461861</v>
      </c>
      <c r="I5" s="112">
        <v>193014.15414325823</v>
      </c>
      <c r="J5" s="112">
        <v>8.0893858558904288</v>
      </c>
      <c r="K5" s="112">
        <v>19555.05291473525</v>
      </c>
      <c r="L5" s="112">
        <v>52055.058981791277</v>
      </c>
      <c r="M5" s="112">
        <v>6439.8343590015247</v>
      </c>
      <c r="N5" s="112">
        <v>64000.526689762642</v>
      </c>
      <c r="O5" s="112">
        <v>17544.428690664128</v>
      </c>
      <c r="P5" s="112">
        <v>1469.5649618292723</v>
      </c>
      <c r="Q5" s="112">
        <f>SUM(D5:P5)</f>
        <v>3953999.9999999995</v>
      </c>
      <c r="R5" s="112">
        <v>246981.3839242247</v>
      </c>
    </row>
    <row r="6" spans="1:18" x14ac:dyDescent="0.2">
      <c r="A6" s="110">
        <v>43132</v>
      </c>
      <c r="B6" s="111">
        <v>43154</v>
      </c>
      <c r="C6" s="4" t="s">
        <v>133</v>
      </c>
      <c r="D6" s="112">
        <v>2343427.6222602087</v>
      </c>
      <c r="E6" s="112">
        <v>532239.13259806007</v>
      </c>
      <c r="F6" s="112">
        <v>577208.51150491962</v>
      </c>
      <c r="G6" s="112">
        <v>337597.36057761702</v>
      </c>
      <c r="H6" s="112">
        <v>382.37580548877025</v>
      </c>
      <c r="I6" s="112">
        <v>214695.13704874928</v>
      </c>
      <c r="J6" s="112">
        <v>6.2226045045310983</v>
      </c>
      <c r="K6" s="112">
        <v>52645.553975916373</v>
      </c>
      <c r="L6" s="112">
        <v>61961.575252897703</v>
      </c>
      <c r="M6" s="112">
        <v>14276.874772038684</v>
      </c>
      <c r="N6" s="112">
        <v>69414.016391389465</v>
      </c>
      <c r="O6" s="112">
        <v>556.08839544154216</v>
      </c>
      <c r="P6" s="112">
        <v>1589.5288127673646</v>
      </c>
      <c r="Q6" s="112">
        <f t="shared" ref="Q6:Q16" si="0">SUM(D6:P6)</f>
        <v>4205999.9999999991</v>
      </c>
      <c r="R6" s="112">
        <v>251302.72100123111</v>
      </c>
    </row>
    <row r="7" spans="1:18" x14ac:dyDescent="0.2">
      <c r="A7" s="110">
        <v>43160</v>
      </c>
      <c r="B7" s="111">
        <v>43166</v>
      </c>
      <c r="C7" s="4" t="s">
        <v>133</v>
      </c>
      <c r="D7" s="112">
        <v>2008111.3276105835</v>
      </c>
      <c r="E7" s="112">
        <v>492291.24856311874</v>
      </c>
      <c r="F7" s="112">
        <v>526061.12433508027</v>
      </c>
      <c r="G7" s="112">
        <v>266037.83728892903</v>
      </c>
      <c r="H7" s="112">
        <v>462.95685566451311</v>
      </c>
      <c r="I7" s="112">
        <v>202111.59800062128</v>
      </c>
      <c r="J7" s="112">
        <v>6.8448649549842084</v>
      </c>
      <c r="K7" s="112">
        <v>42139.97802975103</v>
      </c>
      <c r="L7" s="112">
        <v>57604.221243931002</v>
      </c>
      <c r="M7" s="112">
        <v>9619.0970854188818</v>
      </c>
      <c r="N7" s="112">
        <v>68598.047546642905</v>
      </c>
      <c r="O7" s="112">
        <v>556.08839544154216</v>
      </c>
      <c r="P7" s="112">
        <v>1399.6301798619861</v>
      </c>
      <c r="Q7" s="112">
        <f t="shared" si="0"/>
        <v>3675000.0000000005</v>
      </c>
      <c r="R7" s="112">
        <v>246381.07596868131</v>
      </c>
    </row>
    <row r="8" spans="1:18" x14ac:dyDescent="0.2">
      <c r="A8" s="110">
        <v>43191</v>
      </c>
      <c r="B8" s="111">
        <v>43192</v>
      </c>
      <c r="C8" s="4" t="s">
        <v>133</v>
      </c>
      <c r="D8" s="112">
        <v>1752781.0204252896</v>
      </c>
      <c r="E8" s="112">
        <v>465136.24136914639</v>
      </c>
      <c r="F8" s="112">
        <v>528042.23916680645</v>
      </c>
      <c r="G8" s="112">
        <v>280934.64731822733</v>
      </c>
      <c r="H8" s="112">
        <v>464.74255771112968</v>
      </c>
      <c r="I8" s="112">
        <v>207665.99904258319</v>
      </c>
      <c r="J8" s="112">
        <v>7.4671254054373186</v>
      </c>
      <c r="K8" s="112">
        <v>41018.785779592225</v>
      </c>
      <c r="L8" s="112">
        <v>54789.720135451149</v>
      </c>
      <c r="M8" s="112">
        <v>8922.1941444571348</v>
      </c>
      <c r="N8" s="112">
        <v>71484.943808789132</v>
      </c>
      <c r="O8" s="112">
        <v>556.08839544154216</v>
      </c>
      <c r="P8" s="112">
        <v>1195.9107310993754</v>
      </c>
      <c r="Q8" s="112">
        <f t="shared" si="0"/>
        <v>3412999.9999999995</v>
      </c>
      <c r="R8" s="112">
        <v>248363.95589107269</v>
      </c>
    </row>
    <row r="9" spans="1:18" x14ac:dyDescent="0.2">
      <c r="A9" s="110">
        <v>43221</v>
      </c>
      <c r="B9" s="111">
        <v>43234</v>
      </c>
      <c r="C9" s="4" t="s">
        <v>132</v>
      </c>
      <c r="D9" s="112">
        <v>1378717.395216984</v>
      </c>
      <c r="E9" s="112">
        <v>395968.69264537859</v>
      </c>
      <c r="F9" s="112">
        <v>481009.72731474403</v>
      </c>
      <c r="G9" s="112">
        <v>318699.87351684464</v>
      </c>
      <c r="H9" s="112">
        <v>3122.0778422315298</v>
      </c>
      <c r="I9" s="112">
        <v>196914.03478317583</v>
      </c>
      <c r="J9" s="112">
        <v>1006.1951483826786</v>
      </c>
      <c r="K9" s="112">
        <v>11913.885300986569</v>
      </c>
      <c r="L9" s="112">
        <v>52739.806203819906</v>
      </c>
      <c r="M9" s="112">
        <v>5103.8721236086249</v>
      </c>
      <c r="N9" s="112">
        <v>71799.657838975429</v>
      </c>
      <c r="O9" s="112">
        <v>556.08839544154216</v>
      </c>
      <c r="P9" s="112">
        <v>448.69366942663618</v>
      </c>
      <c r="Q9" s="112">
        <f t="shared" si="0"/>
        <v>2918000</v>
      </c>
      <c r="R9" s="112">
        <v>183833.6142165793</v>
      </c>
    </row>
    <row r="10" spans="1:18" x14ac:dyDescent="0.2">
      <c r="A10" s="110">
        <v>43252</v>
      </c>
      <c r="B10" s="111">
        <v>43271</v>
      </c>
      <c r="C10" s="4" t="s">
        <v>132</v>
      </c>
      <c r="D10" s="112">
        <v>1692502.8158108443</v>
      </c>
      <c r="E10" s="112">
        <v>366929.83622786414</v>
      </c>
      <c r="F10" s="112">
        <v>428936.81992204918</v>
      </c>
      <c r="G10" s="112">
        <v>311833.03431395942</v>
      </c>
      <c r="H10" s="112">
        <v>4239.9594160984116</v>
      </c>
      <c r="I10" s="112">
        <v>200794.8737103228</v>
      </c>
      <c r="J10" s="112">
        <v>1001.217064779054</v>
      </c>
      <c r="K10" s="112">
        <v>9340.5828198340023</v>
      </c>
      <c r="L10" s="112">
        <v>55378.810934293055</v>
      </c>
      <c r="M10" s="112">
        <v>15966.281844442419</v>
      </c>
      <c r="N10" s="112">
        <v>73143.018176882964</v>
      </c>
      <c r="O10" s="112">
        <v>556.08839544154216</v>
      </c>
      <c r="P10" s="112">
        <v>376.66136318950726</v>
      </c>
      <c r="Q10" s="112">
        <f t="shared" si="0"/>
        <v>3161000.0000000005</v>
      </c>
      <c r="R10" s="112">
        <v>259632.62403940671</v>
      </c>
    </row>
    <row r="11" spans="1:18" x14ac:dyDescent="0.2">
      <c r="A11" s="110">
        <v>43282</v>
      </c>
      <c r="B11" s="111">
        <v>43311</v>
      </c>
      <c r="C11" s="4" t="s">
        <v>132</v>
      </c>
      <c r="D11" s="112">
        <v>1818838.1549716657</v>
      </c>
      <c r="E11" s="112">
        <v>397272.08625105734</v>
      </c>
      <c r="F11" s="112">
        <v>494405.52119706746</v>
      </c>
      <c r="G11" s="112">
        <v>346920.79413661058</v>
      </c>
      <c r="H11" s="112">
        <v>6257.2842516803221</v>
      </c>
      <c r="I11" s="112">
        <v>195859.14025093245</v>
      </c>
      <c r="J11" s="112">
        <v>1031.0855664008031</v>
      </c>
      <c r="K11" s="112">
        <v>8033.2059016026396</v>
      </c>
      <c r="L11" s="112">
        <v>54611.515031562725</v>
      </c>
      <c r="M11" s="112">
        <v>11043.046409330593</v>
      </c>
      <c r="N11" s="112">
        <v>71784.367927799613</v>
      </c>
      <c r="O11" s="112">
        <v>556.08839544154216</v>
      </c>
      <c r="P11" s="112">
        <v>387.70970884848151</v>
      </c>
      <c r="Q11" s="112">
        <f t="shared" si="0"/>
        <v>3407000</v>
      </c>
      <c r="R11" s="112">
        <v>257680.47075978349</v>
      </c>
    </row>
    <row r="12" spans="1:18" x14ac:dyDescent="0.2">
      <c r="A12" s="110">
        <v>43313</v>
      </c>
      <c r="B12" s="111">
        <v>43320</v>
      </c>
      <c r="C12" s="4" t="s">
        <v>132</v>
      </c>
      <c r="D12" s="112">
        <v>1828728.2047145315</v>
      </c>
      <c r="E12" s="112">
        <v>420739.90609414969</v>
      </c>
      <c r="F12" s="112">
        <v>484734.95603208034</v>
      </c>
      <c r="G12" s="112">
        <v>341196.00308751146</v>
      </c>
      <c r="H12" s="112">
        <v>5821.9154766956208</v>
      </c>
      <c r="I12" s="112">
        <v>195865.66514143188</v>
      </c>
      <c r="J12" s="112">
        <v>993.12767892316333</v>
      </c>
      <c r="K12" s="112">
        <v>8345.6760093930188</v>
      </c>
      <c r="L12" s="112">
        <v>52821.078358531355</v>
      </c>
      <c r="M12" s="112">
        <v>9217.4186691644773</v>
      </c>
      <c r="N12" s="112">
        <v>73606.725627516527</v>
      </c>
      <c r="O12" s="112">
        <v>556.08839544154216</v>
      </c>
      <c r="P12" s="112">
        <v>373.23471462986294</v>
      </c>
      <c r="Q12" s="112">
        <f t="shared" si="0"/>
        <v>3423000.0000000005</v>
      </c>
      <c r="R12" s="112">
        <v>260392.15406710896</v>
      </c>
    </row>
    <row r="13" spans="1:18" x14ac:dyDescent="0.2">
      <c r="A13" s="110">
        <v>43344</v>
      </c>
      <c r="B13" s="111">
        <v>43349</v>
      </c>
      <c r="C13" s="4" t="s">
        <v>132</v>
      </c>
      <c r="D13" s="112">
        <v>1364998.1957095929</v>
      </c>
      <c r="E13" s="112">
        <v>373206.04483403865</v>
      </c>
      <c r="F13" s="112">
        <v>433343.58555821673</v>
      </c>
      <c r="G13" s="112">
        <v>305221.57078587112</v>
      </c>
      <c r="H13" s="112">
        <v>3722.0862203853967</v>
      </c>
      <c r="I13" s="112">
        <v>203805.62614141303</v>
      </c>
      <c r="J13" s="112">
        <v>1279.3674861315938</v>
      </c>
      <c r="K13" s="112">
        <v>9626.8960996480964</v>
      </c>
      <c r="L13" s="112">
        <v>47766.035437212267</v>
      </c>
      <c r="M13" s="112">
        <v>13746.702426444421</v>
      </c>
      <c r="N13" s="112">
        <v>70300.009792391793</v>
      </c>
      <c r="O13" s="112">
        <v>556.08839544154216</v>
      </c>
      <c r="P13" s="112">
        <v>427.7911132128059</v>
      </c>
      <c r="Q13" s="112">
        <f t="shared" si="0"/>
        <v>2828000</v>
      </c>
      <c r="R13" s="112">
        <v>249755.20128844332</v>
      </c>
    </row>
    <row r="14" spans="1:18" x14ac:dyDescent="0.2">
      <c r="A14" s="110">
        <v>43374</v>
      </c>
      <c r="B14" s="111">
        <v>43395</v>
      </c>
      <c r="C14" s="4" t="s">
        <v>133</v>
      </c>
      <c r="D14" s="112">
        <v>1496843.050387464</v>
      </c>
      <c r="E14" s="112">
        <v>433591.00624138175</v>
      </c>
      <c r="F14" s="112">
        <v>475343.30139727745</v>
      </c>
      <c r="G14" s="112">
        <v>275861.27861203719</v>
      </c>
      <c r="H14" s="112">
        <v>256.26275914950008</v>
      </c>
      <c r="I14" s="112">
        <v>193220.86924616757</v>
      </c>
      <c r="J14" s="112">
        <v>3.7335627027186593</v>
      </c>
      <c r="K14" s="112">
        <v>36987.071644323245</v>
      </c>
      <c r="L14" s="112">
        <v>44680.007910175977</v>
      </c>
      <c r="M14" s="112">
        <v>5062.2963664050121</v>
      </c>
      <c r="N14" s="112">
        <v>68232.436363230212</v>
      </c>
      <c r="O14" s="112">
        <v>9050.2585430528325</v>
      </c>
      <c r="P14" s="112">
        <v>868.42696663252082</v>
      </c>
      <c r="Q14" s="112">
        <f t="shared" si="0"/>
        <v>3040000.0000000005</v>
      </c>
      <c r="R14" s="112">
        <v>251758.17259761583</v>
      </c>
    </row>
    <row r="15" spans="1:18" x14ac:dyDescent="0.2">
      <c r="A15" s="110">
        <v>43405</v>
      </c>
      <c r="B15" s="111">
        <v>43423</v>
      </c>
      <c r="C15" s="4" t="s">
        <v>133</v>
      </c>
      <c r="D15" s="112">
        <v>1933373.3384301127</v>
      </c>
      <c r="E15" s="112">
        <v>514088.62283850287</v>
      </c>
      <c r="F15" s="112">
        <v>544794.37035335705</v>
      </c>
      <c r="G15" s="112">
        <v>277229.6342685406</v>
      </c>
      <c r="H15" s="112">
        <v>660.31719537533365</v>
      </c>
      <c r="I15" s="112">
        <v>193183.44278496929</v>
      </c>
      <c r="J15" s="112">
        <v>6.8448649549842084</v>
      </c>
      <c r="K15" s="112">
        <v>48160.552265055245</v>
      </c>
      <c r="L15" s="112">
        <v>47468.220885865114</v>
      </c>
      <c r="M15" s="112">
        <v>7442.1725211630765</v>
      </c>
      <c r="N15" s="112">
        <v>72482.046340634697</v>
      </c>
      <c r="O15" s="112">
        <v>3953.7564544860588</v>
      </c>
      <c r="P15" s="112">
        <v>1156.6807969832053</v>
      </c>
      <c r="Q15" s="112">
        <f t="shared" si="0"/>
        <v>3643999.9999999995</v>
      </c>
      <c r="R15" s="112">
        <v>253325.03854828654</v>
      </c>
    </row>
    <row r="16" spans="1:18" x14ac:dyDescent="0.2">
      <c r="A16" s="110">
        <v>43435</v>
      </c>
      <c r="B16" s="111">
        <v>43440</v>
      </c>
      <c r="C16" s="4" t="s">
        <v>133</v>
      </c>
      <c r="D16" s="112">
        <v>2217437.3132827613</v>
      </c>
      <c r="E16" s="112">
        <v>545002.46069820691</v>
      </c>
      <c r="F16" s="112">
        <v>645263.90588749177</v>
      </c>
      <c r="G16" s="112">
        <v>306912.50545756845</v>
      </c>
      <c r="H16" s="112">
        <v>344.78716851985956</v>
      </c>
      <c r="I16" s="112">
        <v>218486.63686010128</v>
      </c>
      <c r="J16" s="112">
        <v>6.8448649549842084</v>
      </c>
      <c r="K16" s="112">
        <v>53322.772324906691</v>
      </c>
      <c r="L16" s="112">
        <v>49699.733612431985</v>
      </c>
      <c r="M16" s="112">
        <v>11430.411526214701</v>
      </c>
      <c r="N16" s="112">
        <v>72411.932208972255</v>
      </c>
      <c r="O16" s="112">
        <v>10182.81456839712</v>
      </c>
      <c r="P16" s="112">
        <v>1497.8815394721507</v>
      </c>
      <c r="Q16" s="112">
        <f t="shared" si="0"/>
        <v>4132000</v>
      </c>
      <c r="R16" s="112">
        <v>255750.24483616717</v>
      </c>
    </row>
    <row r="17" spans="1:18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2">
      <c r="A18" s="110" t="s">
        <v>134</v>
      </c>
      <c r="B18" s="4"/>
      <c r="C18" s="4"/>
      <c r="D18" s="113">
        <f>AVERAGE(D5:D6,D15:D16)</f>
        <v>2236474.2253660602</v>
      </c>
      <c r="E18" s="113">
        <f t="shared" ref="E18:R18" si="1">AVERAGE(E5:E6,E15:E16)</f>
        <v>515625.82524854271</v>
      </c>
      <c r="F18" s="113">
        <f t="shared" si="1"/>
        <v>551432.84077501134</v>
      </c>
      <c r="G18" s="113">
        <f t="shared" si="1"/>
        <v>289974.91765494185</v>
      </c>
      <c r="H18" s="113">
        <f t="shared" si="1"/>
        <v>461.07800540214549</v>
      </c>
      <c r="I18" s="113">
        <f t="shared" si="1"/>
        <v>204844.84270926949</v>
      </c>
      <c r="J18" s="113">
        <f t="shared" si="1"/>
        <v>7.0004300675974864</v>
      </c>
      <c r="K18" s="113">
        <f t="shared" si="1"/>
        <v>43420.982870153392</v>
      </c>
      <c r="L18" s="113">
        <f t="shared" si="1"/>
        <v>52796.147183246518</v>
      </c>
      <c r="M18" s="113">
        <f t="shared" si="1"/>
        <v>9897.3232946044973</v>
      </c>
      <c r="N18" s="113">
        <f t="shared" si="1"/>
        <v>69577.130407689765</v>
      </c>
      <c r="O18" s="113">
        <f t="shared" si="1"/>
        <v>8059.2720272472116</v>
      </c>
      <c r="P18" s="113">
        <f t="shared" si="1"/>
        <v>1428.4140277629981</v>
      </c>
      <c r="Q18" s="113">
        <f t="shared" si="1"/>
        <v>3983999.9999999995</v>
      </c>
      <c r="R18" s="113">
        <f t="shared" si="1"/>
        <v>251839.84707747737</v>
      </c>
    </row>
  </sheetData>
  <pageMargins left="0.7" right="0.7" top="0.75" bottom="0.75" header="0.3" footer="0.3"/>
  <pageSetup scale="79" orientation="landscape" r:id="rId1"/>
  <headerFooter>
    <oddFooter>&amp;L&amp;F&amp;R&amp;A
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CCEC670A07C8741A0A1EFA2BDED223F" ma:contentTypeVersion="52" ma:contentTypeDescription="" ma:contentTypeScope="" ma:versionID="927cded01bfc5deeb4be15284727719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2020-12-09T08:00:00+00:00</OpenedDate>
    <SignificantOrder xmlns="dc463f71-b30c-4ab2-9473-d307f9d35888">false</SignificantOrder>
    <Date1 xmlns="dc463f71-b30c-4ab2-9473-d307f9d35888">2021-06-17T07:00:00+00:00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200980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0EE3639-079F-461C-AB4C-C76BF7011C42}"/>
</file>

<file path=customXml/itemProps2.xml><?xml version="1.0" encoding="utf-8"?>
<ds:datastoreItem xmlns:ds="http://schemas.openxmlformats.org/officeDocument/2006/customXml" ds:itemID="{A34DF54A-18BC-4A91-8ED5-50EDB4C7F742}"/>
</file>

<file path=customXml/itemProps3.xml><?xml version="1.0" encoding="utf-8"?>
<ds:datastoreItem xmlns:ds="http://schemas.openxmlformats.org/officeDocument/2006/customXml" ds:itemID="{732FC2E5-F67D-4091-9215-065B4E2B70FD}"/>
</file>

<file path=customXml/itemProps4.xml><?xml version="1.0" encoding="utf-8"?>
<ds:datastoreItem xmlns:ds="http://schemas.openxmlformats.org/officeDocument/2006/customXml" ds:itemID="{F6D78E38-392B-4863-B6AA-0C014867B2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Exh BDJ-6 p1 (Rate Spread)</vt:lpstr>
      <vt:lpstr>Exh BDJ-6 p 2-6 (Lighting)</vt:lpstr>
      <vt:lpstr>WP Support=====&gt;</vt:lpstr>
      <vt:lpstr>2020 PCORC Deficiency</vt:lpstr>
      <vt:lpstr>UE-200893 Sch 95 Eff 12-01-2020</vt:lpstr>
      <vt:lpstr>UE-190529 Load Research </vt:lpstr>
      <vt:lpstr>UE-190529 LR - Energy</vt:lpstr>
      <vt:lpstr>UE-190529 LR - Dem 4CP</vt:lpstr>
      <vt:lpstr>_Deficiency</vt:lpstr>
      <vt:lpstr>'Exh BDJ-6 p 2-6 (Lighting)'!Print_Area</vt:lpstr>
      <vt:lpstr>'Exh BDJ-6 p1 (Rate Spread)'!Print_Area</vt:lpstr>
      <vt:lpstr>'UE-190529 Load Research '!Print_Area</vt:lpstr>
      <vt:lpstr>'UE-190529 LR - Dem 4CP'!Print_Area</vt:lpstr>
      <vt:lpstr>'UE-190529 LR - Energy'!Print_Area</vt:lpstr>
      <vt:lpstr>'UE-200893 Sch 95 Eff 12-01-2020'!Print_Area</vt:lpstr>
      <vt:lpstr>'Exh BDJ-6 p 2-6 (Lighting)'!Print_Titles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Pamela Rasanen</dc:creator>
  <cp:lastModifiedBy>Pam Rasanen</cp:lastModifiedBy>
  <cp:lastPrinted>2020-11-23T18:15:28Z</cp:lastPrinted>
  <dcterms:created xsi:type="dcterms:W3CDTF">2001-02-07T23:54:25Z</dcterms:created>
  <dcterms:modified xsi:type="dcterms:W3CDTF">2021-06-09T16:25:31Z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0x0101006E56B4D1795A2E4DB2F0B01679ED314A009CCEC670A07C8741A0A1EFA2BDED223F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