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kuzmj\OneDrive - Perkins Coie LLP\Dates\2020\2020.12.02\"/>
    </mc:Choice>
  </mc:AlternateContent>
  <xr:revisionPtr revIDLastSave="2" documentId="13_ncr:1_{B44F9315-2295-461F-9A30-03D1FB03F3A2}" xr6:coauthVersionLast="41" xr6:coauthVersionMax="41" xr10:uidLastSave="{F23695F8-2A5F-4E9D-BAE8-6295EF9FD02C}"/>
  <bookViews>
    <workbookView xWindow="-108" yWindow="-108" windowWidth="23256" windowHeight="12576" tabRatio="783" xr2:uid="{00000000-000D-0000-FFFF-FFFF00000000}"/>
  </bookViews>
  <sheets>
    <sheet name="Exh. RJR-8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www1" localSheetId="0" hidden="1">{#N/A,#N/A,FALSE,"schA"}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www1" localSheetId="0" hidden="1">{#N/A,#N/A,FALSE,"schA"}</definedName>
    <definedName name="__www1" hidden="1">{#N/A,#N/A,FALSE,"schA"}</definedName>
    <definedName name="_1__123Graph_ABUDG6_D_ESCRPR" hidden="1">[1]Quant!$D$71:$O$71</definedName>
    <definedName name="_2__123Graph_ABUDG6_Dtons_inv" hidden="1">[3]Quant!#REF!</definedName>
    <definedName name="_3__123Graph_ABUDG6_Dtons_inv" hidden="1">[4]Quant!#REF!</definedName>
    <definedName name="_3__123Graph_BBUDG6_D_ESCRPR" hidden="1">[1]Quant!$D$72:$O$72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hidden="1">'[5]Area D 2011'!#REF!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hidden="1">'[5]Area D 2011'!#REF!</definedName>
    <definedName name="_8__123Graph_XBUDG6_Dtons_inv" hidden="1">[1]Quant!$D$5:$O$5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In" hidden="1">#REF!</definedName>
    <definedName name="_Regression_Int" hidden="1">1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www1" localSheetId="0" hidden="1">{#N/A,#N/A,FALSE,"schA"}</definedName>
    <definedName name="_www1" hidden="1">{#N/A,#N/A,FALSE,"schA"}</definedName>
    <definedName name="a" localSheetId="0" hidden="1">{#N/A,#N/A,FALSE,"Coversheet";#N/A,#N/A,FALSE,"QA"}</definedName>
    <definedName name="a" hidden="1">{#N/A,#N/A,FALSE,"Coversheet";#N/A,#N/A,FALSE,"QA"}</definedName>
    <definedName name="aaa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hidden="1">{#N/A,#N/A,FALSE,"Coversheet";#N/A,#N/A,FALSE,"QA"}</definedName>
    <definedName name="BL" localSheetId="0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0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0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gary" localSheetId="0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NOYT" localSheetId="0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_xlnm.Print_Area" localSheetId="0">'Exh. RJR-8'!$A$1:$G$29</definedName>
    <definedName name="qqq" localSheetId="0" hidden="1">{#N/A,#N/A,FALSE,"schA"}</definedName>
    <definedName name="qqq" hidden="1">{#N/A,#N/A,FALSE,"schA"}</definedName>
    <definedName name="rec_weco_gl_contract_aug99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ue" localSheetId="0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0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u" localSheetId="0" hidden="1">{#N/A,#N/A,FALSE,"Coversheet";#N/A,#N/A,FALSE,"QA"}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hidden="1">{#N/A,#N/A,FALSE,"Coversheet";#N/A,#N/A,FALSE,"QA"}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0" hidden="1">{#N/A,#N/A,FALSE,"Cost Adjustment "}</definedName>
    <definedName name="wrn.Cost._.Adjustment." hidden="1">{#N/A,#N/A,FALSE,"Cost Adjustment 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0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0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localSheetId="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mi._.Annual._.Cost._.Adj." localSheetId="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test." localSheetId="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z" localSheetId="0" hidden="1">{#N/A,#N/A,FALSE,"Coversheet";#N/A,#N/A,FALSE,"QA"}</definedName>
    <definedName name="z" hidden="1">{#N/A,#N/A,FALSE,"Coversheet";#N/A,#N/A,FALSE,"QA"}</definedName>
    <definedName name="zzz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3" l="1"/>
  <c r="G29" i="3"/>
  <c r="F29" i="3"/>
  <c r="E29" i="3"/>
  <c r="D29" i="3"/>
  <c r="C29" i="3"/>
  <c r="G28" i="3"/>
  <c r="F28" i="3"/>
  <c r="E28" i="3"/>
  <c r="D28" i="3"/>
  <c r="C28" i="3"/>
  <c r="G27" i="3"/>
  <c r="F27" i="3"/>
  <c r="E27" i="3"/>
  <c r="D27" i="3"/>
  <c r="C27" i="3"/>
  <c r="G26" i="3"/>
  <c r="F26" i="3"/>
  <c r="E26" i="3"/>
  <c r="D26" i="3"/>
  <c r="C26" i="3"/>
  <c r="G25" i="3"/>
  <c r="F25" i="3"/>
  <c r="E25" i="3"/>
  <c r="D25" i="3"/>
  <c r="C25" i="3"/>
  <c r="G24" i="3"/>
  <c r="F24" i="3"/>
  <c r="E24" i="3"/>
  <c r="D24" i="3"/>
  <c r="C24" i="3"/>
  <c r="G23" i="3"/>
  <c r="F23" i="3"/>
  <c r="E23" i="3"/>
  <c r="D23" i="3"/>
  <c r="C23" i="3"/>
  <c r="G22" i="3"/>
  <c r="F22" i="3"/>
  <c r="E22" i="3"/>
  <c r="D22" i="3"/>
  <c r="C22" i="3"/>
  <c r="G21" i="3"/>
  <c r="F21" i="3"/>
  <c r="E21" i="3"/>
  <c r="D21" i="3"/>
  <c r="C21" i="3"/>
  <c r="G20" i="3"/>
  <c r="F20" i="3"/>
  <c r="E20" i="3"/>
  <c r="D20" i="3"/>
  <c r="C20" i="3"/>
  <c r="G19" i="3"/>
  <c r="F19" i="3"/>
  <c r="E19" i="3"/>
  <c r="D19" i="3"/>
  <c r="C19" i="3"/>
  <c r="G18" i="3"/>
  <c r="F18" i="3"/>
  <c r="E18" i="3"/>
  <c r="D18" i="3"/>
  <c r="C18" i="3"/>
  <c r="G17" i="3"/>
  <c r="F17" i="3"/>
  <c r="E17" i="3"/>
  <c r="D17" i="3"/>
  <c r="C17" i="3"/>
  <c r="G16" i="3"/>
  <c r="F16" i="3"/>
  <c r="E16" i="3"/>
  <c r="D16" i="3"/>
  <c r="C16" i="3"/>
  <c r="G15" i="3"/>
  <c r="F15" i="3"/>
  <c r="E15" i="3"/>
  <c r="D15" i="3"/>
  <c r="C15" i="3"/>
  <c r="G14" i="3"/>
  <c r="F14" i="3"/>
  <c r="E14" i="3"/>
  <c r="D14" i="3"/>
  <c r="C14" i="3"/>
  <c r="G13" i="3"/>
  <c r="F13" i="3"/>
  <c r="E13" i="3"/>
  <c r="D13" i="3"/>
  <c r="C13" i="3"/>
  <c r="G12" i="3"/>
  <c r="F12" i="3"/>
  <c r="E12" i="3"/>
  <c r="D12" i="3"/>
  <c r="C12" i="3"/>
  <c r="G11" i="3"/>
  <c r="F11" i="3"/>
  <c r="E11" i="3"/>
  <c r="D11" i="3"/>
  <c r="C11" i="3"/>
  <c r="G10" i="3"/>
  <c r="F10" i="3"/>
  <c r="E10" i="3"/>
  <c r="D10" i="3"/>
  <c r="C10" i="3"/>
  <c r="G9" i="3"/>
  <c r="F9" i="3"/>
  <c r="E9" i="3"/>
  <c r="D9" i="3"/>
  <c r="C9" i="3"/>
  <c r="G8" i="3"/>
  <c r="F8" i="3"/>
  <c r="E8" i="3"/>
  <c r="D8" i="3"/>
  <c r="C8" i="3"/>
  <c r="G7" i="3"/>
  <c r="F7" i="3"/>
  <c r="E7" i="3"/>
  <c r="D7" i="3"/>
  <c r="C7" i="3"/>
  <c r="A7" i="3"/>
  <c r="G6" i="3"/>
  <c r="F6" i="3"/>
  <c r="E6" i="3"/>
  <c r="D6" i="3"/>
  <c r="C6" i="3"/>
</calcChain>
</file>

<file path=xl/sharedStrings.xml><?xml version="1.0" encoding="utf-8"?>
<sst xmlns="http://schemas.openxmlformats.org/spreadsheetml/2006/main" count="35" uniqueCount="35">
  <si>
    <t>Colstrip 1&amp;2</t>
  </si>
  <si>
    <t>Colstrip 3&amp;4</t>
  </si>
  <si>
    <t>Lower Baker</t>
  </si>
  <si>
    <t>Upper Baker</t>
  </si>
  <si>
    <t>Baker License</t>
  </si>
  <si>
    <t>Snoqualmie 1/2</t>
  </si>
  <si>
    <t>Snoqualmie License</t>
  </si>
  <si>
    <t>Hopkins Ridge</t>
  </si>
  <si>
    <t>Wild Horse</t>
  </si>
  <si>
    <t>Lower Snake River</t>
  </si>
  <si>
    <t>Crystal Mountain</t>
  </si>
  <si>
    <t>Encogen</t>
  </si>
  <si>
    <t>Ferndale</t>
  </si>
  <si>
    <t>Freddie 1</t>
  </si>
  <si>
    <t>Frederickson 1/2</t>
  </si>
  <si>
    <t>Fredonia 1-4</t>
  </si>
  <si>
    <t>Goldendale</t>
  </si>
  <si>
    <t>Mint Farm</t>
  </si>
  <si>
    <t>Sumas</t>
  </si>
  <si>
    <t>Whitehorn 2/3</t>
  </si>
  <si>
    <t>Sys Control &amp; Dispatch</t>
  </si>
  <si>
    <t>Undistrib/Other Including Incentive Clearing, Compliance</t>
  </si>
  <si>
    <t>Glacier Battery</t>
  </si>
  <si>
    <t>Steam O&amp;M</t>
  </si>
  <si>
    <t>Hydro O&amp;M</t>
  </si>
  <si>
    <t>Other O&amp;M</t>
  </si>
  <si>
    <t>Syst Cntrl &amp; Disp</t>
  </si>
  <si>
    <t>Production O&amp;M by Resources</t>
  </si>
  <si>
    <t>Test Year Production O&amp;M by FERC Classification</t>
  </si>
  <si>
    <t>Test Year</t>
  </si>
  <si>
    <t>Resource</t>
  </si>
  <si>
    <t>Line</t>
  </si>
  <si>
    <t>2020 PCORC Production O&amp;M</t>
  </si>
  <si>
    <t>July 1, 2019 -
June 30, 2020</t>
  </si>
  <si>
    <t>Test 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</si>
</sst>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0"/>
      <name val="Arial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u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9"/>
      <name val="Times New Roman"/>
      <family val="1"/>
    </font>
    <font>
      <i/>
      <sz val="8"/>
      <color rgb="FF00B0F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3" fillId="0" borderId="0"/>
    <xf numFmtId="0" fontId="1" fillId="0" borderId="0"/>
  </cellStyleXfs>
  <cellXfs count="33">
    <xf numFmtId="0" fontId="0" fillId="0" borderId="0" xfId="0"/>
    <xf numFmtId="0" fontId="5" fillId="0" borderId="0" xfId="0" applyFont="1"/>
    <xf numFmtId="0" fontId="5" fillId="0" borderId="8" xfId="0" applyFont="1" applyBorder="1"/>
    <xf numFmtId="0" fontId="5" fillId="0" borderId="0" xfId="0" applyFont="1" applyFill="1" applyBorder="1"/>
    <xf numFmtId="0" fontId="5" fillId="0" borderId="0" xfId="0" applyFont="1" applyBorder="1"/>
    <xf numFmtId="0" fontId="7" fillId="0" borderId="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right" vertical="center"/>
    </xf>
    <xf numFmtId="164" fontId="5" fillId="0" borderId="2" xfId="1" applyNumberFormat="1" applyFont="1" applyFill="1" applyBorder="1" applyAlignment="1">
      <alignment vertical="center"/>
    </xf>
    <xf numFmtId="164" fontId="5" fillId="0" borderId="10" xfId="1" applyNumberFormat="1" applyFont="1" applyFill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5" fillId="0" borderId="15" xfId="0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right" vertical="center"/>
    </xf>
    <xf numFmtId="164" fontId="5" fillId="0" borderId="12" xfId="1" applyNumberFormat="1" applyFont="1" applyFill="1" applyBorder="1" applyAlignment="1">
      <alignment vertical="center"/>
    </xf>
    <xf numFmtId="164" fontId="5" fillId="0" borderId="13" xfId="1" applyNumberFormat="1" applyFont="1" applyFill="1" applyBorder="1" applyAlignment="1">
      <alignment vertical="center"/>
    </xf>
    <xf numFmtId="165" fontId="7" fillId="0" borderId="4" xfId="7" applyNumberFormat="1" applyFont="1" applyFill="1" applyBorder="1" applyAlignment="1">
      <alignment horizontal="right"/>
    </xf>
    <xf numFmtId="165" fontId="5" fillId="0" borderId="14" xfId="7" applyNumberFormat="1" applyFont="1" applyFill="1" applyBorder="1"/>
    <xf numFmtId="165" fontId="5" fillId="0" borderId="1" xfId="7" applyNumberFormat="1" applyFont="1" applyFill="1" applyBorder="1"/>
    <xf numFmtId="6" fontId="10" fillId="0" borderId="0" xfId="0" applyNumberFormat="1" applyFont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</cellXfs>
  <cellStyles count="10">
    <cellStyle name="Comma" xfId="1" builtinId="3"/>
    <cellStyle name="Comma 10 2 2 2" xfId="5" xr:uid="{00000000-0005-0000-0000-000001000000}"/>
    <cellStyle name="Currency 2" xfId="7" xr:uid="{00000000-0005-0000-0000-000002000000}"/>
    <cellStyle name="Normal" xfId="0" builtinId="0"/>
    <cellStyle name="Normal 154" xfId="6" xr:uid="{00000000-0005-0000-0000-000004000000}"/>
    <cellStyle name="Normal 155" xfId="2" xr:uid="{00000000-0005-0000-0000-000005000000}"/>
    <cellStyle name="Normal 157" xfId="3" xr:uid="{00000000-0005-0000-0000-000006000000}"/>
    <cellStyle name="Normal 160" xfId="4" xr:uid="{00000000-0005-0000-0000-000007000000}"/>
    <cellStyle name="Normal 201" xfId="9" xr:uid="{00000000-0005-0000-0000-000008000000}"/>
    <cellStyle name="Normal 3 2 8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wer%20Costs\Resources\Coal\WEC%20Pricing%20Analysis\2012\Colstrip%201&amp;2%202012%20AOP%20Final%20Vers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sset%20Management\2020_PCORC\RJR_WP_C_2020_PCORC_Production_O&amp;M%20(C)_19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Material"/>
      <sheetName val="Production O&amp;M Summary"/>
      <sheetName val="Production O&amp;M Adjustments (C)"/>
      <sheetName val="Test Year_Jul'19-Jun'20 (C)"/>
      <sheetName val="Major Maintenance (C) "/>
      <sheetName val="Test Year Amortization (C)"/>
      <sheetName val="Colstrip 3&amp;4 Talen budget (C)"/>
      <sheetName val="Freddie 1 Atlantic Power (C)"/>
      <sheetName val="Hydro License O&amp;M (C)"/>
      <sheetName val="Wild Horse Royalties (C)"/>
      <sheetName val="Vestas_Wild Horse (C)"/>
      <sheetName val="Vestas Wild Horse Extn (C)"/>
      <sheetName val="Hopkins Ridge Royalties (C)"/>
      <sheetName val="Vestas Hopkins Ridge (C)"/>
      <sheetName val="LSR1 Leases (C)"/>
      <sheetName val="LSR1 Siemens (C)"/>
      <sheetName val="Wind Generation (C)"/>
      <sheetName val="Exhibit_Prod O&amp;M"/>
      <sheetName val="Exhibit_Test Yr Adjustments"/>
      <sheetName val="Exhibit_Test Yr by FERC"/>
      <sheetName val="Exhibit_Amort Comparison (C)"/>
      <sheetName val="Exhibit_Wx Comparison (C)"/>
    </sheetNames>
    <sheetDataSet>
      <sheetData sheetId="0"/>
      <sheetData sheetId="1">
        <row r="3">
          <cell r="B3">
            <v>15360708.629999999</v>
          </cell>
        </row>
      </sheetData>
      <sheetData sheetId="2">
        <row r="5">
          <cell r="H5" t="str">
            <v>June 2021 - May 2022</v>
          </cell>
        </row>
        <row r="6">
          <cell r="D6">
            <v>15360708.629999999</v>
          </cell>
          <cell r="E6">
            <v>0</v>
          </cell>
          <cell r="F6">
            <v>0</v>
          </cell>
          <cell r="G6">
            <v>0</v>
          </cell>
        </row>
        <row r="7">
          <cell r="D7">
            <v>20850021.259999998</v>
          </cell>
          <cell r="E7">
            <v>0</v>
          </cell>
          <cell r="F7">
            <v>0</v>
          </cell>
          <cell r="G7">
            <v>0</v>
          </cell>
        </row>
        <row r="8">
          <cell r="D8">
            <v>0</v>
          </cell>
          <cell r="E8">
            <v>3689935.3000000287</v>
          </cell>
          <cell r="F8">
            <v>0</v>
          </cell>
          <cell r="G8">
            <v>0</v>
          </cell>
        </row>
        <row r="9">
          <cell r="D9">
            <v>0</v>
          </cell>
          <cell r="E9">
            <v>4787334.5100000212</v>
          </cell>
          <cell r="F9">
            <v>0</v>
          </cell>
          <cell r="G9">
            <v>0</v>
          </cell>
        </row>
        <row r="10">
          <cell r="D10">
            <v>0</v>
          </cell>
          <cell r="E10">
            <v>2620205.6600000006</v>
          </cell>
          <cell r="F10">
            <v>0</v>
          </cell>
          <cell r="G10">
            <v>0</v>
          </cell>
        </row>
        <row r="11">
          <cell r="D11">
            <v>0</v>
          </cell>
          <cell r="E11">
            <v>3477531.4300000193</v>
          </cell>
          <cell r="F11">
            <v>0</v>
          </cell>
          <cell r="G11">
            <v>0</v>
          </cell>
        </row>
        <row r="12">
          <cell r="D12">
            <v>0</v>
          </cell>
          <cell r="E12">
            <v>252629.72</v>
          </cell>
          <cell r="F12">
            <v>0</v>
          </cell>
          <cell r="G12">
            <v>0</v>
          </cell>
        </row>
        <row r="13">
          <cell r="D13">
            <v>753654.30999999901</v>
          </cell>
          <cell r="E13">
            <v>0</v>
          </cell>
          <cell r="F13">
            <v>5076460.9599999497</v>
          </cell>
          <cell r="G13">
            <v>0</v>
          </cell>
        </row>
        <row r="14">
          <cell r="D14">
            <v>2812279.38</v>
          </cell>
          <cell r="E14">
            <v>0</v>
          </cell>
          <cell r="F14">
            <v>4459796.1900000004</v>
          </cell>
          <cell r="G14">
            <v>0</v>
          </cell>
        </row>
        <row r="15">
          <cell r="D15">
            <v>2270879.3599999994</v>
          </cell>
          <cell r="E15">
            <v>0</v>
          </cell>
          <cell r="F15">
            <v>1677977.9100000001</v>
          </cell>
          <cell r="G15">
            <v>0</v>
          </cell>
        </row>
        <row r="16">
          <cell r="D16">
            <v>0</v>
          </cell>
          <cell r="E16">
            <v>0</v>
          </cell>
          <cell r="F16">
            <v>144213.31</v>
          </cell>
          <cell r="G16">
            <v>0</v>
          </cell>
        </row>
        <row r="17">
          <cell r="D17">
            <v>3294285.0400000094</v>
          </cell>
          <cell r="E17">
            <v>0</v>
          </cell>
          <cell r="F17">
            <v>4671025.9999999953</v>
          </cell>
          <cell r="G17">
            <v>0</v>
          </cell>
        </row>
        <row r="18">
          <cell r="D18">
            <v>2233713.2100000037</v>
          </cell>
          <cell r="E18">
            <v>0</v>
          </cell>
          <cell r="F18">
            <v>5149352.0799999963</v>
          </cell>
          <cell r="G18">
            <v>0</v>
          </cell>
        </row>
        <row r="19">
          <cell r="D19">
            <v>0</v>
          </cell>
          <cell r="E19">
            <v>0</v>
          </cell>
          <cell r="F19">
            <v>1632749.7199999988</v>
          </cell>
          <cell r="G19">
            <v>0</v>
          </cell>
        </row>
        <row r="20">
          <cell r="D20">
            <v>0</v>
          </cell>
          <cell r="E20">
            <v>0</v>
          </cell>
          <cell r="F20">
            <v>1894766.0400000003</v>
          </cell>
          <cell r="G20">
            <v>0</v>
          </cell>
        </row>
        <row r="21">
          <cell r="D21">
            <v>0</v>
          </cell>
          <cell r="E21">
            <v>0</v>
          </cell>
          <cell r="F21">
            <v>4376260.3899999978</v>
          </cell>
          <cell r="G21">
            <v>0</v>
          </cell>
        </row>
        <row r="22">
          <cell r="D22">
            <v>1314936.0499999998</v>
          </cell>
          <cell r="E22">
            <v>0</v>
          </cell>
          <cell r="F22">
            <v>3517985.0000000005</v>
          </cell>
          <cell r="G22">
            <v>0</v>
          </cell>
        </row>
        <row r="23">
          <cell r="D23">
            <v>-459159.17</v>
          </cell>
          <cell r="E23">
            <v>1185848.6199999999</v>
          </cell>
          <cell r="F23">
            <v>563607.47</v>
          </cell>
          <cell r="G23">
            <v>0</v>
          </cell>
        </row>
        <row r="24">
          <cell r="D24">
            <v>0</v>
          </cell>
          <cell r="E24">
            <v>0</v>
          </cell>
          <cell r="F24">
            <v>7323079.0899999989</v>
          </cell>
          <cell r="G24">
            <v>16932.88</v>
          </cell>
        </row>
        <row r="25">
          <cell r="D25">
            <v>0</v>
          </cell>
          <cell r="E25">
            <v>0</v>
          </cell>
          <cell r="F25">
            <v>10542026.129999999</v>
          </cell>
          <cell r="G25">
            <v>21906.23</v>
          </cell>
        </row>
        <row r="26">
          <cell r="D26">
            <v>0</v>
          </cell>
          <cell r="E26">
            <v>0</v>
          </cell>
          <cell r="F26">
            <v>12723342.729999999</v>
          </cell>
          <cell r="G26">
            <v>16916.060000000001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D28">
            <v>0</v>
          </cell>
          <cell r="E28">
            <v>0</v>
          </cell>
          <cell r="F28">
            <v>66784.149999999994</v>
          </cell>
          <cell r="G28">
            <v>0</v>
          </cell>
        </row>
        <row r="29">
          <cell r="H29">
            <v>128319985.65000004</v>
          </cell>
        </row>
      </sheetData>
      <sheetData sheetId="3"/>
      <sheetData sheetId="4">
        <row r="3">
          <cell r="C3">
            <v>85941</v>
          </cell>
        </row>
      </sheetData>
      <sheetData sheetId="5"/>
      <sheetData sheetId="6"/>
      <sheetData sheetId="7"/>
      <sheetData sheetId="8"/>
      <sheetData sheetId="9">
        <row r="13">
          <cell r="G13">
            <v>3113902.7630642215</v>
          </cell>
        </row>
      </sheetData>
      <sheetData sheetId="10">
        <row r="44">
          <cell r="F44">
            <v>10182573.077518379</v>
          </cell>
        </row>
      </sheetData>
      <sheetData sheetId="11"/>
      <sheetData sheetId="12">
        <row r="18">
          <cell r="H18">
            <v>920915.86619353469</v>
          </cell>
        </row>
      </sheetData>
      <sheetData sheetId="13">
        <row r="43">
          <cell r="F43">
            <v>6011827.9269009661</v>
          </cell>
        </row>
      </sheetData>
      <sheetData sheetId="14">
        <row r="34">
          <cell r="Y34">
            <v>3428727.198543624</v>
          </cell>
        </row>
      </sheetData>
      <sheetData sheetId="15">
        <row r="37">
          <cell r="G37">
            <v>10491409.045177493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G31"/>
  <sheetViews>
    <sheetView tabSelected="1" workbookViewId="0">
      <selection activeCell="D9" sqref="D9"/>
    </sheetView>
  </sheetViews>
  <sheetFormatPr defaultRowHeight="13.2" x14ac:dyDescent="0.25"/>
  <cols>
    <col min="1" max="1" width="4.77734375" style="1" bestFit="1" customWidth="1"/>
    <col min="2" max="2" width="25.109375" style="1" bestFit="1" customWidth="1"/>
    <col min="3" max="6" width="12.77734375" style="1" customWidth="1"/>
    <col min="7" max="7" width="13.33203125" style="1" bestFit="1" customWidth="1"/>
    <col min="8" max="16384" width="8.88671875" style="1"/>
  </cols>
  <sheetData>
    <row r="1" spans="1:7" ht="15.6" x14ac:dyDescent="0.3">
      <c r="A1" s="27" t="s">
        <v>32</v>
      </c>
      <c r="B1" s="28"/>
      <c r="C1" s="28"/>
      <c r="D1" s="28"/>
      <c r="E1" s="28"/>
      <c r="F1" s="28"/>
      <c r="G1" s="29"/>
    </row>
    <row r="2" spans="1:7" ht="15.6" x14ac:dyDescent="0.3">
      <c r="A2" s="30" t="s">
        <v>27</v>
      </c>
      <c r="B2" s="31"/>
      <c r="C2" s="31"/>
      <c r="D2" s="31"/>
      <c r="E2" s="31"/>
      <c r="F2" s="31"/>
      <c r="G2" s="32"/>
    </row>
    <row r="3" spans="1:7" ht="15.6" customHeight="1" x14ac:dyDescent="0.25">
      <c r="A3" s="24" t="s">
        <v>28</v>
      </c>
      <c r="B3" s="25"/>
      <c r="C3" s="25"/>
      <c r="D3" s="25"/>
      <c r="E3" s="25"/>
      <c r="F3" s="25"/>
      <c r="G3" s="26"/>
    </row>
    <row r="4" spans="1:7" x14ac:dyDescent="0.25">
      <c r="A4" s="2"/>
      <c r="B4" s="3"/>
      <c r="C4" s="4"/>
      <c r="D4" s="4"/>
      <c r="E4" s="4"/>
      <c r="F4" s="4"/>
      <c r="G4" s="5" t="s">
        <v>29</v>
      </c>
    </row>
    <row r="5" spans="1:7" ht="26.4" x14ac:dyDescent="0.25">
      <c r="A5" s="21" t="s">
        <v>31</v>
      </c>
      <c r="B5" s="6" t="s">
        <v>30</v>
      </c>
      <c r="C5" s="7" t="s">
        <v>23</v>
      </c>
      <c r="D5" s="7" t="s">
        <v>24</v>
      </c>
      <c r="E5" s="7" t="s">
        <v>25</v>
      </c>
      <c r="F5" s="7" t="s">
        <v>26</v>
      </c>
      <c r="G5" s="8" t="s">
        <v>33</v>
      </c>
    </row>
    <row r="6" spans="1:7" x14ac:dyDescent="0.25">
      <c r="A6" s="22">
        <v>1</v>
      </c>
      <c r="B6" s="9" t="s">
        <v>0</v>
      </c>
      <c r="C6" s="10">
        <f>'[7]Production O&amp;M Adjustments (C)'!D6</f>
        <v>15360708.629999999</v>
      </c>
      <c r="D6" s="10">
        <f>'[7]Production O&amp;M Adjustments (C)'!E6</f>
        <v>0</v>
      </c>
      <c r="E6" s="10">
        <f>'[7]Production O&amp;M Adjustments (C)'!F6</f>
        <v>0</v>
      </c>
      <c r="F6" s="10">
        <f>'[7]Production O&amp;M Adjustments (C)'!G6</f>
        <v>0</v>
      </c>
      <c r="G6" s="11">
        <f>SUM(C6:F6)</f>
        <v>15360708.629999999</v>
      </c>
    </row>
    <row r="7" spans="1:7" x14ac:dyDescent="0.25">
      <c r="A7" s="22">
        <f>A6+1</f>
        <v>2</v>
      </c>
      <c r="B7" s="9" t="s">
        <v>1</v>
      </c>
      <c r="C7" s="10">
        <f>'[7]Production O&amp;M Adjustments (C)'!D7</f>
        <v>20850021.259999998</v>
      </c>
      <c r="D7" s="10">
        <f>'[7]Production O&amp;M Adjustments (C)'!E7</f>
        <v>0</v>
      </c>
      <c r="E7" s="10">
        <f>'[7]Production O&amp;M Adjustments (C)'!F7</f>
        <v>0</v>
      </c>
      <c r="F7" s="10">
        <f>'[7]Production O&amp;M Adjustments (C)'!G7</f>
        <v>0</v>
      </c>
      <c r="G7" s="11">
        <f t="shared" ref="G7:G28" si="0">SUM(C7:F7)</f>
        <v>20850021.259999998</v>
      </c>
    </row>
    <row r="8" spans="1:7" x14ac:dyDescent="0.25">
      <c r="A8" s="22">
        <v>3</v>
      </c>
      <c r="B8" s="9" t="s">
        <v>2</v>
      </c>
      <c r="C8" s="10">
        <f>'[7]Production O&amp;M Adjustments (C)'!D8</f>
        <v>0</v>
      </c>
      <c r="D8" s="10">
        <f>'[7]Production O&amp;M Adjustments (C)'!E8</f>
        <v>3689935.3000000287</v>
      </c>
      <c r="E8" s="10">
        <f>'[7]Production O&amp;M Adjustments (C)'!F8</f>
        <v>0</v>
      </c>
      <c r="F8" s="10">
        <f>'[7]Production O&amp;M Adjustments (C)'!G8</f>
        <v>0</v>
      </c>
      <c r="G8" s="11">
        <f t="shared" si="0"/>
        <v>3689935.3000000287</v>
      </c>
    </row>
    <row r="9" spans="1:7" x14ac:dyDescent="0.25">
      <c r="A9" s="22">
        <v>4</v>
      </c>
      <c r="B9" s="9" t="s">
        <v>3</v>
      </c>
      <c r="C9" s="10">
        <f>'[7]Production O&amp;M Adjustments (C)'!D9</f>
        <v>0</v>
      </c>
      <c r="D9" s="10">
        <f>'[7]Production O&amp;M Adjustments (C)'!E9</f>
        <v>4787334.5100000212</v>
      </c>
      <c r="E9" s="10">
        <f>'[7]Production O&amp;M Adjustments (C)'!F9</f>
        <v>0</v>
      </c>
      <c r="F9" s="10">
        <f>'[7]Production O&amp;M Adjustments (C)'!G9</f>
        <v>0</v>
      </c>
      <c r="G9" s="11">
        <f t="shared" si="0"/>
        <v>4787334.5100000212</v>
      </c>
    </row>
    <row r="10" spans="1:7" x14ac:dyDescent="0.25">
      <c r="A10" s="22">
        <v>5</v>
      </c>
      <c r="B10" s="9" t="s">
        <v>4</v>
      </c>
      <c r="C10" s="10">
        <f>'[7]Production O&amp;M Adjustments (C)'!D10</f>
        <v>0</v>
      </c>
      <c r="D10" s="10">
        <f>'[7]Production O&amp;M Adjustments (C)'!E10</f>
        <v>2620205.6600000006</v>
      </c>
      <c r="E10" s="10">
        <f>'[7]Production O&amp;M Adjustments (C)'!F10</f>
        <v>0</v>
      </c>
      <c r="F10" s="10">
        <f>'[7]Production O&amp;M Adjustments (C)'!G10</f>
        <v>0</v>
      </c>
      <c r="G10" s="11">
        <f t="shared" si="0"/>
        <v>2620205.6600000006</v>
      </c>
    </row>
    <row r="11" spans="1:7" x14ac:dyDescent="0.25">
      <c r="A11" s="22">
        <v>6</v>
      </c>
      <c r="B11" s="9" t="s">
        <v>5</v>
      </c>
      <c r="C11" s="10">
        <f>'[7]Production O&amp;M Adjustments (C)'!D11</f>
        <v>0</v>
      </c>
      <c r="D11" s="10">
        <f>'[7]Production O&amp;M Adjustments (C)'!E11</f>
        <v>3477531.4300000193</v>
      </c>
      <c r="E11" s="10">
        <f>'[7]Production O&amp;M Adjustments (C)'!F11</f>
        <v>0</v>
      </c>
      <c r="F11" s="10">
        <f>'[7]Production O&amp;M Adjustments (C)'!G11</f>
        <v>0</v>
      </c>
      <c r="G11" s="11">
        <f t="shared" si="0"/>
        <v>3477531.4300000193</v>
      </c>
    </row>
    <row r="12" spans="1:7" x14ac:dyDescent="0.25">
      <c r="A12" s="22">
        <v>7</v>
      </c>
      <c r="B12" s="9" t="s">
        <v>6</v>
      </c>
      <c r="C12" s="10">
        <f>'[7]Production O&amp;M Adjustments (C)'!D12</f>
        <v>0</v>
      </c>
      <c r="D12" s="10">
        <f>'[7]Production O&amp;M Adjustments (C)'!E12</f>
        <v>252629.72</v>
      </c>
      <c r="E12" s="10">
        <f>'[7]Production O&amp;M Adjustments (C)'!F12</f>
        <v>0</v>
      </c>
      <c r="F12" s="10">
        <f>'[7]Production O&amp;M Adjustments (C)'!G12</f>
        <v>0</v>
      </c>
      <c r="G12" s="11">
        <f t="shared" si="0"/>
        <v>252629.72</v>
      </c>
    </row>
    <row r="13" spans="1:7" x14ac:dyDescent="0.25">
      <c r="A13" s="22">
        <v>8</v>
      </c>
      <c r="B13" s="9" t="s">
        <v>11</v>
      </c>
      <c r="C13" s="10">
        <f>'[7]Production O&amp;M Adjustments (C)'!D13</f>
        <v>753654.30999999901</v>
      </c>
      <c r="D13" s="10">
        <f>'[7]Production O&amp;M Adjustments (C)'!E13</f>
        <v>0</v>
      </c>
      <c r="E13" s="10">
        <f>'[7]Production O&amp;M Adjustments (C)'!F13</f>
        <v>5076460.9599999497</v>
      </c>
      <c r="F13" s="10">
        <f>'[7]Production O&amp;M Adjustments (C)'!G13</f>
        <v>0</v>
      </c>
      <c r="G13" s="11">
        <f t="shared" si="0"/>
        <v>5830115.2699999483</v>
      </c>
    </row>
    <row r="14" spans="1:7" x14ac:dyDescent="0.25">
      <c r="A14" s="22">
        <v>9</v>
      </c>
      <c r="B14" s="9" t="s">
        <v>12</v>
      </c>
      <c r="C14" s="10">
        <f>'[7]Production O&amp;M Adjustments (C)'!D14</f>
        <v>2812279.38</v>
      </c>
      <c r="D14" s="10">
        <f>'[7]Production O&amp;M Adjustments (C)'!E14</f>
        <v>0</v>
      </c>
      <c r="E14" s="10">
        <f>'[7]Production O&amp;M Adjustments (C)'!F14</f>
        <v>4459796.1900000004</v>
      </c>
      <c r="F14" s="10">
        <f>'[7]Production O&amp;M Adjustments (C)'!G14</f>
        <v>0</v>
      </c>
      <c r="G14" s="11">
        <f t="shared" si="0"/>
        <v>7272075.5700000003</v>
      </c>
    </row>
    <row r="15" spans="1:7" x14ac:dyDescent="0.25">
      <c r="A15" s="22">
        <v>10</v>
      </c>
      <c r="B15" s="9" t="s">
        <v>13</v>
      </c>
      <c r="C15" s="10">
        <f>'[7]Production O&amp;M Adjustments (C)'!D15</f>
        <v>2270879.3599999994</v>
      </c>
      <c r="D15" s="10">
        <f>'[7]Production O&amp;M Adjustments (C)'!E15</f>
        <v>0</v>
      </c>
      <c r="E15" s="10">
        <f>'[7]Production O&amp;M Adjustments (C)'!F15</f>
        <v>1677977.9100000001</v>
      </c>
      <c r="F15" s="10">
        <f>'[7]Production O&amp;M Adjustments (C)'!G15</f>
        <v>0</v>
      </c>
      <c r="G15" s="11">
        <f t="shared" si="0"/>
        <v>3948857.2699999996</v>
      </c>
    </row>
    <row r="16" spans="1:7" x14ac:dyDescent="0.25">
      <c r="A16" s="22">
        <v>11</v>
      </c>
      <c r="B16" s="12" t="s">
        <v>10</v>
      </c>
      <c r="C16" s="10">
        <f>'[7]Production O&amp;M Adjustments (C)'!D16</f>
        <v>0</v>
      </c>
      <c r="D16" s="10">
        <f>'[7]Production O&amp;M Adjustments (C)'!E16</f>
        <v>0</v>
      </c>
      <c r="E16" s="10">
        <f>'[7]Production O&amp;M Adjustments (C)'!F16</f>
        <v>144213.31</v>
      </c>
      <c r="F16" s="10">
        <f>'[7]Production O&amp;M Adjustments (C)'!G16</f>
        <v>0</v>
      </c>
      <c r="G16" s="11">
        <f t="shared" si="0"/>
        <v>144213.31</v>
      </c>
    </row>
    <row r="17" spans="1:7" x14ac:dyDescent="0.25">
      <c r="A17" s="22">
        <v>12</v>
      </c>
      <c r="B17" s="9" t="s">
        <v>16</v>
      </c>
      <c r="C17" s="10">
        <f>'[7]Production O&amp;M Adjustments (C)'!D17</f>
        <v>3294285.0400000094</v>
      </c>
      <c r="D17" s="10">
        <f>'[7]Production O&amp;M Adjustments (C)'!E17</f>
        <v>0</v>
      </c>
      <c r="E17" s="10">
        <f>'[7]Production O&amp;M Adjustments (C)'!F17</f>
        <v>4671025.9999999953</v>
      </c>
      <c r="F17" s="10">
        <f>'[7]Production O&amp;M Adjustments (C)'!G17</f>
        <v>0</v>
      </c>
      <c r="G17" s="11">
        <f t="shared" si="0"/>
        <v>7965311.0400000047</v>
      </c>
    </row>
    <row r="18" spans="1:7" x14ac:dyDescent="0.25">
      <c r="A18" s="22">
        <v>13</v>
      </c>
      <c r="B18" s="9" t="s">
        <v>17</v>
      </c>
      <c r="C18" s="10">
        <f>'[7]Production O&amp;M Adjustments (C)'!D18</f>
        <v>2233713.2100000037</v>
      </c>
      <c r="D18" s="10">
        <f>'[7]Production O&amp;M Adjustments (C)'!E18</f>
        <v>0</v>
      </c>
      <c r="E18" s="10">
        <f>'[7]Production O&amp;M Adjustments (C)'!F18</f>
        <v>5149352.0799999963</v>
      </c>
      <c r="F18" s="10">
        <f>'[7]Production O&amp;M Adjustments (C)'!G18</f>
        <v>0</v>
      </c>
      <c r="G18" s="11">
        <f t="shared" si="0"/>
        <v>7383065.29</v>
      </c>
    </row>
    <row r="19" spans="1:7" x14ac:dyDescent="0.25">
      <c r="A19" s="22">
        <v>14</v>
      </c>
      <c r="B19" s="9" t="s">
        <v>19</v>
      </c>
      <c r="C19" s="10">
        <f>'[7]Production O&amp;M Adjustments (C)'!D19</f>
        <v>0</v>
      </c>
      <c r="D19" s="10">
        <f>'[7]Production O&amp;M Adjustments (C)'!E19</f>
        <v>0</v>
      </c>
      <c r="E19" s="10">
        <f>'[7]Production O&amp;M Adjustments (C)'!F19</f>
        <v>1632749.7199999988</v>
      </c>
      <c r="F19" s="10">
        <f>'[7]Production O&amp;M Adjustments (C)'!G19</f>
        <v>0</v>
      </c>
      <c r="G19" s="11">
        <f t="shared" si="0"/>
        <v>1632749.7199999988</v>
      </c>
    </row>
    <row r="20" spans="1:7" x14ac:dyDescent="0.25">
      <c r="A20" s="22">
        <v>15</v>
      </c>
      <c r="B20" s="9" t="s">
        <v>14</v>
      </c>
      <c r="C20" s="10">
        <f>'[7]Production O&amp;M Adjustments (C)'!D20</f>
        <v>0</v>
      </c>
      <c r="D20" s="10">
        <f>'[7]Production O&amp;M Adjustments (C)'!E20</f>
        <v>0</v>
      </c>
      <c r="E20" s="10">
        <f>'[7]Production O&amp;M Adjustments (C)'!F20</f>
        <v>1894766.0400000003</v>
      </c>
      <c r="F20" s="10">
        <f>'[7]Production O&amp;M Adjustments (C)'!G20</f>
        <v>0</v>
      </c>
      <c r="G20" s="11">
        <f t="shared" si="0"/>
        <v>1894766.0400000003</v>
      </c>
    </row>
    <row r="21" spans="1:7" x14ac:dyDescent="0.25">
      <c r="A21" s="22">
        <v>16</v>
      </c>
      <c r="B21" s="9" t="s">
        <v>15</v>
      </c>
      <c r="C21" s="10">
        <f>'[7]Production O&amp;M Adjustments (C)'!D21</f>
        <v>0</v>
      </c>
      <c r="D21" s="10">
        <f>'[7]Production O&amp;M Adjustments (C)'!E21</f>
        <v>0</v>
      </c>
      <c r="E21" s="10">
        <f>'[7]Production O&amp;M Adjustments (C)'!F21</f>
        <v>4376260.3899999978</v>
      </c>
      <c r="F21" s="10">
        <f>'[7]Production O&amp;M Adjustments (C)'!G21</f>
        <v>0</v>
      </c>
      <c r="G21" s="11">
        <f t="shared" si="0"/>
        <v>4376260.3899999978</v>
      </c>
    </row>
    <row r="22" spans="1:7" x14ac:dyDescent="0.25">
      <c r="A22" s="22">
        <v>17</v>
      </c>
      <c r="B22" s="9" t="s">
        <v>18</v>
      </c>
      <c r="C22" s="10">
        <f>'[7]Production O&amp;M Adjustments (C)'!D22</f>
        <v>1314936.0499999998</v>
      </c>
      <c r="D22" s="10">
        <f>'[7]Production O&amp;M Adjustments (C)'!E22</f>
        <v>0</v>
      </c>
      <c r="E22" s="10">
        <f>'[7]Production O&amp;M Adjustments (C)'!F22</f>
        <v>3517985.0000000005</v>
      </c>
      <c r="F22" s="10">
        <f>'[7]Production O&amp;M Adjustments (C)'!G22</f>
        <v>0</v>
      </c>
      <c r="G22" s="11">
        <f t="shared" si="0"/>
        <v>4832921.0500000007</v>
      </c>
    </row>
    <row r="23" spans="1:7" ht="26.4" x14ac:dyDescent="0.25">
      <c r="A23" s="22">
        <v>18</v>
      </c>
      <c r="B23" s="13" t="s">
        <v>21</v>
      </c>
      <c r="C23" s="10">
        <f>'[7]Production O&amp;M Adjustments (C)'!D23</f>
        <v>-459159.17</v>
      </c>
      <c r="D23" s="10">
        <f>'[7]Production O&amp;M Adjustments (C)'!E23</f>
        <v>1185848.6199999999</v>
      </c>
      <c r="E23" s="10">
        <f>'[7]Production O&amp;M Adjustments (C)'!F23</f>
        <v>563607.47</v>
      </c>
      <c r="F23" s="10">
        <f>'[7]Production O&amp;M Adjustments (C)'!G23</f>
        <v>0</v>
      </c>
      <c r="G23" s="11">
        <f t="shared" si="0"/>
        <v>1290296.92</v>
      </c>
    </row>
    <row r="24" spans="1:7" x14ac:dyDescent="0.25">
      <c r="A24" s="22">
        <v>19</v>
      </c>
      <c r="B24" s="9" t="s">
        <v>7</v>
      </c>
      <c r="C24" s="10">
        <f>'[7]Production O&amp;M Adjustments (C)'!D24</f>
        <v>0</v>
      </c>
      <c r="D24" s="10">
        <f>'[7]Production O&amp;M Adjustments (C)'!E24</f>
        <v>0</v>
      </c>
      <c r="E24" s="10">
        <f>'[7]Production O&amp;M Adjustments (C)'!F24</f>
        <v>7323079.0899999989</v>
      </c>
      <c r="F24" s="10">
        <f>'[7]Production O&amp;M Adjustments (C)'!G24</f>
        <v>16932.88</v>
      </c>
      <c r="G24" s="11">
        <f t="shared" si="0"/>
        <v>7340011.9699999988</v>
      </c>
    </row>
    <row r="25" spans="1:7" x14ac:dyDescent="0.25">
      <c r="A25" s="22">
        <v>20</v>
      </c>
      <c r="B25" s="9" t="s">
        <v>8</v>
      </c>
      <c r="C25" s="10">
        <f>'[7]Production O&amp;M Adjustments (C)'!D25</f>
        <v>0</v>
      </c>
      <c r="D25" s="10">
        <f>'[7]Production O&amp;M Adjustments (C)'!E25</f>
        <v>0</v>
      </c>
      <c r="E25" s="10">
        <f>'[7]Production O&amp;M Adjustments (C)'!F25</f>
        <v>10542026.129999999</v>
      </c>
      <c r="F25" s="10">
        <f>'[7]Production O&amp;M Adjustments (C)'!G25</f>
        <v>21906.23</v>
      </c>
      <c r="G25" s="11">
        <f t="shared" si="0"/>
        <v>10563932.359999999</v>
      </c>
    </row>
    <row r="26" spans="1:7" x14ac:dyDescent="0.25">
      <c r="A26" s="22">
        <v>21</v>
      </c>
      <c r="B26" s="9" t="s">
        <v>9</v>
      </c>
      <c r="C26" s="10">
        <f>'[7]Production O&amp;M Adjustments (C)'!D26</f>
        <v>0</v>
      </c>
      <c r="D26" s="10">
        <f>'[7]Production O&amp;M Adjustments (C)'!E26</f>
        <v>0</v>
      </c>
      <c r="E26" s="10">
        <f>'[7]Production O&amp;M Adjustments (C)'!F26</f>
        <v>12723342.729999999</v>
      </c>
      <c r="F26" s="10">
        <f>'[7]Production O&amp;M Adjustments (C)'!G26</f>
        <v>16916.060000000001</v>
      </c>
      <c r="G26" s="11">
        <f t="shared" si="0"/>
        <v>12740258.789999999</v>
      </c>
    </row>
    <row r="27" spans="1:7" x14ac:dyDescent="0.25">
      <c r="A27" s="22">
        <v>22</v>
      </c>
      <c r="B27" s="9" t="s">
        <v>20</v>
      </c>
      <c r="C27" s="10">
        <f>'[7]Production O&amp;M Adjustments (C)'!D27</f>
        <v>0</v>
      </c>
      <c r="D27" s="10">
        <f>'[7]Production O&amp;M Adjustments (C)'!E27</f>
        <v>0</v>
      </c>
      <c r="E27" s="10">
        <f>'[7]Production O&amp;M Adjustments (C)'!F27</f>
        <v>0</v>
      </c>
      <c r="F27" s="10">
        <f>'[7]Production O&amp;M Adjustments (C)'!G27</f>
        <v>0</v>
      </c>
      <c r="G27" s="11">
        <f t="shared" si="0"/>
        <v>0</v>
      </c>
    </row>
    <row r="28" spans="1:7" ht="13.8" thickBot="1" x14ac:dyDescent="0.3">
      <c r="A28" s="22">
        <v>22</v>
      </c>
      <c r="B28" s="14" t="s">
        <v>22</v>
      </c>
      <c r="C28" s="15">
        <f>'[7]Production O&amp;M Adjustments (C)'!D28</f>
        <v>0</v>
      </c>
      <c r="D28" s="15">
        <f>'[7]Production O&amp;M Adjustments (C)'!E28</f>
        <v>0</v>
      </c>
      <c r="E28" s="15">
        <f>'[7]Production O&amp;M Adjustments (C)'!F28</f>
        <v>66784.149999999994</v>
      </c>
      <c r="F28" s="15">
        <f>'[7]Production O&amp;M Adjustments (C)'!G28</f>
        <v>0</v>
      </c>
      <c r="G28" s="16">
        <f t="shared" si="0"/>
        <v>66784.149999999994</v>
      </c>
    </row>
    <row r="29" spans="1:7" ht="13.8" thickBot="1" x14ac:dyDescent="0.3">
      <c r="A29" s="23">
        <v>24</v>
      </c>
      <c r="B29" s="17" t="s">
        <v>34</v>
      </c>
      <c r="C29" s="18">
        <f>SUM(C6:C28)</f>
        <v>48431318.070000008</v>
      </c>
      <c r="D29" s="18">
        <f t="shared" ref="D29:F29" si="1">SUM(D6:D28)</f>
        <v>16013485.240000069</v>
      </c>
      <c r="E29" s="18">
        <f t="shared" si="1"/>
        <v>63819427.169999927</v>
      </c>
      <c r="F29" s="18">
        <f t="shared" si="1"/>
        <v>55755.17</v>
      </c>
      <c r="G29" s="19">
        <f>SUM(G6:G28)</f>
        <v>128319985.65000004</v>
      </c>
    </row>
    <row r="31" spans="1:7" x14ac:dyDescent="0.25">
      <c r="G31" s="20">
        <f>G29-'[7]Production O&amp;M Adjustments (C)'!H29</f>
        <v>0</v>
      </c>
    </row>
  </sheetData>
  <mergeCells count="3">
    <mergeCell ref="A3:G3"/>
    <mergeCell ref="A1:G1"/>
    <mergeCell ref="A2:G2"/>
  </mergeCells>
  <printOptions horizontalCentered="1" verticalCentered="1"/>
  <pageMargins left="0.7" right="0.7" top="0.75" bottom="0.75" header="0.3" footer="0.3"/>
  <pageSetup orientation="landscape" horizontalDpi="90" verticalDpi="90" r:id="rId1"/>
  <headerFooter scaleWithDoc="0" alignWithMargins="0">
    <oddHeader>&amp;R&amp;"Times New Roman,Regular"&amp;12Exh. RJR-8
Page &amp;P of &amp;N</oddHeader>
    <oddFooter>&amp;R&amp;"Times New Roman,Regular"&amp;12Exh. RJR-8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2020-12-09T08:00:00+00:00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881E2E9-8371-4F04-B8BF-027F140C1007}"/>
</file>

<file path=customXml/itemProps2.xml><?xml version="1.0" encoding="utf-8"?>
<ds:datastoreItem xmlns:ds="http://schemas.openxmlformats.org/officeDocument/2006/customXml" ds:itemID="{B7F006AD-7CB2-4C8D-A35A-3005A2F682C9}"/>
</file>

<file path=customXml/itemProps3.xml><?xml version="1.0" encoding="utf-8"?>
<ds:datastoreItem xmlns:ds="http://schemas.openxmlformats.org/officeDocument/2006/customXml" ds:itemID="{EDB81360-2844-4EA6-8CAC-FF908D85FCCF}"/>
</file>

<file path=customXml/itemProps4.xml><?xml version="1.0" encoding="utf-8"?>
<ds:datastoreItem xmlns:ds="http://schemas.openxmlformats.org/officeDocument/2006/customXml" ds:itemID="{466F02FB-8FAF-4489-906F-87C2BA6D4A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Exh. RJR-8</vt:lpstr>
      <vt:lpstr>'Exh. RJR-8'!Print_Area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Kuzma, Jason (BEL)</cp:lastModifiedBy>
  <dcterms:modified xsi:type="dcterms:W3CDTF">2020-12-02T22:02:01Z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