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75" windowWidth="14865" windowHeight="7815"/>
  </bookViews>
  <sheets>
    <sheet name="4.9" sheetId="1" r:id="rId1"/>
    <sheet name="4.9.1" sheetId="2" r:id="rId2"/>
  </sheets>
  <definedNames>
    <definedName name="_xlnm._FilterDatabase" localSheetId="1" hidden="1">'4.9.1'!$B$54:$J$74</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_xlnm.Print_Area" localSheetId="1">'4.9.1'!$A$1:$H$73</definedName>
    <definedName name="shit" hidden="1">{"PRINT",#N/A,TRUE,"APPA";"PRINT",#N/A,TRUE,"APS";"PRINT",#N/A,TRUE,"BHPL";"PRINT",#N/A,TRUE,"BHPL2";"PRINT",#N/A,TRUE,"CDWR";"PRINT",#N/A,TRUE,"EWEB";"PRINT",#N/A,TRUE,"LADWP";"PRINT",#N/A,TRUE,"NEVBASE"}</definedName>
    <definedName name="wrn.All._.Pages." hidden="1">{#N/A,#N/A,FALSE,"Cover";#N/A,#N/A,FALSE,"Lead Sheet";#N/A,#N/A,FALSE,"T-Accounts";#N/A,#N/A,FALSE,"Expense Detail 10 01 to 3  02";#N/A,#N/A,FALSE,"Expense Detail 4 01 to 9 01";#N/A,#N/A,FALSE,"Three Factor % 3  2002"}</definedName>
    <definedName name="wrn.Factors._.Tab._.10." hidden="1">{"Factors Pages 1-2",#N/A,FALSE,"Factors";"Factors Page 3",#N/A,FALSE,"Factors";"Factors Page 4",#N/A,FALSE,"Factors";"Factors Page 5",#N/A,FALSE,"Factors";"Factors Pages 8-27",#N/A,FALSE,"Factors"}</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s>
  <calcPr calcId="145621" calcMode="manual" iterate="1"/>
</workbook>
</file>

<file path=xl/calcChain.xml><?xml version="1.0" encoding="utf-8"?>
<calcChain xmlns="http://schemas.openxmlformats.org/spreadsheetml/2006/main">
  <c r="I21" i="1" l="1"/>
  <c r="I11" i="1"/>
  <c r="I10" i="1"/>
  <c r="G73" i="2"/>
  <c r="G28" i="2"/>
  <c r="B3" i="2"/>
  <c r="B2" i="2"/>
  <c r="B1" i="2"/>
  <c r="I24" i="1"/>
  <c r="F23" i="1"/>
  <c r="I23" i="1" s="1"/>
  <c r="F22" i="1"/>
  <c r="I22" i="1" s="1"/>
  <c r="F21" i="1"/>
  <c r="F24" i="1" s="1"/>
  <c r="F17" i="1"/>
  <c r="I17" i="1" s="1"/>
  <c r="F16" i="1"/>
  <c r="I16" i="1" s="1"/>
  <c r="F15" i="1"/>
  <c r="I15" i="1" s="1"/>
  <c r="F14" i="1"/>
  <c r="I14" i="1" s="1"/>
  <c r="F13" i="1"/>
  <c r="I13" i="1" s="1"/>
  <c r="F12" i="1"/>
  <c r="I12" i="1" s="1"/>
  <c r="F11" i="1"/>
  <c r="F10" i="1"/>
  <c r="F18" i="1" s="1"/>
  <c r="I18" i="1" l="1"/>
</calcChain>
</file>

<file path=xl/sharedStrings.xml><?xml version="1.0" encoding="utf-8"?>
<sst xmlns="http://schemas.openxmlformats.org/spreadsheetml/2006/main" count="247" uniqueCount="53">
  <si>
    <t>PacifiCorp</t>
  </si>
  <si>
    <t>PAGE</t>
  </si>
  <si>
    <t>Advertising Adjustment</t>
  </si>
  <si>
    <t>TOTAL</t>
  </si>
  <si>
    <t>Washington</t>
  </si>
  <si>
    <t>ACCOUNT</t>
  </si>
  <si>
    <t>Type</t>
  </si>
  <si>
    <t>COMPANY</t>
  </si>
  <si>
    <t>FACTOR</t>
  </si>
  <si>
    <t>FACTOR %</t>
  </si>
  <si>
    <t>ALLOCATED</t>
  </si>
  <si>
    <t>REF#</t>
  </si>
  <si>
    <t>Adjustment to Expense:</t>
  </si>
  <si>
    <t>Advertising Expense - Removal</t>
  </si>
  <si>
    <t>RES</t>
  </si>
  <si>
    <t>CN</t>
  </si>
  <si>
    <t>Advertising Expense - Reallocation</t>
  </si>
  <si>
    <t>Washington Advertising Expense</t>
  </si>
  <si>
    <t>WA</t>
  </si>
  <si>
    <t>Oregon Advertising Expense</t>
  </si>
  <si>
    <t>OR</t>
  </si>
  <si>
    <t>California Advertising Expense</t>
  </si>
  <si>
    <t>CA</t>
  </si>
  <si>
    <t>Idaho Advertising Expense</t>
  </si>
  <si>
    <t>ID</t>
  </si>
  <si>
    <t>Wyoming Advertising Expense</t>
  </si>
  <si>
    <t>WY</t>
  </si>
  <si>
    <t>Utah Advertising Expense</t>
  </si>
  <si>
    <t>UT</t>
  </si>
  <si>
    <t>Advertising Expense</t>
  </si>
  <si>
    <t>SO</t>
  </si>
  <si>
    <t>Description of Adjustment:</t>
  </si>
  <si>
    <t>.</t>
  </si>
  <si>
    <t xml:space="preserve">Page </t>
  </si>
  <si>
    <t>Re-allocate System Costs</t>
  </si>
  <si>
    <t>1) Remove miscellaneous items that should not be included in results.</t>
  </si>
  <si>
    <t>TYPE</t>
  </si>
  <si>
    <t>FERC Acct</t>
  </si>
  <si>
    <t>SAP Acct</t>
  </si>
  <si>
    <t>SAP Acct description</t>
  </si>
  <si>
    <t>Factor</t>
  </si>
  <si>
    <t>Total Company</t>
  </si>
  <si>
    <t>Informational Advertising Services</t>
  </si>
  <si>
    <t>check</t>
  </si>
  <si>
    <t>2) Remove system allocated costs that should be situs assigned.</t>
  </si>
  <si>
    <t>Legally Mandated Advertising Services</t>
  </si>
  <si>
    <t>Advertising Services</t>
  </si>
  <si>
    <t>3) Reallocate system costs on a situs basis where possible.</t>
  </si>
  <si>
    <t>Washington General Rate Case - June 2012</t>
  </si>
  <si>
    <t>4.9</t>
  </si>
  <si>
    <t>4.9.1</t>
  </si>
  <si>
    <t>Ref. 4.9</t>
  </si>
  <si>
    <t>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advertising expenses should be situs assigned to specific states instead of system allocated. 
For all system-allocated advertising expenses incurred during the 12-months ended June 2012, this restating adjustment situs assigns any costs attributable to a specific jurisdiction.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</si>
</sst>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3" formatCode="_(* #,##0.00_);_(* \(#,##0.00\);_(* &quot;-&quot;??_);_(@_)"/>
    <numFmt numFmtId="164" formatCode="_(* #,##0_);_(* \(#,##0\);_(* &quot;-&quot;??_);_(@_)"/>
    <numFmt numFmtId="165" formatCode="_-* #,##0\ &quot;F&quot;_-;\-* #,##0\ &quot;F&quot;_-;_-* &quot;-&quot;\ &quot;F&quot;_-;_-@_-"/>
    <numFmt numFmtId="166" formatCode="&quot;$&quot;#,##0\ ;\(&quot;$&quot;#,##0\)"/>
    <numFmt numFmtId="167" formatCode="#,##0.000;[Red]\-#,##0.000"/>
    <numFmt numFmtId="168" formatCode="0.0000%"/>
    <numFmt numFmtId="169" formatCode="0.000%"/>
  </numFmts>
  <fonts count="31" x14ac:knownFonts="1">
    <font>
      <sz val="11"/>
      <color theme="1"/>
      <name val="Calibri"/>
      <family val="2"/>
      <scheme val="minor"/>
    </font>
    <font>
      <sz val="11"/>
      <color theme="1"/>
      <name val="Arial"/>
      <family val="2"/>
    </font>
    <font>
      <sz val="11"/>
      <color theme="1"/>
      <name val="Arial"/>
      <family val="2"/>
    </font>
    <font>
      <b/>
      <sz val="15"/>
      <color theme="3"/>
      <name val="Arial"/>
      <family val="2"/>
    </font>
    <font>
      <b/>
      <sz val="13"/>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color theme="1"/>
      <name val="Arial"/>
      <family val="2"/>
    </font>
    <font>
      <b/>
      <sz val="10"/>
      <color theme="1"/>
      <name val="Arial"/>
      <family val="2"/>
    </font>
    <font>
      <sz val="10"/>
      <name val="Arial"/>
      <family val="2"/>
    </font>
    <font>
      <u/>
      <sz val="10"/>
      <name val="Arial"/>
      <family val="2"/>
    </font>
    <font>
      <b/>
      <sz val="10"/>
      <name val="Arial"/>
      <family val="2"/>
    </font>
    <font>
      <sz val="11"/>
      <color theme="1"/>
      <name val="Calibri"/>
      <family val="2"/>
      <scheme val="minor"/>
    </font>
    <font>
      <i/>
      <sz val="10"/>
      <color theme="1"/>
      <name val="Arial"/>
      <family val="2"/>
    </font>
    <font>
      <sz val="10"/>
      <color indexed="24"/>
      <name val="Courier New"/>
      <family val="3"/>
    </font>
    <font>
      <sz val="8"/>
      <name val="Arial"/>
      <family val="2"/>
    </font>
    <font>
      <b/>
      <sz val="16"/>
      <name val="Times New Roman"/>
      <family val="1"/>
    </font>
    <font>
      <b/>
      <sz val="12"/>
      <name val="Arial"/>
      <family val="2"/>
    </font>
    <font>
      <sz val="10"/>
      <name val="MS Sans Serif"/>
      <family val="2"/>
    </font>
    <font>
      <sz val="12"/>
      <name val="Times New Roman"/>
      <family val="1"/>
    </font>
    <font>
      <sz val="11"/>
      <color theme="1"/>
      <name val="Times New Roman"/>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11">
    <xf numFmtId="0" fontId="0" fillId="0" borderId="0"/>
    <xf numFmtId="43" fontId="22" fillId="0" borderId="0" applyFont="0" applyFill="0" applyBorder="0" applyAlignment="0" applyProtection="0"/>
    <xf numFmtId="9" fontId="2"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10" fillId="6" borderId="3" applyNumberFormat="0" applyAlignment="0" applyProtection="0"/>
    <xf numFmtId="0" fontId="10" fillId="6" borderId="3" applyNumberFormat="0" applyAlignment="0" applyProtection="0"/>
    <xf numFmtId="0" fontId="12" fillId="7" borderId="6" applyNumberFormat="0" applyAlignment="0" applyProtection="0"/>
    <xf numFmtId="0" fontId="12" fillId="7" borderId="6" applyNumberFormat="0" applyAlignment="0" applyProtection="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41" fontId="19"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3" fontId="24" fillId="0" borderId="0" applyFont="0" applyFill="0" applyBorder="0" applyAlignment="0" applyProtection="0"/>
    <xf numFmtId="166" fontId="24" fillId="0" borderId="0" applyFont="0" applyFill="0" applyBorder="0" applyAlignment="0" applyProtection="0"/>
    <xf numFmtId="0" fontId="2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 fontId="24" fillId="0" borderId="0" applyFont="0" applyFill="0" applyBorder="0" applyAlignment="0" applyProtection="0"/>
    <xf numFmtId="0" fontId="5" fillId="2" borderId="0" applyNumberFormat="0" applyBorder="0" applyAlignment="0" applyProtection="0"/>
    <xf numFmtId="0" fontId="5" fillId="2" borderId="0" applyNumberFormat="0" applyBorder="0" applyAlignment="0" applyProtection="0"/>
    <xf numFmtId="38" fontId="25" fillId="33" borderId="0" applyNumberFormat="0" applyBorder="0" applyAlignment="0" applyProtection="0"/>
    <xf numFmtId="0" fontId="26" fillId="0" borderId="0"/>
    <xf numFmtId="0" fontId="27" fillId="0" borderId="19" applyNumberFormat="0" applyAlignment="0" applyProtection="0">
      <alignment horizontal="left" vertical="center"/>
    </xf>
    <xf numFmtId="0" fontId="27" fillId="0" borderId="9">
      <alignment horizontal="left" vertical="center"/>
    </xf>
    <xf numFmtId="0" fontId="3" fillId="0" borderId="1" applyNumberFormat="0" applyFill="0" applyAlignment="0" applyProtection="0"/>
    <xf numFmtId="0" fontId="4" fillId="0" borderId="2" applyNumberFormat="0" applyFill="0" applyAlignment="0" applyProtection="0"/>
    <xf numFmtId="10" fontId="25" fillId="34" borderId="20" applyNumberFormat="0" applyBorder="0" applyAlignment="0" applyProtection="0"/>
    <xf numFmtId="0" fontId="8" fillId="5" borderId="3" applyNumberFormat="0" applyAlignment="0" applyProtection="0"/>
    <xf numFmtId="0" fontId="8" fillId="5" borderId="3" applyNumberFormat="0" applyAlignment="0" applyProtection="0"/>
    <xf numFmtId="0" fontId="11" fillId="0" borderId="5" applyNumberFormat="0" applyFill="0" applyAlignment="0" applyProtection="0"/>
    <xf numFmtId="0" fontId="11" fillId="0" borderId="5" applyNumberFormat="0" applyFill="0" applyAlignment="0" applyProtection="0"/>
    <xf numFmtId="0" fontId="7" fillId="4" borderId="0" applyNumberFormat="0" applyBorder="0" applyAlignment="0" applyProtection="0"/>
    <xf numFmtId="0" fontId="7" fillId="4" borderId="0" applyNumberFormat="0" applyBorder="0" applyAlignment="0" applyProtection="0"/>
    <xf numFmtId="167" fontId="19" fillId="0" borderId="0"/>
    <xf numFmtId="0" fontId="22" fillId="0" borderId="0"/>
    <xf numFmtId="0" fontId="28" fillId="0" borderId="0"/>
    <xf numFmtId="0" fontId="29" fillId="0" borderId="0"/>
    <xf numFmtId="0" fontId="22" fillId="0" borderId="0"/>
    <xf numFmtId="0" fontId="30" fillId="0" borderId="0"/>
    <xf numFmtId="0" fontId="1" fillId="0" borderId="0"/>
    <xf numFmtId="0" fontId="22" fillId="0" borderId="0"/>
    <xf numFmtId="0" fontId="19" fillId="0" borderId="0"/>
    <xf numFmtId="0" fontId="17" fillId="0" borderId="0"/>
    <xf numFmtId="0" fontId="1" fillId="8" borderId="7" applyNumberFormat="0" applyFont="0" applyAlignment="0" applyProtection="0"/>
    <xf numFmtId="0" fontId="9" fillId="6" borderId="4" applyNumberFormat="0" applyAlignment="0" applyProtection="0"/>
    <xf numFmtId="0" fontId="9" fillId="6" borderId="4" applyNumberFormat="0" applyAlignment="0" applyProtection="0"/>
    <xf numFmtId="10" fontId="19" fillId="0" borderId="0" applyFont="0" applyFill="0" applyBorder="0" applyAlignment="0" applyProtection="0"/>
    <xf numFmtId="0" fontId="21" fillId="0" borderId="20">
      <alignment horizontal="center" vertical="center" wrapText="1"/>
    </xf>
    <xf numFmtId="0" fontId="15" fillId="0" borderId="8" applyNumberFormat="0" applyFill="0" applyAlignment="0" applyProtection="0"/>
    <xf numFmtId="0" fontId="15" fillId="0" borderId="8"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66">
    <xf numFmtId="0" fontId="0" fillId="0" borderId="0" xfId="0"/>
    <xf numFmtId="0" fontId="18" fillId="0" borderId="0" xfId="3" applyFont="1" applyFill="1"/>
    <xf numFmtId="0" fontId="17" fillId="0" borderId="0" xfId="3" applyFont="1" applyFill="1"/>
    <xf numFmtId="0" fontId="17" fillId="0" borderId="0" xfId="3" applyFont="1" applyFill="1" applyAlignment="1">
      <alignment horizontal="center"/>
    </xf>
    <xf numFmtId="0" fontId="19" fillId="0" borderId="0" xfId="3" applyFont="1" applyFill="1" applyAlignment="1">
      <alignment horizontal="center"/>
    </xf>
    <xf numFmtId="0" fontId="19" fillId="0" borderId="0" xfId="3" applyNumberFormat="1" applyFont="1" applyFill="1" applyAlignment="1">
      <alignment horizontal="center"/>
    </xf>
    <xf numFmtId="0" fontId="20" fillId="0" borderId="0" xfId="3" applyFont="1" applyFill="1" applyAlignment="1">
      <alignment horizontal="center"/>
    </xf>
    <xf numFmtId="0" fontId="20" fillId="0" borderId="0" xfId="3" applyNumberFormat="1" applyFont="1" applyFill="1" applyAlignment="1">
      <alignment horizontal="center"/>
    </xf>
    <xf numFmtId="164" fontId="17" fillId="0" borderId="0" xfId="4" applyNumberFormat="1" applyFont="1" applyFill="1"/>
    <xf numFmtId="164" fontId="17" fillId="0" borderId="9" xfId="4" applyNumberFormat="1" applyFont="1" applyFill="1" applyBorder="1"/>
    <xf numFmtId="0" fontId="17" fillId="0" borderId="0" xfId="3" applyFont="1" applyFill="1" applyBorder="1"/>
    <xf numFmtId="0" fontId="17" fillId="0" borderId="0" xfId="3" applyFont="1" applyFill="1" applyBorder="1" applyAlignment="1">
      <alignment horizontal="center"/>
    </xf>
    <xf numFmtId="164" fontId="17" fillId="0" borderId="0" xfId="4" applyNumberFormat="1" applyFont="1" applyFill="1" applyBorder="1"/>
    <xf numFmtId="164" fontId="17" fillId="0" borderId="9" xfId="3" applyNumberFormat="1" applyFont="1" applyFill="1" applyBorder="1"/>
    <xf numFmtId="0" fontId="21" fillId="0" borderId="0" xfId="3" applyFont="1" applyFill="1" applyBorder="1"/>
    <xf numFmtId="0" fontId="19" fillId="0" borderId="0" xfId="3" applyFont="1" applyFill="1" applyBorder="1"/>
    <xf numFmtId="0" fontId="19" fillId="0" borderId="0" xfId="3" quotePrefix="1" applyFont="1" applyFill="1" applyBorder="1" applyAlignment="1">
      <alignment horizontal="left"/>
    </xf>
    <xf numFmtId="0" fontId="19" fillId="0" borderId="0" xfId="3" applyFont="1" applyFill="1" applyBorder="1" applyAlignment="1">
      <alignment horizontal="center"/>
    </xf>
    <xf numFmtId="3" fontId="19" fillId="0" borderId="0" xfId="3" applyNumberFormat="1" applyFont="1" applyFill="1" applyBorder="1" applyAlignment="1">
      <alignment horizontal="center"/>
    </xf>
    <xf numFmtId="0" fontId="19" fillId="0" borderId="0" xfId="3" applyNumberFormat="1" applyFont="1" applyFill="1" applyBorder="1" applyAlignment="1">
      <alignment horizontal="center"/>
    </xf>
    <xf numFmtId="0" fontId="18" fillId="0" borderId="0" xfId="0" applyFont="1" applyAlignment="1">
      <alignment horizontal="left"/>
    </xf>
    <xf numFmtId="0" fontId="17" fillId="0" borderId="0" xfId="0" applyFont="1" applyAlignment="1">
      <alignment horizontal="left"/>
    </xf>
    <xf numFmtId="0" fontId="17" fillId="0" borderId="0" xfId="0" applyFont="1" applyAlignment="1">
      <alignment horizontal="right"/>
    </xf>
    <xf numFmtId="0" fontId="17" fillId="0" borderId="0" xfId="0" applyFont="1"/>
    <xf numFmtId="164" fontId="17" fillId="0" borderId="0" xfId="1" applyNumberFormat="1" applyFont="1" applyFill="1" applyBorder="1"/>
    <xf numFmtId="0" fontId="17" fillId="0" borderId="0" xfId="0" applyFont="1" applyFill="1" applyBorder="1" applyAlignment="1">
      <alignment horizontal="left"/>
    </xf>
    <xf numFmtId="164" fontId="17" fillId="0" borderId="0" xfId="0" applyNumberFormat="1" applyFont="1" applyFill="1" applyBorder="1"/>
    <xf numFmtId="0" fontId="18" fillId="0" borderId="0" xfId="0" applyFont="1" applyAlignment="1">
      <alignment horizontal="left" vertical="top"/>
    </xf>
    <xf numFmtId="0" fontId="18" fillId="0" borderId="18" xfId="0" applyFont="1" applyFill="1" applyBorder="1" applyAlignment="1">
      <alignment horizontal="left"/>
    </xf>
    <xf numFmtId="0" fontId="18" fillId="0" borderId="18" xfId="0" applyFont="1" applyFill="1" applyBorder="1" applyAlignment="1">
      <alignment horizontal="left" wrapText="1"/>
    </xf>
    <xf numFmtId="164" fontId="18" fillId="0" borderId="18" xfId="0" applyNumberFormat="1" applyFont="1" applyFill="1" applyBorder="1" applyAlignment="1">
      <alignment horizontal="center" wrapText="1"/>
    </xf>
    <xf numFmtId="164" fontId="17" fillId="0" borderId="0" xfId="0" applyNumberFormat="1" applyFont="1" applyFill="1"/>
    <xf numFmtId="0" fontId="23" fillId="0" borderId="0" xfId="0" applyFont="1"/>
    <xf numFmtId="164" fontId="17" fillId="0" borderId="9" xfId="0" applyNumberFormat="1" applyFont="1" applyFill="1" applyBorder="1"/>
    <xf numFmtId="0" fontId="0" fillId="0" borderId="0" xfId="0" applyBorder="1"/>
    <xf numFmtId="0" fontId="17" fillId="0" borderId="0" xfId="0" applyFont="1" applyBorder="1"/>
    <xf numFmtId="0" fontId="18" fillId="0" borderId="0" xfId="0" applyFont="1" applyBorder="1"/>
    <xf numFmtId="0" fontId="18" fillId="0" borderId="0" xfId="0" applyFont="1" applyFill="1" applyBorder="1" applyAlignment="1">
      <alignment horizontal="left"/>
    </xf>
    <xf numFmtId="0" fontId="18" fillId="0" borderId="0" xfId="0" applyFont="1" applyFill="1" applyBorder="1" applyAlignment="1">
      <alignment horizontal="left" wrapText="1"/>
    </xf>
    <xf numFmtId="0" fontId="18" fillId="0" borderId="0" xfId="0" applyFont="1" applyFill="1" applyBorder="1" applyAlignment="1">
      <alignment horizontal="center" wrapText="1"/>
    </xf>
    <xf numFmtId="164" fontId="18" fillId="0" borderId="0" xfId="0" applyNumberFormat="1" applyFont="1" applyFill="1" applyBorder="1" applyAlignment="1">
      <alignment horizontal="center" wrapText="1"/>
    </xf>
    <xf numFmtId="164" fontId="17" fillId="0" borderId="0" xfId="0" applyNumberFormat="1" applyFont="1" applyBorder="1"/>
    <xf numFmtId="0" fontId="17" fillId="0" borderId="0" xfId="0" applyFont="1" applyBorder="1" applyAlignment="1">
      <alignment horizontal="left"/>
    </xf>
    <xf numFmtId="164" fontId="17" fillId="0" borderId="9" xfId="0" applyNumberFormat="1" applyFont="1" applyBorder="1" applyAlignment="1">
      <alignment horizontal="center"/>
    </xf>
    <xf numFmtId="164" fontId="23" fillId="0" borderId="0" xfId="0" applyNumberFormat="1" applyFont="1" applyBorder="1"/>
    <xf numFmtId="0" fontId="17" fillId="0" borderId="0" xfId="0" applyFont="1" applyBorder="1" applyAlignment="1">
      <alignment horizontal="center"/>
    </xf>
    <xf numFmtId="49" fontId="17" fillId="0" borderId="0" xfId="3" applyNumberFormat="1" applyFont="1" applyFill="1" applyAlignment="1">
      <alignment horizontal="center"/>
    </xf>
    <xf numFmtId="0" fontId="17" fillId="0" borderId="0" xfId="0" applyFont="1" applyAlignment="1">
      <alignment horizontal="center"/>
    </xf>
    <xf numFmtId="0" fontId="18" fillId="0" borderId="0" xfId="0" applyFont="1" applyFill="1" applyAlignment="1">
      <alignment horizontal="center"/>
    </xf>
    <xf numFmtId="164" fontId="17" fillId="0" borderId="0" xfId="0" applyNumberFormat="1" applyFont="1" applyBorder="1" applyAlignment="1">
      <alignment horizontal="center"/>
    </xf>
    <xf numFmtId="168" fontId="17" fillId="0" borderId="0" xfId="2" applyNumberFormat="1" applyFont="1" applyFill="1"/>
    <xf numFmtId="168" fontId="19" fillId="0" borderId="0" xfId="2" applyNumberFormat="1" applyFont="1" applyFill="1" applyAlignment="1">
      <alignment horizontal="center"/>
    </xf>
    <xf numFmtId="168" fontId="20" fillId="0" borderId="0" xfId="2" applyNumberFormat="1" applyFont="1" applyFill="1" applyAlignment="1">
      <alignment horizontal="center"/>
    </xf>
    <xf numFmtId="168" fontId="17" fillId="0" borderId="0" xfId="2" applyNumberFormat="1" applyFont="1" applyFill="1" applyBorder="1"/>
    <xf numFmtId="168" fontId="19" fillId="0" borderId="0" xfId="2" applyNumberFormat="1" applyFont="1" applyFill="1" applyBorder="1" applyAlignment="1">
      <alignment horizontal="center"/>
    </xf>
    <xf numFmtId="169" fontId="17" fillId="0" borderId="0" xfId="2" applyNumberFormat="1" applyFont="1" applyFill="1" applyAlignment="1">
      <alignment horizontal="center"/>
    </xf>
    <xf numFmtId="169" fontId="17" fillId="0" borderId="0" xfId="2" applyNumberFormat="1" applyFont="1" applyFill="1"/>
    <xf numFmtId="0" fontId="17" fillId="0" borderId="10" xfId="3" applyFont="1" applyFill="1" applyBorder="1" applyAlignment="1">
      <alignment horizontal="left" vertical="top" wrapText="1"/>
    </xf>
    <xf numFmtId="0" fontId="17" fillId="0" borderId="11" xfId="3" applyFont="1" applyFill="1" applyBorder="1" applyAlignment="1">
      <alignment horizontal="left" vertical="top"/>
    </xf>
    <xf numFmtId="0" fontId="17" fillId="0" borderId="12" xfId="3" applyFont="1" applyFill="1" applyBorder="1" applyAlignment="1">
      <alignment horizontal="left" vertical="top"/>
    </xf>
    <xf numFmtId="0" fontId="17" fillId="0" borderId="13" xfId="3" applyFont="1" applyFill="1" applyBorder="1" applyAlignment="1">
      <alignment horizontal="left" vertical="top"/>
    </xf>
    <xf numFmtId="0" fontId="17" fillId="0" borderId="0" xfId="3" applyFont="1" applyFill="1" applyBorder="1" applyAlignment="1">
      <alignment horizontal="left" vertical="top"/>
    </xf>
    <xf numFmtId="0" fontId="17" fillId="0" borderId="14" xfId="3" applyFont="1" applyFill="1" applyBorder="1" applyAlignment="1">
      <alignment horizontal="left" vertical="top"/>
    </xf>
    <xf numFmtId="0" fontId="17" fillId="0" borderId="15" xfId="3" applyFont="1" applyFill="1" applyBorder="1" applyAlignment="1">
      <alignment horizontal="left" vertical="top"/>
    </xf>
    <xf numFmtId="0" fontId="17" fillId="0" borderId="16" xfId="3" applyFont="1" applyFill="1" applyBorder="1" applyAlignment="1">
      <alignment horizontal="left" vertical="top"/>
    </xf>
    <xf numFmtId="0" fontId="17" fillId="0" borderId="17" xfId="3" applyFont="1" applyFill="1" applyBorder="1" applyAlignment="1">
      <alignment horizontal="left" vertical="top"/>
    </xf>
  </cellXfs>
  <cellStyles count="111">
    <cellStyle name="20% - Accent1 2" xfId="6"/>
    <cellStyle name="20% - Accent1 3" xfId="7"/>
    <cellStyle name="20% - Accent2 2" xfId="8"/>
    <cellStyle name="20% - Accent2 3" xfId="9"/>
    <cellStyle name="20% - Accent3 2" xfId="10"/>
    <cellStyle name="20% - Accent3 3" xfId="11"/>
    <cellStyle name="20% - Accent4 2" xfId="12"/>
    <cellStyle name="20% - Accent4 3" xfId="13"/>
    <cellStyle name="20% - Accent5 2" xfId="14"/>
    <cellStyle name="20% - Accent5 3" xfId="15"/>
    <cellStyle name="20% - Accent6 2" xfId="16"/>
    <cellStyle name="20% - Accent6 3" xfId="17"/>
    <cellStyle name="40% - Accent1 2" xfId="18"/>
    <cellStyle name="40% - Accent1 3" xfId="19"/>
    <cellStyle name="40% - Accent2 2" xfId="20"/>
    <cellStyle name="40% - Accent2 3" xfId="21"/>
    <cellStyle name="40% - Accent3 2" xfId="22"/>
    <cellStyle name="40% - Accent3 3" xfId="23"/>
    <cellStyle name="40% - Accent4 2" xfId="24"/>
    <cellStyle name="40% - Accent4 3" xfId="25"/>
    <cellStyle name="40% - Accent5 2" xfId="26"/>
    <cellStyle name="40% - Accent5 3" xfId="27"/>
    <cellStyle name="40% - Accent6 2" xfId="28"/>
    <cellStyle name="40% - Accent6 3" xfId="29"/>
    <cellStyle name="60% - Accent1 2" xfId="30"/>
    <cellStyle name="60% - Accent1 3" xfId="31"/>
    <cellStyle name="60% - Accent2 2" xfId="32"/>
    <cellStyle name="60% - Accent2 3" xfId="33"/>
    <cellStyle name="60% - Accent3 2" xfId="34"/>
    <cellStyle name="60% - Accent3 3" xfId="35"/>
    <cellStyle name="60% - Accent4 2" xfId="36"/>
    <cellStyle name="60% - Accent4 3" xfId="37"/>
    <cellStyle name="60% - Accent5 2" xfId="38"/>
    <cellStyle name="60% - Accent5 3" xfId="39"/>
    <cellStyle name="60% - Accent6 2" xfId="40"/>
    <cellStyle name="60% - Accent6 3" xfId="41"/>
    <cellStyle name="Accent1 2" xfId="42"/>
    <cellStyle name="Accent1 3" xfId="43"/>
    <cellStyle name="Accent2 2" xfId="44"/>
    <cellStyle name="Accent2 3" xfId="45"/>
    <cellStyle name="Accent3 2" xfId="46"/>
    <cellStyle name="Accent3 3" xfId="47"/>
    <cellStyle name="Accent4 2" xfId="48"/>
    <cellStyle name="Accent4 3" xfId="49"/>
    <cellStyle name="Accent5 2" xfId="50"/>
    <cellStyle name="Accent5 3" xfId="51"/>
    <cellStyle name="Accent6 2" xfId="52"/>
    <cellStyle name="Accent6 3" xfId="53"/>
    <cellStyle name="Bad 2" xfId="54"/>
    <cellStyle name="Bad 3" xfId="55"/>
    <cellStyle name="Calculation 2" xfId="56"/>
    <cellStyle name="Calculation 3" xfId="57"/>
    <cellStyle name="Check Cell 2" xfId="58"/>
    <cellStyle name="Check Cell 3" xfId="59"/>
    <cellStyle name="Comma" xfId="1" builtinId="3"/>
    <cellStyle name="Comma  - Style1" xfId="60"/>
    <cellStyle name="Comma  - Style2" xfId="61"/>
    <cellStyle name="Comma  - Style3" xfId="62"/>
    <cellStyle name="Comma  - Style4" xfId="63"/>
    <cellStyle name="Comma  - Style5" xfId="64"/>
    <cellStyle name="Comma  - Style6" xfId="65"/>
    <cellStyle name="Comma  - Style7" xfId="66"/>
    <cellStyle name="Comma  - Style8" xfId="67"/>
    <cellStyle name="Comma [0] 2" xfId="68"/>
    <cellStyle name="Comma 2" xfId="4"/>
    <cellStyle name="Comma 2 2" xfId="69"/>
    <cellStyle name="Comma 3" xfId="70"/>
    <cellStyle name="Comma0" xfId="71"/>
    <cellStyle name="Currency0" xfId="72"/>
    <cellStyle name="Date" xfId="73"/>
    <cellStyle name="Explanatory Text 2" xfId="74"/>
    <cellStyle name="Explanatory Text 3" xfId="75"/>
    <cellStyle name="Fixed" xfId="76"/>
    <cellStyle name="Good 2" xfId="77"/>
    <cellStyle name="Good 3" xfId="78"/>
    <cellStyle name="Grey" xfId="79"/>
    <cellStyle name="header" xfId="80"/>
    <cellStyle name="Header1" xfId="81"/>
    <cellStyle name="Header2" xfId="82"/>
    <cellStyle name="Heading 1 2" xfId="83"/>
    <cellStyle name="Heading 2 2" xfId="84"/>
    <cellStyle name="Input [yellow]" xfId="85"/>
    <cellStyle name="Input 2" xfId="86"/>
    <cellStyle name="Input 3" xfId="87"/>
    <cellStyle name="Linked Cell 2" xfId="88"/>
    <cellStyle name="Linked Cell 3" xfId="89"/>
    <cellStyle name="Neutral 2" xfId="90"/>
    <cellStyle name="Neutral 3" xfId="91"/>
    <cellStyle name="Normal" xfId="0" builtinId="0"/>
    <cellStyle name="Normal - Style1" xfId="92"/>
    <cellStyle name="Normal 13" xfId="93"/>
    <cellStyle name="Normal 2" xfId="3"/>
    <cellStyle name="Normal 2 2" xfId="94"/>
    <cellStyle name="Normal 2 3" xfId="95"/>
    <cellStyle name="Normal 25" xfId="96"/>
    <cellStyle name="Normal 3" xfId="97"/>
    <cellStyle name="Normal 4" xfId="98"/>
    <cellStyle name="Normal 5" xfId="99"/>
    <cellStyle name="Normal 6" xfId="100"/>
    <cellStyle name="Normal 9" xfId="101"/>
    <cellStyle name="Note 2" xfId="102"/>
    <cellStyle name="Output 2" xfId="103"/>
    <cellStyle name="Output 3" xfId="104"/>
    <cellStyle name="Percent" xfId="2" builtinId="5"/>
    <cellStyle name="Percent [2]" xfId="105"/>
    <cellStyle name="Percent 2" xfId="5"/>
    <cellStyle name="Titles" xfId="106"/>
    <cellStyle name="Total 2" xfId="107"/>
    <cellStyle name="Total 3" xfId="108"/>
    <cellStyle name="Warning Text 2" xfId="109"/>
    <cellStyle name="Warning Text 3" xfId="1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4"/>
  <sheetViews>
    <sheetView tabSelected="1" workbookViewId="0">
      <selection activeCell="H21" sqref="H21"/>
    </sheetView>
  </sheetViews>
  <sheetFormatPr defaultRowHeight="12.75" x14ac:dyDescent="0.2"/>
  <cols>
    <col min="1" max="1" width="2.140625" style="2" customWidth="1"/>
    <col min="2" max="2" width="9.140625" style="2"/>
    <col min="3" max="3" width="20.7109375" style="2" customWidth="1"/>
    <col min="4" max="4" width="8.7109375" style="2" customWidth="1"/>
    <col min="5" max="5" width="4.42578125" style="2" customWidth="1"/>
    <col min="6" max="6" width="11.28515625" style="2" customWidth="1"/>
    <col min="7" max="7" width="8.7109375" style="2" customWidth="1"/>
    <col min="8" max="8" width="10.7109375" style="50" bestFit="1" customWidth="1"/>
    <col min="9" max="9" width="11.85546875" style="2" customWidth="1"/>
    <col min="10" max="10" width="6.42578125" style="2" customWidth="1"/>
    <col min="11" max="16384" width="9.140625" style="2"/>
  </cols>
  <sheetData>
    <row r="1" spans="2:10" x14ac:dyDescent="0.2">
      <c r="B1" s="1" t="s">
        <v>0</v>
      </c>
      <c r="I1" s="3" t="s">
        <v>1</v>
      </c>
      <c r="J1" s="46" t="s">
        <v>49</v>
      </c>
    </row>
    <row r="2" spans="2:10" x14ac:dyDescent="0.2">
      <c r="B2" s="1" t="s">
        <v>48</v>
      </c>
    </row>
    <row r="3" spans="2:10" x14ac:dyDescent="0.2">
      <c r="B3" s="1" t="s">
        <v>2</v>
      </c>
    </row>
    <row r="6" spans="2:10" x14ac:dyDescent="0.2">
      <c r="D6" s="4"/>
      <c r="E6" s="4"/>
      <c r="F6" s="4" t="s">
        <v>3</v>
      </c>
      <c r="G6" s="4"/>
      <c r="H6" s="51"/>
      <c r="I6" s="4" t="s">
        <v>4</v>
      </c>
      <c r="J6" s="5"/>
    </row>
    <row r="7" spans="2:10" x14ac:dyDescent="0.2">
      <c r="D7" s="6" t="s">
        <v>5</v>
      </c>
      <c r="E7" s="6" t="s">
        <v>6</v>
      </c>
      <c r="F7" s="6" t="s">
        <v>7</v>
      </c>
      <c r="G7" s="6" t="s">
        <v>8</v>
      </c>
      <c r="H7" s="52" t="s">
        <v>9</v>
      </c>
      <c r="I7" s="6" t="s">
        <v>10</v>
      </c>
      <c r="J7" s="7" t="s">
        <v>11</v>
      </c>
    </row>
    <row r="8" spans="2:10" x14ac:dyDescent="0.2">
      <c r="B8" s="1" t="s">
        <v>12</v>
      </c>
    </row>
    <row r="9" spans="2:10" x14ac:dyDescent="0.2">
      <c r="B9" s="1"/>
    </row>
    <row r="10" spans="2:10" x14ac:dyDescent="0.2">
      <c r="B10" s="2" t="s">
        <v>13</v>
      </c>
      <c r="D10" s="3">
        <v>909</v>
      </c>
      <c r="E10" s="3" t="s">
        <v>14</v>
      </c>
      <c r="F10" s="8">
        <f>-'4.9.1'!G12</f>
        <v>-27.96</v>
      </c>
      <c r="G10" s="3" t="s">
        <v>15</v>
      </c>
      <c r="H10" s="55">
        <v>6.9301032461305659E-2</v>
      </c>
      <c r="I10" s="8">
        <f>F10*H10</f>
        <v>-1.9376568676181063</v>
      </c>
      <c r="J10" s="3" t="s">
        <v>50</v>
      </c>
    </row>
    <row r="11" spans="2:10" x14ac:dyDescent="0.2">
      <c r="B11" s="2" t="s">
        <v>16</v>
      </c>
      <c r="D11" s="3">
        <v>909</v>
      </c>
      <c r="E11" s="3" t="s">
        <v>14</v>
      </c>
      <c r="F11" s="8">
        <f>-'4.9.1'!G20-'4.9.1'!G24</f>
        <v>-315823.95000000013</v>
      </c>
      <c r="G11" s="3" t="s">
        <v>15</v>
      </c>
      <c r="H11" s="55">
        <v>6.9301032461305659E-2</v>
      </c>
      <c r="I11" s="8">
        <f t="shared" ref="I11:I17" si="0">F11*H11</f>
        <v>-21886.925811007783</v>
      </c>
      <c r="J11" s="3" t="s">
        <v>50</v>
      </c>
    </row>
    <row r="12" spans="2:10" x14ac:dyDescent="0.2">
      <c r="B12" s="2" t="s">
        <v>17</v>
      </c>
      <c r="D12" s="3">
        <v>909</v>
      </c>
      <c r="E12" s="3" t="s">
        <v>14</v>
      </c>
      <c r="F12" s="8">
        <f>SUM('4.9.1'!G36,'4.9.1'!G42,'4.9.1'!G48)</f>
        <v>31244.82</v>
      </c>
      <c r="G12" s="3" t="s">
        <v>18</v>
      </c>
      <c r="H12" s="55">
        <v>1</v>
      </c>
      <c r="I12" s="8">
        <f t="shared" si="0"/>
        <v>31244.82</v>
      </c>
      <c r="J12" s="3" t="s">
        <v>50</v>
      </c>
    </row>
    <row r="13" spans="2:10" x14ac:dyDescent="0.2">
      <c r="B13" s="2" t="s">
        <v>19</v>
      </c>
      <c r="D13" s="3">
        <v>909</v>
      </c>
      <c r="E13" s="3" t="s">
        <v>14</v>
      </c>
      <c r="F13" s="8">
        <f>SUM('4.9.1'!G37,'4.9.1'!G43,'4.9.1'!G49)</f>
        <v>166054.71000000005</v>
      </c>
      <c r="G13" s="3" t="s">
        <v>20</v>
      </c>
      <c r="H13" s="55">
        <v>0</v>
      </c>
      <c r="I13" s="8">
        <f t="shared" si="0"/>
        <v>0</v>
      </c>
      <c r="J13" s="3" t="s">
        <v>50</v>
      </c>
    </row>
    <row r="14" spans="2:10" x14ac:dyDescent="0.2">
      <c r="B14" s="2" t="s">
        <v>21</v>
      </c>
      <c r="D14" s="3">
        <v>909</v>
      </c>
      <c r="E14" s="3" t="s">
        <v>14</v>
      </c>
      <c r="F14" s="8">
        <f>SUM('4.9.1'!G38,'4.9.1'!G44,'4.9.1'!G50)</f>
        <v>967.0100000000001</v>
      </c>
      <c r="G14" s="3" t="s">
        <v>22</v>
      </c>
      <c r="H14" s="55">
        <v>0</v>
      </c>
      <c r="I14" s="8">
        <f t="shared" si="0"/>
        <v>0</v>
      </c>
      <c r="J14" s="3" t="s">
        <v>50</v>
      </c>
    </row>
    <row r="15" spans="2:10" x14ac:dyDescent="0.2">
      <c r="B15" s="2" t="s">
        <v>23</v>
      </c>
      <c r="D15" s="3">
        <v>909</v>
      </c>
      <c r="E15" s="3" t="s">
        <v>14</v>
      </c>
      <c r="F15" s="8">
        <f>SUM('4.9.1'!G39,'4.9.1'!G45,'4.9.1'!G51)</f>
        <v>19358.839999999997</v>
      </c>
      <c r="G15" s="3" t="s">
        <v>24</v>
      </c>
      <c r="H15" s="55">
        <v>0</v>
      </c>
      <c r="I15" s="8">
        <f t="shared" si="0"/>
        <v>0</v>
      </c>
      <c r="J15" s="3" t="s">
        <v>50</v>
      </c>
    </row>
    <row r="16" spans="2:10" x14ac:dyDescent="0.2">
      <c r="B16" s="2" t="s">
        <v>25</v>
      </c>
      <c r="D16" s="3">
        <v>909</v>
      </c>
      <c r="E16" s="3" t="s">
        <v>14</v>
      </c>
      <c r="F16" s="8">
        <f>SUM('4.9.1'!G40,'4.9.1'!G46,'4.9.1'!G52)</f>
        <v>44191.09</v>
      </c>
      <c r="G16" s="3" t="s">
        <v>26</v>
      </c>
      <c r="H16" s="55">
        <v>0</v>
      </c>
      <c r="I16" s="8">
        <f t="shared" si="0"/>
        <v>0</v>
      </c>
      <c r="J16" s="3" t="s">
        <v>50</v>
      </c>
    </row>
    <row r="17" spans="2:10" x14ac:dyDescent="0.2">
      <c r="B17" s="2" t="s">
        <v>27</v>
      </c>
      <c r="D17" s="3">
        <v>909</v>
      </c>
      <c r="E17" s="3" t="s">
        <v>14</v>
      </c>
      <c r="F17" s="8">
        <f>SUM('4.9.1'!G41,'4.9.1'!G47,'4.9.1'!G53)</f>
        <v>54007.48</v>
      </c>
      <c r="G17" s="3" t="s">
        <v>28</v>
      </c>
      <c r="H17" s="55">
        <v>0</v>
      </c>
      <c r="I17" s="8">
        <f t="shared" si="0"/>
        <v>0</v>
      </c>
      <c r="J17" s="3" t="s">
        <v>50</v>
      </c>
    </row>
    <row r="18" spans="2:10" x14ac:dyDescent="0.2">
      <c r="D18" s="3"/>
      <c r="E18" s="3"/>
      <c r="F18" s="9">
        <f>SUM(F10:F17)</f>
        <v>-27.96000000010099</v>
      </c>
      <c r="G18" s="3"/>
      <c r="H18" s="56"/>
      <c r="I18" s="9">
        <f>SUM(I10:I13)</f>
        <v>9355.9565321245973</v>
      </c>
    </row>
    <row r="19" spans="2:10" x14ac:dyDescent="0.2">
      <c r="D19" s="3"/>
      <c r="E19" s="3"/>
      <c r="F19" s="8"/>
      <c r="G19" s="3"/>
      <c r="H19" s="56"/>
    </row>
    <row r="20" spans="2:10" x14ac:dyDescent="0.2">
      <c r="B20" s="10"/>
      <c r="C20" s="10"/>
      <c r="D20" s="11"/>
      <c r="E20" s="11"/>
      <c r="F20" s="12"/>
      <c r="G20" s="11"/>
      <c r="H20" s="56"/>
    </row>
    <row r="21" spans="2:10" x14ac:dyDescent="0.2">
      <c r="B21" s="2" t="s">
        <v>29</v>
      </c>
      <c r="D21" s="3">
        <v>930</v>
      </c>
      <c r="E21" s="3" t="s">
        <v>14</v>
      </c>
      <c r="F21" s="8">
        <f>-SUM('4.9.1'!G27)</f>
        <v>-112.87</v>
      </c>
      <c r="G21" s="3" t="s">
        <v>30</v>
      </c>
      <c r="H21" s="55">
        <v>6.8509279244491156E-2</v>
      </c>
      <c r="I21" s="8">
        <f t="shared" ref="I21:I23" si="1">F21*H21</f>
        <v>-7.732642348325717</v>
      </c>
      <c r="J21" s="3" t="s">
        <v>50</v>
      </c>
    </row>
    <row r="22" spans="2:10" x14ac:dyDescent="0.2">
      <c r="B22" s="2" t="s">
        <v>19</v>
      </c>
      <c r="D22" s="3">
        <v>930</v>
      </c>
      <c r="E22" s="3" t="s">
        <v>14</v>
      </c>
      <c r="F22" s="8">
        <f>SUM('4.9.1'!G56,'4.9.1'!G62,'4.9.1'!G68)</f>
        <v>-302.33</v>
      </c>
      <c r="G22" s="3" t="s">
        <v>20</v>
      </c>
      <c r="H22" s="55">
        <v>0</v>
      </c>
      <c r="I22" s="8">
        <f t="shared" si="1"/>
        <v>0</v>
      </c>
      <c r="J22" s="3" t="s">
        <v>50</v>
      </c>
    </row>
    <row r="23" spans="2:10" x14ac:dyDescent="0.2">
      <c r="B23" s="2" t="s">
        <v>25</v>
      </c>
      <c r="D23" s="3">
        <v>930</v>
      </c>
      <c r="E23" s="3" t="s">
        <v>14</v>
      </c>
      <c r="F23" s="8">
        <f>SUM('4.9.1'!G59,'4.9.1'!G65,'4.9.1'!G71)</f>
        <v>415.2</v>
      </c>
      <c r="G23" s="3" t="s">
        <v>26</v>
      </c>
      <c r="H23" s="55">
        <v>0</v>
      </c>
      <c r="I23" s="8">
        <f t="shared" si="1"/>
        <v>0</v>
      </c>
      <c r="J23" s="3" t="s">
        <v>50</v>
      </c>
    </row>
    <row r="24" spans="2:10" x14ac:dyDescent="0.2">
      <c r="F24" s="13">
        <f>SUM(F21:F23)</f>
        <v>0</v>
      </c>
      <c r="G24" s="3"/>
      <c r="I24" s="13">
        <f>SUM(I21:I21)</f>
        <v>-7.732642348325717</v>
      </c>
    </row>
    <row r="25" spans="2:10" x14ac:dyDescent="0.2">
      <c r="G25" s="3"/>
    </row>
    <row r="26" spans="2:10" x14ac:dyDescent="0.2">
      <c r="B26" s="10"/>
      <c r="C26" s="10"/>
      <c r="D26" s="11"/>
      <c r="E26" s="11"/>
      <c r="F26" s="12"/>
      <c r="G26" s="11"/>
      <c r="H26" s="53"/>
      <c r="I26" s="10"/>
    </row>
    <row r="27" spans="2:10" x14ac:dyDescent="0.2">
      <c r="B27" s="10"/>
      <c r="C27" s="10"/>
      <c r="D27" s="11"/>
      <c r="E27" s="11"/>
      <c r="F27" s="12"/>
      <c r="G27" s="11"/>
      <c r="H27" s="53"/>
      <c r="I27" s="10"/>
    </row>
    <row r="28" spans="2:10" x14ac:dyDescent="0.2">
      <c r="B28" s="10"/>
      <c r="C28" s="10"/>
      <c r="D28" s="11"/>
      <c r="E28" s="11"/>
      <c r="F28" s="12"/>
      <c r="G28" s="11"/>
      <c r="H28" s="53"/>
      <c r="I28" s="10"/>
    </row>
    <row r="29" spans="2:10" x14ac:dyDescent="0.2">
      <c r="B29" s="10"/>
      <c r="C29" s="10"/>
      <c r="D29" s="10"/>
      <c r="E29" s="10"/>
      <c r="F29" s="12"/>
      <c r="G29" s="11"/>
      <c r="H29" s="53"/>
      <c r="I29" s="10"/>
    </row>
    <row r="48" spans="2:2" ht="13.5" thickBot="1" x14ac:dyDescent="0.25">
      <c r="B48" s="14" t="s">
        <v>31</v>
      </c>
    </row>
    <row r="49" spans="1:10" ht="15" customHeight="1" x14ac:dyDescent="0.2">
      <c r="A49" s="57" t="s">
        <v>52</v>
      </c>
      <c r="B49" s="58"/>
      <c r="C49" s="58"/>
      <c r="D49" s="58"/>
      <c r="E49" s="58"/>
      <c r="F49" s="58"/>
      <c r="G49" s="58"/>
      <c r="H49" s="58"/>
      <c r="I49" s="58"/>
      <c r="J49" s="59"/>
    </row>
    <row r="50" spans="1:10" ht="15" customHeight="1" x14ac:dyDescent="0.2">
      <c r="A50" s="60"/>
      <c r="B50" s="61"/>
      <c r="C50" s="61"/>
      <c r="D50" s="61"/>
      <c r="E50" s="61"/>
      <c r="F50" s="61"/>
      <c r="G50" s="61"/>
      <c r="H50" s="61"/>
      <c r="I50" s="61"/>
      <c r="J50" s="62"/>
    </row>
    <row r="51" spans="1:10" ht="15" customHeight="1" x14ac:dyDescent="0.2">
      <c r="A51" s="60"/>
      <c r="B51" s="61"/>
      <c r="C51" s="61"/>
      <c r="D51" s="61"/>
      <c r="E51" s="61"/>
      <c r="F51" s="61"/>
      <c r="G51" s="61"/>
      <c r="H51" s="61"/>
      <c r="I51" s="61"/>
      <c r="J51" s="62"/>
    </row>
    <row r="52" spans="1:10" ht="15" customHeight="1" x14ac:dyDescent="0.2">
      <c r="A52" s="60"/>
      <c r="B52" s="61"/>
      <c r="C52" s="61"/>
      <c r="D52" s="61"/>
      <c r="E52" s="61"/>
      <c r="F52" s="61"/>
      <c r="G52" s="61"/>
      <c r="H52" s="61"/>
      <c r="I52" s="61"/>
      <c r="J52" s="62"/>
    </row>
    <row r="53" spans="1:10" ht="15" customHeight="1" x14ac:dyDescent="0.2">
      <c r="A53" s="60"/>
      <c r="B53" s="61"/>
      <c r="C53" s="61"/>
      <c r="D53" s="61"/>
      <c r="E53" s="61"/>
      <c r="F53" s="61"/>
      <c r="G53" s="61"/>
      <c r="H53" s="61"/>
      <c r="I53" s="61"/>
      <c r="J53" s="62"/>
    </row>
    <row r="54" spans="1:10" ht="15" customHeight="1" x14ac:dyDescent="0.2">
      <c r="A54" s="60"/>
      <c r="B54" s="61"/>
      <c r="C54" s="61"/>
      <c r="D54" s="61"/>
      <c r="E54" s="61"/>
      <c r="F54" s="61"/>
      <c r="G54" s="61"/>
      <c r="H54" s="61"/>
      <c r="I54" s="61"/>
      <c r="J54" s="62"/>
    </row>
    <row r="55" spans="1:10" ht="15" customHeight="1" x14ac:dyDescent="0.2">
      <c r="A55" s="60"/>
      <c r="B55" s="61"/>
      <c r="C55" s="61"/>
      <c r="D55" s="61"/>
      <c r="E55" s="61"/>
      <c r="F55" s="61"/>
      <c r="G55" s="61"/>
      <c r="H55" s="61"/>
      <c r="I55" s="61"/>
      <c r="J55" s="62"/>
    </row>
    <row r="56" spans="1:10" ht="15" customHeight="1" x14ac:dyDescent="0.2">
      <c r="A56" s="60"/>
      <c r="B56" s="61"/>
      <c r="C56" s="61"/>
      <c r="D56" s="61"/>
      <c r="E56" s="61"/>
      <c r="F56" s="61"/>
      <c r="G56" s="61"/>
      <c r="H56" s="61"/>
      <c r="I56" s="61"/>
      <c r="J56" s="62"/>
    </row>
    <row r="57" spans="1:10" ht="15" customHeight="1" x14ac:dyDescent="0.2">
      <c r="A57" s="60"/>
      <c r="B57" s="61"/>
      <c r="C57" s="61"/>
      <c r="D57" s="61"/>
      <c r="E57" s="61"/>
      <c r="F57" s="61"/>
      <c r="G57" s="61"/>
      <c r="H57" s="61"/>
      <c r="I57" s="61"/>
      <c r="J57" s="62"/>
    </row>
    <row r="58" spans="1:10" ht="15" customHeight="1" x14ac:dyDescent="0.2">
      <c r="A58" s="60"/>
      <c r="B58" s="61"/>
      <c r="C58" s="61"/>
      <c r="D58" s="61"/>
      <c r="E58" s="61"/>
      <c r="F58" s="61"/>
      <c r="G58" s="61"/>
      <c r="H58" s="61"/>
      <c r="I58" s="61"/>
      <c r="J58" s="62"/>
    </row>
    <row r="59" spans="1:10" ht="15" customHeight="1" thickBot="1" x14ac:dyDescent="0.25">
      <c r="A59" s="63"/>
      <c r="B59" s="64"/>
      <c r="C59" s="64"/>
      <c r="D59" s="64"/>
      <c r="E59" s="64"/>
      <c r="F59" s="64"/>
      <c r="G59" s="64"/>
      <c r="H59" s="64"/>
      <c r="I59" s="64"/>
      <c r="J59" s="65"/>
    </row>
    <row r="60" spans="1:10" x14ac:dyDescent="0.2">
      <c r="A60" s="15" t="s">
        <v>32</v>
      </c>
      <c r="B60" s="16"/>
      <c r="C60" s="15"/>
      <c r="D60" s="17"/>
      <c r="E60" s="17"/>
      <c r="F60" s="18"/>
      <c r="G60" s="17"/>
      <c r="H60" s="54"/>
      <c r="I60" s="17"/>
      <c r="J60" s="19"/>
    </row>
    <row r="61" spans="1:10" x14ac:dyDescent="0.2">
      <c r="A61" s="15"/>
      <c r="B61" s="16"/>
      <c r="C61" s="15"/>
      <c r="D61" s="17"/>
      <c r="E61" s="17"/>
      <c r="F61" s="17"/>
      <c r="G61" s="17"/>
      <c r="H61" s="54"/>
      <c r="I61" s="17"/>
      <c r="J61" s="19"/>
    </row>
    <row r="62" spans="1:10" x14ac:dyDescent="0.2">
      <c r="A62" s="15"/>
      <c r="B62" s="16"/>
      <c r="C62" s="15"/>
      <c r="D62" s="17"/>
      <c r="E62" s="17"/>
      <c r="F62" s="17"/>
      <c r="G62" s="17"/>
      <c r="H62" s="54"/>
      <c r="I62" s="17"/>
      <c r="J62" s="19"/>
    </row>
    <row r="63" spans="1:10" x14ac:dyDescent="0.2">
      <c r="A63" s="15"/>
      <c r="B63" s="15"/>
      <c r="C63" s="15"/>
      <c r="D63" s="17"/>
      <c r="E63" s="17"/>
      <c r="F63" s="17"/>
      <c r="G63" s="17"/>
      <c r="H63" s="54"/>
      <c r="I63" s="17"/>
      <c r="J63" s="17"/>
    </row>
    <row r="64" spans="1:10" x14ac:dyDescent="0.2">
      <c r="A64" s="10"/>
      <c r="B64" s="10"/>
      <c r="C64" s="10"/>
      <c r="D64" s="10"/>
      <c r="E64" s="10"/>
      <c r="F64" s="10"/>
      <c r="G64" s="10"/>
      <c r="H64" s="53"/>
      <c r="I64" s="10"/>
      <c r="J64" s="10"/>
    </row>
  </sheetData>
  <mergeCells count="1">
    <mergeCell ref="A49:J59"/>
  </mergeCells>
  <pageMargins left="0.7" right="0.7" top="0.75" bottom="0.75" header="0.3" footer="0.3"/>
  <pageSetup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048576"/>
  <sheetViews>
    <sheetView view="pageBreakPreview" zoomScale="85" zoomScaleNormal="85" zoomScaleSheetLayoutView="85" workbookViewId="0">
      <selection activeCell="F19" sqref="F19"/>
    </sheetView>
  </sheetViews>
  <sheetFormatPr defaultRowHeight="12.75" outlineLevelRow="1" x14ac:dyDescent="0.2"/>
  <cols>
    <col min="1" max="1" width="3.28515625" style="23" customWidth="1"/>
    <col min="2" max="2" width="13.140625" style="21" customWidth="1"/>
    <col min="3" max="3" width="10.28515625" style="21" customWidth="1"/>
    <col min="4" max="4" width="16.28515625" style="21" customWidth="1"/>
    <col min="5" max="5" width="56.85546875" style="21" customWidth="1"/>
    <col min="6" max="6" width="16.140625" style="21" bestFit="1" customWidth="1"/>
    <col min="7" max="7" width="12.140625" style="23" customWidth="1"/>
    <col min="8" max="8" width="8.5703125" style="47" bestFit="1" customWidth="1"/>
    <col min="9" max="9" width="13.7109375" style="23" customWidth="1"/>
    <col min="10" max="16384" width="9.140625" style="23"/>
  </cols>
  <sheetData>
    <row r="1" spans="2:11" x14ac:dyDescent="0.2">
      <c r="B1" s="20" t="str">
        <f>'4.9'!B1</f>
        <v>PacifiCorp</v>
      </c>
      <c r="G1" s="22" t="s">
        <v>33</v>
      </c>
      <c r="H1" s="47" t="s">
        <v>50</v>
      </c>
    </row>
    <row r="2" spans="2:11" x14ac:dyDescent="0.2">
      <c r="B2" s="20" t="str">
        <f>'4.9'!B2</f>
        <v>Washington General Rate Case - June 2012</v>
      </c>
    </row>
    <row r="3" spans="2:11" x14ac:dyDescent="0.2">
      <c r="B3" s="20" t="str">
        <f>'4.9'!B3</f>
        <v>Advertising Adjustment</v>
      </c>
    </row>
    <row r="4" spans="2:11" x14ac:dyDescent="0.2">
      <c r="B4" s="20" t="s">
        <v>34</v>
      </c>
    </row>
    <row r="5" spans="2:11" x14ac:dyDescent="0.2">
      <c r="B5" s="20"/>
    </row>
    <row r="6" spans="2:11" x14ac:dyDescent="0.2">
      <c r="B6" s="20"/>
      <c r="G6" s="24"/>
      <c r="H6" s="48"/>
    </row>
    <row r="7" spans="2:11" x14ac:dyDescent="0.2">
      <c r="B7" s="25"/>
      <c r="C7" s="25"/>
      <c r="D7" s="25"/>
      <c r="E7" s="25"/>
      <c r="F7" s="25"/>
      <c r="G7" s="26"/>
      <c r="J7" s="26"/>
    </row>
    <row r="8" spans="2:11" x14ac:dyDescent="0.2">
      <c r="B8" s="27" t="s">
        <v>35</v>
      </c>
      <c r="C8" s="20"/>
      <c r="D8" s="20"/>
      <c r="E8" s="20"/>
      <c r="F8" s="20"/>
      <c r="J8" s="26"/>
    </row>
    <row r="9" spans="2:11" x14ac:dyDescent="0.2">
      <c r="J9" s="26"/>
    </row>
    <row r="10" spans="2:11" x14ac:dyDescent="0.2">
      <c r="J10" s="26"/>
    </row>
    <row r="11" spans="2:11" ht="25.5" x14ac:dyDescent="0.2">
      <c r="B11" s="28" t="s">
        <v>36</v>
      </c>
      <c r="C11" s="29" t="s">
        <v>37</v>
      </c>
      <c r="D11" s="28" t="s">
        <v>38</v>
      </c>
      <c r="E11" s="28" t="s">
        <v>39</v>
      </c>
      <c r="F11" s="28" t="s">
        <v>40</v>
      </c>
      <c r="G11" s="30" t="s">
        <v>41</v>
      </c>
      <c r="J11" s="26"/>
    </row>
    <row r="12" spans="2:11" x14ac:dyDescent="0.2">
      <c r="B12" s="21" t="s">
        <v>14</v>
      </c>
      <c r="C12" s="21">
        <v>9090000</v>
      </c>
      <c r="D12" s="21">
        <v>530022</v>
      </c>
      <c r="E12" s="21" t="s">
        <v>42</v>
      </c>
      <c r="F12" s="21" t="s">
        <v>15</v>
      </c>
      <c r="G12" s="31">
        <v>27.96</v>
      </c>
      <c r="H12" s="46" t="s">
        <v>51</v>
      </c>
      <c r="J12" s="26">
        <v>0</v>
      </c>
      <c r="K12" s="32" t="s">
        <v>43</v>
      </c>
    </row>
    <row r="13" spans="2:11" ht="15" x14ac:dyDescent="0.25">
      <c r="B13"/>
      <c r="C13"/>
      <c r="D13"/>
      <c r="E13"/>
      <c r="F13"/>
      <c r="G13" s="26"/>
      <c r="J13" s="26"/>
    </row>
    <row r="14" spans="2:11" ht="15" x14ac:dyDescent="0.25">
      <c r="B14"/>
      <c r="C14"/>
      <c r="D14"/>
      <c r="E14"/>
      <c r="F14"/>
      <c r="G14" s="26"/>
      <c r="J14" s="26"/>
    </row>
    <row r="15" spans="2:11" ht="15" x14ac:dyDescent="0.25">
      <c r="B15"/>
      <c r="C15"/>
      <c r="D15"/>
      <c r="E15"/>
      <c r="F15"/>
      <c r="G15" s="26"/>
      <c r="J15" s="26"/>
    </row>
    <row r="16" spans="2:11" x14ac:dyDescent="0.2">
      <c r="B16" s="27" t="s">
        <v>44</v>
      </c>
      <c r="C16" s="20"/>
      <c r="D16" s="20"/>
      <c r="E16" s="20"/>
      <c r="F16" s="20"/>
      <c r="J16" s="26"/>
    </row>
    <row r="17" spans="2:13" x14ac:dyDescent="0.2">
      <c r="J17" s="26"/>
    </row>
    <row r="18" spans="2:13" x14ac:dyDescent="0.2">
      <c r="J18" s="26"/>
    </row>
    <row r="19" spans="2:13" ht="25.5" x14ac:dyDescent="0.2">
      <c r="B19" s="28" t="s">
        <v>36</v>
      </c>
      <c r="C19" s="29" t="s">
        <v>37</v>
      </c>
      <c r="D19" s="28" t="s">
        <v>38</v>
      </c>
      <c r="E19" s="28" t="s">
        <v>39</v>
      </c>
      <c r="F19" s="28" t="s">
        <v>40</v>
      </c>
      <c r="G19" s="30" t="s">
        <v>41</v>
      </c>
      <c r="J19" s="26"/>
    </row>
    <row r="20" spans="2:13" x14ac:dyDescent="0.2">
      <c r="B20" s="21" t="s">
        <v>14</v>
      </c>
      <c r="C20" s="21">
        <v>9090000</v>
      </c>
      <c r="D20" s="21">
        <v>530019</v>
      </c>
      <c r="E20" s="21" t="s">
        <v>45</v>
      </c>
      <c r="F20" s="21" t="s">
        <v>15</v>
      </c>
      <c r="G20" s="31">
        <v>1471.67</v>
      </c>
      <c r="H20" s="46" t="s">
        <v>51</v>
      </c>
      <c r="J20" s="26"/>
    </row>
    <row r="21" spans="2:13" hidden="1" outlineLevel="1" x14ac:dyDescent="0.2">
      <c r="B21" s="21" t="s">
        <v>14</v>
      </c>
      <c r="C21" s="21">
        <v>9090000</v>
      </c>
      <c r="D21" s="21">
        <v>530019</v>
      </c>
      <c r="E21" s="21" t="s">
        <v>45</v>
      </c>
      <c r="F21" s="21" t="s">
        <v>30</v>
      </c>
      <c r="G21" s="31">
        <v>0</v>
      </c>
      <c r="J21" s="26"/>
    </row>
    <row r="22" spans="2:13" hidden="1" outlineLevel="1" x14ac:dyDescent="0.2">
      <c r="B22" s="21" t="s">
        <v>14</v>
      </c>
      <c r="C22" s="21">
        <v>9090000</v>
      </c>
      <c r="D22" s="21">
        <v>530020</v>
      </c>
      <c r="E22" s="21" t="s">
        <v>46</v>
      </c>
      <c r="F22" s="21" t="s">
        <v>15</v>
      </c>
      <c r="G22" s="31">
        <v>0</v>
      </c>
      <c r="J22" s="26"/>
    </row>
    <row r="23" spans="2:13" hidden="1" outlineLevel="1" x14ac:dyDescent="0.2">
      <c r="B23" s="21" t="s">
        <v>14</v>
      </c>
      <c r="C23" s="21">
        <v>9090000</v>
      </c>
      <c r="D23" s="21">
        <v>530020</v>
      </c>
      <c r="E23" s="21" t="s">
        <v>46</v>
      </c>
      <c r="F23" s="21" t="s">
        <v>30</v>
      </c>
      <c r="G23" s="31">
        <v>0</v>
      </c>
      <c r="J23" s="26"/>
    </row>
    <row r="24" spans="2:13" collapsed="1" x14ac:dyDescent="0.2">
      <c r="B24" s="21" t="s">
        <v>14</v>
      </c>
      <c r="C24" s="21">
        <v>9090000</v>
      </c>
      <c r="D24" s="21">
        <v>530022</v>
      </c>
      <c r="E24" s="21" t="s">
        <v>42</v>
      </c>
      <c r="F24" s="21" t="s">
        <v>15</v>
      </c>
      <c r="G24" s="31">
        <v>314352.28000000014</v>
      </c>
      <c r="H24" s="46" t="s">
        <v>51</v>
      </c>
      <c r="J24" s="26"/>
    </row>
    <row r="25" spans="2:13" hidden="1" outlineLevel="1" x14ac:dyDescent="0.2">
      <c r="B25" s="21" t="s">
        <v>14</v>
      </c>
      <c r="C25" s="21">
        <v>9090000</v>
      </c>
      <c r="D25" s="21">
        <v>530022</v>
      </c>
      <c r="E25" s="21" t="s">
        <v>42</v>
      </c>
      <c r="F25" s="21" t="s">
        <v>30</v>
      </c>
      <c r="G25" s="31">
        <v>0</v>
      </c>
      <c r="J25" s="26"/>
    </row>
    <row r="26" spans="2:13" ht="6.95" customHeight="1" collapsed="1" x14ac:dyDescent="0.2">
      <c r="G26" s="31"/>
      <c r="J26" s="26"/>
    </row>
    <row r="27" spans="2:13" x14ac:dyDescent="0.2">
      <c r="B27" s="21" t="s">
        <v>14</v>
      </c>
      <c r="C27" s="21">
        <v>9301000</v>
      </c>
      <c r="D27" s="21">
        <v>530020</v>
      </c>
      <c r="E27" s="21" t="s">
        <v>46</v>
      </c>
      <c r="F27" s="21" t="s">
        <v>30</v>
      </c>
      <c r="G27" s="31">
        <v>112.87</v>
      </c>
      <c r="H27" s="46" t="s">
        <v>51</v>
      </c>
      <c r="J27" s="26"/>
    </row>
    <row r="28" spans="2:13" ht="15" x14ac:dyDescent="0.25">
      <c r="B28" s="25"/>
      <c r="C28"/>
      <c r="D28"/>
      <c r="E28"/>
      <c r="F28"/>
      <c r="G28" s="33">
        <f>SUM(G20:G27)</f>
        <v>315936.82000000012</v>
      </c>
      <c r="J28" s="26">
        <v>0</v>
      </c>
      <c r="K28" s="32" t="s">
        <v>43</v>
      </c>
    </row>
    <row r="29" spans="2:13" ht="15" x14ac:dyDescent="0.25">
      <c r="B29" s="25"/>
      <c r="C29"/>
      <c r="D29"/>
      <c r="E29"/>
      <c r="F29"/>
      <c r="G29" s="26"/>
      <c r="J29" s="26"/>
    </row>
    <row r="30" spans="2:13" ht="15" x14ac:dyDescent="0.25">
      <c r="B30" s="25"/>
      <c r="C30"/>
      <c r="D30"/>
      <c r="E30"/>
      <c r="F30"/>
      <c r="G30" s="26"/>
      <c r="J30" s="26"/>
    </row>
    <row r="31" spans="2:13" ht="15" x14ac:dyDescent="0.25">
      <c r="B31" s="25"/>
      <c r="C31" s="34"/>
      <c r="D31" s="34"/>
      <c r="E31" s="34"/>
      <c r="F31" s="34"/>
      <c r="G31" s="26"/>
      <c r="J31" s="26"/>
      <c r="K31" s="35"/>
      <c r="L31" s="35"/>
      <c r="M31" s="35"/>
    </row>
    <row r="32" spans="2:13" x14ac:dyDescent="0.2">
      <c r="B32" s="27" t="s">
        <v>47</v>
      </c>
      <c r="C32" s="20"/>
      <c r="D32" s="20"/>
      <c r="E32" s="20"/>
      <c r="F32" s="20"/>
      <c r="J32" s="26"/>
      <c r="L32" s="35"/>
      <c r="M32" s="35"/>
    </row>
    <row r="33" spans="2:13" x14ac:dyDescent="0.2">
      <c r="J33" s="26"/>
      <c r="L33" s="35"/>
      <c r="M33" s="35"/>
    </row>
    <row r="34" spans="2:13" x14ac:dyDescent="0.2">
      <c r="J34" s="26"/>
      <c r="L34" s="35"/>
      <c r="M34" s="35"/>
    </row>
    <row r="35" spans="2:13" ht="25.5" x14ac:dyDescent="0.2">
      <c r="B35" s="28" t="s">
        <v>36</v>
      </c>
      <c r="C35" s="29" t="s">
        <v>37</v>
      </c>
      <c r="D35" s="28" t="s">
        <v>38</v>
      </c>
      <c r="E35" s="28" t="s">
        <v>39</v>
      </c>
      <c r="F35" s="28" t="s">
        <v>40</v>
      </c>
      <c r="G35" s="30" t="s">
        <v>41</v>
      </c>
      <c r="J35" s="26"/>
      <c r="L35" s="35"/>
      <c r="M35" s="35"/>
    </row>
    <row r="36" spans="2:13" x14ac:dyDescent="0.2">
      <c r="B36" s="21" t="s">
        <v>14</v>
      </c>
      <c r="C36" s="21">
        <v>9090000</v>
      </c>
      <c r="D36" s="21">
        <v>530019</v>
      </c>
      <c r="E36" s="21" t="s">
        <v>45</v>
      </c>
      <c r="F36" s="21" t="s">
        <v>18</v>
      </c>
      <c r="G36" s="31">
        <v>703.48</v>
      </c>
      <c r="H36" s="46" t="s">
        <v>51</v>
      </c>
      <c r="J36" s="26"/>
      <c r="L36" s="35"/>
      <c r="M36" s="35"/>
    </row>
    <row r="37" spans="2:13" hidden="1" outlineLevel="1" x14ac:dyDescent="0.2">
      <c r="B37" s="21" t="s">
        <v>14</v>
      </c>
      <c r="C37" s="21">
        <v>9090000</v>
      </c>
      <c r="D37" s="21">
        <v>530019</v>
      </c>
      <c r="E37" s="21" t="s">
        <v>45</v>
      </c>
      <c r="F37" s="21" t="s">
        <v>20</v>
      </c>
      <c r="G37" s="31">
        <v>0</v>
      </c>
      <c r="H37" s="46" t="s">
        <v>51</v>
      </c>
      <c r="J37" s="26"/>
      <c r="L37" s="35"/>
      <c r="M37" s="35"/>
    </row>
    <row r="38" spans="2:13" hidden="1" outlineLevel="1" x14ac:dyDescent="0.2">
      <c r="B38" s="21" t="s">
        <v>14</v>
      </c>
      <c r="C38" s="21">
        <v>9090000</v>
      </c>
      <c r="D38" s="21">
        <v>530019</v>
      </c>
      <c r="E38" s="21" t="s">
        <v>45</v>
      </c>
      <c r="F38" s="21" t="s">
        <v>22</v>
      </c>
      <c r="G38" s="31">
        <v>0</v>
      </c>
      <c r="H38" s="46" t="s">
        <v>51</v>
      </c>
      <c r="J38" s="26"/>
      <c r="L38" s="35"/>
      <c r="M38" s="35"/>
    </row>
    <row r="39" spans="2:13" hidden="1" outlineLevel="1" x14ac:dyDescent="0.2">
      <c r="B39" s="21" t="s">
        <v>14</v>
      </c>
      <c r="C39" s="21">
        <v>9090000</v>
      </c>
      <c r="D39" s="21">
        <v>530019</v>
      </c>
      <c r="E39" s="21" t="s">
        <v>45</v>
      </c>
      <c r="F39" s="21" t="s">
        <v>24</v>
      </c>
      <c r="G39" s="31">
        <v>0</v>
      </c>
      <c r="H39" s="46" t="s">
        <v>51</v>
      </c>
      <c r="J39" s="26"/>
      <c r="L39" s="35"/>
      <c r="M39" s="35"/>
    </row>
    <row r="40" spans="2:13" collapsed="1" x14ac:dyDescent="0.2">
      <c r="B40" s="21" t="s">
        <v>14</v>
      </c>
      <c r="C40" s="21">
        <v>9090000</v>
      </c>
      <c r="D40" s="21">
        <v>530019</v>
      </c>
      <c r="E40" s="21" t="s">
        <v>45</v>
      </c>
      <c r="F40" s="21" t="s">
        <v>26</v>
      </c>
      <c r="G40" s="31">
        <v>308.25</v>
      </c>
      <c r="H40" s="46" t="s">
        <v>51</v>
      </c>
      <c r="J40" s="26"/>
      <c r="L40" s="35"/>
      <c r="M40" s="35"/>
    </row>
    <row r="41" spans="2:13" x14ac:dyDescent="0.2">
      <c r="B41" s="21" t="s">
        <v>14</v>
      </c>
      <c r="C41" s="21">
        <v>9090000</v>
      </c>
      <c r="D41" s="21">
        <v>530019</v>
      </c>
      <c r="E41" s="21" t="s">
        <v>45</v>
      </c>
      <c r="F41" s="21" t="s">
        <v>28</v>
      </c>
      <c r="G41" s="31">
        <v>459.94000000000005</v>
      </c>
      <c r="H41" s="46" t="s">
        <v>51</v>
      </c>
      <c r="J41" s="26"/>
      <c r="L41" s="35"/>
      <c r="M41" s="35"/>
    </row>
    <row r="42" spans="2:13" hidden="1" outlineLevel="1" x14ac:dyDescent="0.2">
      <c r="B42" s="21" t="s">
        <v>14</v>
      </c>
      <c r="C42" s="21">
        <v>9090000</v>
      </c>
      <c r="D42" s="21">
        <v>530020</v>
      </c>
      <c r="E42" s="21" t="s">
        <v>46</v>
      </c>
      <c r="F42" s="21" t="s">
        <v>18</v>
      </c>
      <c r="G42" s="31">
        <v>0</v>
      </c>
      <c r="H42" s="46" t="s">
        <v>51</v>
      </c>
      <c r="J42" s="26"/>
      <c r="L42" s="35"/>
      <c r="M42" s="35"/>
    </row>
    <row r="43" spans="2:13" hidden="1" outlineLevel="1" x14ac:dyDescent="0.2">
      <c r="B43" s="21" t="s">
        <v>14</v>
      </c>
      <c r="C43" s="21">
        <v>9090000</v>
      </c>
      <c r="D43" s="21">
        <v>530020</v>
      </c>
      <c r="E43" s="21" t="s">
        <v>46</v>
      </c>
      <c r="F43" s="21" t="s">
        <v>20</v>
      </c>
      <c r="G43" s="31">
        <v>0</v>
      </c>
      <c r="H43" s="46" t="s">
        <v>51</v>
      </c>
      <c r="J43" s="26"/>
      <c r="L43" s="35"/>
      <c r="M43" s="35"/>
    </row>
    <row r="44" spans="2:13" hidden="1" outlineLevel="1" x14ac:dyDescent="0.2">
      <c r="B44" s="21" t="s">
        <v>14</v>
      </c>
      <c r="C44" s="21">
        <v>9090000</v>
      </c>
      <c r="D44" s="21">
        <v>530020</v>
      </c>
      <c r="E44" s="21" t="s">
        <v>46</v>
      </c>
      <c r="F44" s="21" t="s">
        <v>22</v>
      </c>
      <c r="G44" s="31">
        <v>0</v>
      </c>
      <c r="H44" s="46" t="s">
        <v>51</v>
      </c>
      <c r="J44" s="26"/>
      <c r="L44" s="35"/>
      <c r="M44" s="35"/>
    </row>
    <row r="45" spans="2:13" hidden="1" outlineLevel="1" x14ac:dyDescent="0.2">
      <c r="B45" s="21" t="s">
        <v>14</v>
      </c>
      <c r="C45" s="21">
        <v>9090000</v>
      </c>
      <c r="D45" s="21">
        <v>530020</v>
      </c>
      <c r="E45" s="21" t="s">
        <v>46</v>
      </c>
      <c r="F45" s="21" t="s">
        <v>24</v>
      </c>
      <c r="G45" s="31">
        <v>0</v>
      </c>
      <c r="H45" s="46" t="s">
        <v>51</v>
      </c>
      <c r="J45" s="26"/>
      <c r="L45" s="35"/>
      <c r="M45" s="35"/>
    </row>
    <row r="46" spans="2:13" hidden="1" outlineLevel="1" x14ac:dyDescent="0.2">
      <c r="B46" s="21" t="s">
        <v>14</v>
      </c>
      <c r="C46" s="21">
        <v>9090000</v>
      </c>
      <c r="D46" s="21">
        <v>530020</v>
      </c>
      <c r="E46" s="21" t="s">
        <v>46</v>
      </c>
      <c r="F46" s="21" t="s">
        <v>26</v>
      </c>
      <c r="G46" s="31">
        <v>0</v>
      </c>
      <c r="H46" s="46" t="s">
        <v>51</v>
      </c>
      <c r="J46" s="26"/>
      <c r="L46" s="35"/>
      <c r="M46" s="35"/>
    </row>
    <row r="47" spans="2:13" hidden="1" outlineLevel="1" x14ac:dyDescent="0.2">
      <c r="B47" s="21" t="s">
        <v>14</v>
      </c>
      <c r="C47" s="21">
        <v>9090000</v>
      </c>
      <c r="D47" s="21">
        <v>530020</v>
      </c>
      <c r="E47" s="21" t="s">
        <v>46</v>
      </c>
      <c r="F47" s="21" t="s">
        <v>28</v>
      </c>
      <c r="G47" s="31">
        <v>0</v>
      </c>
      <c r="H47" s="46" t="s">
        <v>51</v>
      </c>
      <c r="J47" s="26"/>
      <c r="K47" s="32"/>
      <c r="L47" s="35"/>
      <c r="M47" s="35"/>
    </row>
    <row r="48" spans="2:13" collapsed="1" x14ac:dyDescent="0.2">
      <c r="B48" s="21" t="s">
        <v>14</v>
      </c>
      <c r="C48" s="21">
        <v>9090000</v>
      </c>
      <c r="D48" s="21">
        <v>530022</v>
      </c>
      <c r="E48" s="21" t="s">
        <v>42</v>
      </c>
      <c r="F48" s="21" t="s">
        <v>18</v>
      </c>
      <c r="G48" s="31">
        <v>30541.34</v>
      </c>
      <c r="H48" s="46" t="s">
        <v>51</v>
      </c>
      <c r="J48" s="36"/>
      <c r="K48" s="35"/>
      <c r="L48" s="35"/>
      <c r="M48" s="35"/>
    </row>
    <row r="49" spans="2:13" x14ac:dyDescent="0.2">
      <c r="B49" s="21" t="s">
        <v>14</v>
      </c>
      <c r="C49" s="21">
        <v>9090000</v>
      </c>
      <c r="D49" s="21">
        <v>530022</v>
      </c>
      <c r="E49" s="21" t="s">
        <v>42</v>
      </c>
      <c r="F49" s="21" t="s">
        <v>20</v>
      </c>
      <c r="G49" s="31">
        <v>166054.71000000005</v>
      </c>
      <c r="H49" s="46" t="s">
        <v>51</v>
      </c>
      <c r="J49" s="36"/>
      <c r="K49" s="35"/>
      <c r="L49" s="35"/>
      <c r="M49" s="35"/>
    </row>
    <row r="50" spans="2:13" x14ac:dyDescent="0.2">
      <c r="B50" s="21" t="s">
        <v>14</v>
      </c>
      <c r="C50" s="21">
        <v>9090000</v>
      </c>
      <c r="D50" s="21">
        <v>530022</v>
      </c>
      <c r="E50" s="21" t="s">
        <v>42</v>
      </c>
      <c r="F50" s="21" t="s">
        <v>22</v>
      </c>
      <c r="G50" s="31">
        <v>967.0100000000001</v>
      </c>
      <c r="H50" s="46" t="s">
        <v>51</v>
      </c>
      <c r="J50" s="36"/>
      <c r="K50" s="35"/>
      <c r="L50" s="35"/>
      <c r="M50" s="35"/>
    </row>
    <row r="51" spans="2:13" x14ac:dyDescent="0.2">
      <c r="B51" s="21" t="s">
        <v>14</v>
      </c>
      <c r="C51" s="21">
        <v>9090000</v>
      </c>
      <c r="D51" s="21">
        <v>530022</v>
      </c>
      <c r="E51" s="21" t="s">
        <v>42</v>
      </c>
      <c r="F51" s="21" t="s">
        <v>24</v>
      </c>
      <c r="G51" s="31">
        <v>19358.839999999997</v>
      </c>
      <c r="H51" s="46" t="s">
        <v>51</v>
      </c>
      <c r="J51" s="35"/>
      <c r="K51" s="35"/>
      <c r="L51" s="35"/>
      <c r="M51" s="35"/>
    </row>
    <row r="52" spans="2:13" x14ac:dyDescent="0.2">
      <c r="B52" s="21" t="s">
        <v>14</v>
      </c>
      <c r="C52" s="21">
        <v>9090000</v>
      </c>
      <c r="D52" s="21">
        <v>530022</v>
      </c>
      <c r="E52" s="21" t="s">
        <v>42</v>
      </c>
      <c r="F52" s="21" t="s">
        <v>26</v>
      </c>
      <c r="G52" s="31">
        <v>43882.84</v>
      </c>
      <c r="H52" s="46" t="s">
        <v>51</v>
      </c>
      <c r="J52" s="35"/>
      <c r="K52" s="35"/>
      <c r="L52" s="35"/>
      <c r="M52" s="35"/>
    </row>
    <row r="53" spans="2:13" x14ac:dyDescent="0.2">
      <c r="B53" s="21" t="s">
        <v>14</v>
      </c>
      <c r="C53" s="21">
        <v>9090000</v>
      </c>
      <c r="D53" s="21">
        <v>530022</v>
      </c>
      <c r="E53" s="21" t="s">
        <v>42</v>
      </c>
      <c r="F53" s="21" t="s">
        <v>28</v>
      </c>
      <c r="G53" s="31">
        <v>53547.54</v>
      </c>
      <c r="H53" s="46" t="s">
        <v>51</v>
      </c>
      <c r="J53" s="35"/>
      <c r="K53" s="35"/>
      <c r="L53" s="35"/>
      <c r="M53" s="35"/>
    </row>
    <row r="54" spans="2:13" ht="6.95" customHeight="1" x14ac:dyDescent="0.2">
      <c r="B54" s="37"/>
      <c r="C54" s="38"/>
      <c r="D54" s="37"/>
      <c r="E54" s="37"/>
      <c r="F54" s="37"/>
      <c r="G54" s="39"/>
      <c r="J54" s="40"/>
      <c r="K54" s="40"/>
      <c r="L54" s="35"/>
      <c r="M54" s="35"/>
    </row>
    <row r="55" spans="2:13" hidden="1" outlineLevel="1" x14ac:dyDescent="0.2">
      <c r="B55" s="21" t="s">
        <v>14</v>
      </c>
      <c r="C55" s="21">
        <v>9301000</v>
      </c>
      <c r="D55" s="21">
        <v>530019</v>
      </c>
      <c r="E55" s="21" t="s">
        <v>45</v>
      </c>
      <c r="F55" s="21" t="s">
        <v>18</v>
      </c>
      <c r="G55" s="31">
        <v>0</v>
      </c>
      <c r="J55" s="41"/>
      <c r="K55" s="41"/>
      <c r="L55" s="35"/>
      <c r="M55" s="35"/>
    </row>
    <row r="56" spans="2:13" hidden="1" outlineLevel="1" x14ac:dyDescent="0.2">
      <c r="B56" s="21" t="s">
        <v>14</v>
      </c>
      <c r="C56" s="21">
        <v>9301000</v>
      </c>
      <c r="D56" s="21">
        <v>530019</v>
      </c>
      <c r="E56" s="21" t="s">
        <v>45</v>
      </c>
      <c r="F56" s="21" t="s">
        <v>20</v>
      </c>
      <c r="G56" s="31">
        <v>0</v>
      </c>
      <c r="J56" s="41"/>
      <c r="K56" s="41"/>
      <c r="L56" s="35"/>
      <c r="M56" s="35"/>
    </row>
    <row r="57" spans="2:13" hidden="1" outlineLevel="1" x14ac:dyDescent="0.2">
      <c r="B57" s="21" t="s">
        <v>14</v>
      </c>
      <c r="C57" s="21">
        <v>9301000</v>
      </c>
      <c r="D57" s="21">
        <v>530019</v>
      </c>
      <c r="E57" s="21" t="s">
        <v>45</v>
      </c>
      <c r="F57" s="21" t="s">
        <v>22</v>
      </c>
      <c r="G57" s="31">
        <v>0</v>
      </c>
      <c r="J57" s="41"/>
      <c r="K57" s="41"/>
      <c r="L57" s="35"/>
      <c r="M57" s="35"/>
    </row>
    <row r="58" spans="2:13" hidden="1" outlineLevel="1" x14ac:dyDescent="0.2">
      <c r="B58" s="21" t="s">
        <v>14</v>
      </c>
      <c r="C58" s="21">
        <v>9301000</v>
      </c>
      <c r="D58" s="21">
        <v>530019</v>
      </c>
      <c r="E58" s="21" t="s">
        <v>45</v>
      </c>
      <c r="F58" s="21" t="s">
        <v>24</v>
      </c>
      <c r="G58" s="31">
        <v>0</v>
      </c>
      <c r="J58" s="41"/>
      <c r="K58" s="41"/>
      <c r="L58" s="35"/>
      <c r="M58" s="35"/>
    </row>
    <row r="59" spans="2:13" hidden="1" outlineLevel="1" x14ac:dyDescent="0.2">
      <c r="B59" s="21" t="s">
        <v>14</v>
      </c>
      <c r="C59" s="21">
        <v>9301000</v>
      </c>
      <c r="D59" s="21">
        <v>530019</v>
      </c>
      <c r="E59" s="21" t="s">
        <v>45</v>
      </c>
      <c r="F59" s="21" t="s">
        <v>26</v>
      </c>
      <c r="G59" s="31">
        <v>0</v>
      </c>
      <c r="J59" s="41"/>
      <c r="K59" s="41"/>
      <c r="L59" s="35"/>
      <c r="M59" s="35"/>
    </row>
    <row r="60" spans="2:13" hidden="1" outlineLevel="1" x14ac:dyDescent="0.2">
      <c r="B60" s="21" t="s">
        <v>14</v>
      </c>
      <c r="C60" s="21">
        <v>9301000</v>
      </c>
      <c r="D60" s="21">
        <v>530019</v>
      </c>
      <c r="E60" s="21" t="s">
        <v>45</v>
      </c>
      <c r="F60" s="21" t="s">
        <v>28</v>
      </c>
      <c r="G60" s="31">
        <v>0</v>
      </c>
      <c r="J60" s="41"/>
      <c r="K60" s="41"/>
      <c r="L60" s="35"/>
      <c r="M60" s="35"/>
    </row>
    <row r="61" spans="2:13" hidden="1" outlineLevel="1" x14ac:dyDescent="0.2">
      <c r="B61" s="21" t="s">
        <v>14</v>
      </c>
      <c r="C61" s="21">
        <v>9301000</v>
      </c>
      <c r="D61" s="21">
        <v>530020</v>
      </c>
      <c r="E61" s="21" t="s">
        <v>46</v>
      </c>
      <c r="F61" s="21" t="s">
        <v>18</v>
      </c>
      <c r="G61" s="31">
        <v>0</v>
      </c>
      <c r="J61" s="41"/>
      <c r="K61" s="41"/>
      <c r="L61" s="35"/>
      <c r="M61" s="35"/>
    </row>
    <row r="62" spans="2:13" collapsed="1" x14ac:dyDescent="0.2">
      <c r="B62" s="21" t="s">
        <v>14</v>
      </c>
      <c r="C62" s="21">
        <v>9301000</v>
      </c>
      <c r="D62" s="21">
        <v>530020</v>
      </c>
      <c r="E62" s="21" t="s">
        <v>46</v>
      </c>
      <c r="F62" s="21" t="s">
        <v>20</v>
      </c>
      <c r="G62" s="31">
        <v>-302.33</v>
      </c>
      <c r="H62" s="46" t="s">
        <v>51</v>
      </c>
      <c r="J62" s="41"/>
      <c r="K62" s="41"/>
      <c r="L62" s="35"/>
      <c r="M62" s="35"/>
    </row>
    <row r="63" spans="2:13" hidden="1" outlineLevel="1" x14ac:dyDescent="0.2">
      <c r="B63" s="21" t="s">
        <v>14</v>
      </c>
      <c r="C63" s="21">
        <v>9301000</v>
      </c>
      <c r="D63" s="21">
        <v>530020</v>
      </c>
      <c r="E63" s="21" t="s">
        <v>46</v>
      </c>
      <c r="F63" s="21" t="s">
        <v>22</v>
      </c>
      <c r="G63" s="31">
        <v>0</v>
      </c>
      <c r="H63" s="46" t="s">
        <v>51</v>
      </c>
      <c r="J63" s="41"/>
      <c r="K63" s="41"/>
      <c r="L63" s="35"/>
      <c r="M63" s="35"/>
    </row>
    <row r="64" spans="2:13" hidden="1" outlineLevel="1" x14ac:dyDescent="0.2">
      <c r="B64" s="21" t="s">
        <v>14</v>
      </c>
      <c r="C64" s="21">
        <v>9301000</v>
      </c>
      <c r="D64" s="21">
        <v>530020</v>
      </c>
      <c r="E64" s="21" t="s">
        <v>46</v>
      </c>
      <c r="F64" s="21" t="s">
        <v>24</v>
      </c>
      <c r="G64" s="31">
        <v>0</v>
      </c>
      <c r="H64" s="46" t="s">
        <v>51</v>
      </c>
      <c r="J64" s="41"/>
      <c r="K64" s="41"/>
      <c r="L64" s="35"/>
      <c r="M64" s="35"/>
    </row>
    <row r="65" spans="2:13" collapsed="1" x14ac:dyDescent="0.2">
      <c r="B65" s="21" t="s">
        <v>14</v>
      </c>
      <c r="C65" s="21">
        <v>9301000</v>
      </c>
      <c r="D65" s="21">
        <v>530020</v>
      </c>
      <c r="E65" s="21" t="s">
        <v>46</v>
      </c>
      <c r="F65" s="21" t="s">
        <v>26</v>
      </c>
      <c r="G65" s="31">
        <v>415.2</v>
      </c>
      <c r="H65" s="46" t="s">
        <v>51</v>
      </c>
      <c r="J65" s="41"/>
      <c r="K65" s="41"/>
      <c r="L65" s="35"/>
      <c r="M65" s="35"/>
    </row>
    <row r="66" spans="2:13" hidden="1" outlineLevel="1" x14ac:dyDescent="0.2">
      <c r="B66" s="21" t="s">
        <v>14</v>
      </c>
      <c r="C66" s="21">
        <v>9301000</v>
      </c>
      <c r="D66" s="21">
        <v>530020</v>
      </c>
      <c r="E66" s="21" t="s">
        <v>46</v>
      </c>
      <c r="F66" s="21" t="s">
        <v>28</v>
      </c>
      <c r="G66" s="31">
        <v>0</v>
      </c>
      <c r="J66" s="41"/>
      <c r="K66" s="41"/>
      <c r="L66" s="35"/>
      <c r="M66" s="35"/>
    </row>
    <row r="67" spans="2:13" hidden="1" outlineLevel="1" x14ac:dyDescent="0.2">
      <c r="B67" s="21" t="s">
        <v>14</v>
      </c>
      <c r="C67" s="21">
        <v>9301000</v>
      </c>
      <c r="D67" s="21">
        <v>530022</v>
      </c>
      <c r="E67" s="21" t="s">
        <v>42</v>
      </c>
      <c r="F67" s="21" t="s">
        <v>18</v>
      </c>
      <c r="G67" s="31">
        <v>0</v>
      </c>
      <c r="J67" s="41"/>
      <c r="K67" s="41"/>
      <c r="L67" s="35"/>
      <c r="M67" s="35"/>
    </row>
    <row r="68" spans="2:13" hidden="1" outlineLevel="1" x14ac:dyDescent="0.2">
      <c r="B68" s="21" t="s">
        <v>14</v>
      </c>
      <c r="C68" s="21">
        <v>9301000</v>
      </c>
      <c r="D68" s="21">
        <v>530022</v>
      </c>
      <c r="E68" s="21" t="s">
        <v>42</v>
      </c>
      <c r="F68" s="21" t="s">
        <v>20</v>
      </c>
      <c r="G68" s="31">
        <v>0</v>
      </c>
      <c r="J68" s="41"/>
      <c r="K68" s="41"/>
      <c r="L68" s="35"/>
      <c r="M68" s="35"/>
    </row>
    <row r="69" spans="2:13" hidden="1" outlineLevel="1" x14ac:dyDescent="0.2">
      <c r="B69" s="21" t="s">
        <v>14</v>
      </c>
      <c r="C69" s="21">
        <v>9301000</v>
      </c>
      <c r="D69" s="21">
        <v>530022</v>
      </c>
      <c r="E69" s="21" t="s">
        <v>42</v>
      </c>
      <c r="F69" s="21" t="s">
        <v>22</v>
      </c>
      <c r="G69" s="31">
        <v>0</v>
      </c>
      <c r="J69" s="41"/>
      <c r="K69" s="41"/>
      <c r="L69" s="35"/>
      <c r="M69" s="35"/>
    </row>
    <row r="70" spans="2:13" hidden="1" outlineLevel="1" x14ac:dyDescent="0.2">
      <c r="B70" s="21" t="s">
        <v>14</v>
      </c>
      <c r="C70" s="21">
        <v>9301000</v>
      </c>
      <c r="D70" s="21">
        <v>530022</v>
      </c>
      <c r="E70" s="21" t="s">
        <v>42</v>
      </c>
      <c r="F70" s="21" t="s">
        <v>24</v>
      </c>
      <c r="G70" s="31">
        <v>0</v>
      </c>
      <c r="J70" s="41"/>
      <c r="K70" s="41"/>
      <c r="L70" s="35"/>
      <c r="M70" s="35"/>
    </row>
    <row r="71" spans="2:13" hidden="1" outlineLevel="1" x14ac:dyDescent="0.2">
      <c r="B71" s="21" t="s">
        <v>14</v>
      </c>
      <c r="C71" s="21">
        <v>9301000</v>
      </c>
      <c r="D71" s="21">
        <v>530022</v>
      </c>
      <c r="E71" s="21" t="s">
        <v>42</v>
      </c>
      <c r="F71" s="21" t="s">
        <v>26</v>
      </c>
      <c r="G71" s="31">
        <v>0</v>
      </c>
      <c r="J71" s="41"/>
      <c r="K71" s="41"/>
      <c r="L71" s="35"/>
      <c r="M71" s="35"/>
    </row>
    <row r="72" spans="2:13" hidden="1" outlineLevel="1" x14ac:dyDescent="0.2">
      <c r="B72" s="21" t="s">
        <v>14</v>
      </c>
      <c r="C72" s="21">
        <v>9301000</v>
      </c>
      <c r="D72" s="21">
        <v>530022</v>
      </c>
      <c r="E72" s="21" t="s">
        <v>42</v>
      </c>
      <c r="F72" s="21" t="s">
        <v>28</v>
      </c>
      <c r="G72" s="31">
        <v>0</v>
      </c>
      <c r="J72" s="41"/>
      <c r="K72" s="41"/>
      <c r="L72" s="35"/>
      <c r="M72" s="35"/>
    </row>
    <row r="73" spans="2:13" collapsed="1" x14ac:dyDescent="0.2">
      <c r="B73" s="35"/>
      <c r="C73" s="42"/>
      <c r="D73" s="42"/>
      <c r="E73" s="35"/>
      <c r="F73" s="42"/>
      <c r="G73" s="43">
        <f>SUM(G36:G72)</f>
        <v>315936.82</v>
      </c>
      <c r="J73" s="41">
        <v>0</v>
      </c>
      <c r="K73" s="44" t="s">
        <v>43</v>
      </c>
      <c r="L73" s="35"/>
      <c r="M73" s="35"/>
    </row>
    <row r="74" spans="2:13" x14ac:dyDescent="0.2">
      <c r="B74" s="35"/>
      <c r="C74" s="42"/>
      <c r="D74" s="42"/>
      <c r="E74" s="35"/>
      <c r="F74" s="42"/>
      <c r="G74" s="45"/>
      <c r="H74" s="49"/>
      <c r="I74" s="41"/>
      <c r="J74" s="35"/>
      <c r="K74" s="35"/>
      <c r="L74" s="35"/>
      <c r="M74" s="35"/>
    </row>
    <row r="1048576" spans="8:8" x14ac:dyDescent="0.2">
      <c r="H1048576" s="46"/>
    </row>
  </sheetData>
  <pageMargins left="0.7" right="0.7" top="0.75" bottom="0.75" header="0.3" footer="0.3"/>
  <pageSetup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2013-01-11T08:00:00+00:00</OpenedDate>
    <Date1 xmlns="dc463f71-b30c-4ab2-9473-d307f9d35888">2013-08-05T07:00:00+00:00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AAE01D-CDC9-4C85-A16F-D5E71E02614B}"/>
</file>

<file path=customXml/itemProps2.xml><?xml version="1.0" encoding="utf-8"?>
<ds:datastoreItem xmlns:ds="http://schemas.openxmlformats.org/officeDocument/2006/customXml" ds:itemID="{21141ECD-AB8B-4379-90C7-5C649F11A761}"/>
</file>

<file path=customXml/itemProps3.xml><?xml version="1.0" encoding="utf-8"?>
<ds:datastoreItem xmlns:ds="http://schemas.openxmlformats.org/officeDocument/2006/customXml" ds:itemID="{C2A90B41-ABCF-47A5-A84E-C6CA532C9BBD}"/>
</file>

<file path=customXml/itemProps4.xml><?xml version="1.0" encoding="utf-8"?>
<ds:datastoreItem xmlns:ds="http://schemas.openxmlformats.org/officeDocument/2006/customXml" ds:itemID="{269E6A91-E388-4B80-B448-3D787F7A36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4.9</vt:lpstr>
      <vt:lpstr>4.9.1</vt:lpstr>
      <vt:lpstr>'4.9.1'!Print_Area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2012-11-20T20:53:53Z</dcterms:created>
  <dcterms:modified xsi:type="dcterms:W3CDTF">2012-12-20T00:52:03Z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