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9375" windowHeight="3645" tabRatio="780" activeTab="3"/>
  </bookViews>
  <sheets>
    <sheet name="Summary" sheetId="1" r:id="rId1"/>
    <sheet name="Cost Breakdown" sheetId="2" r:id="rId2"/>
    <sheet name="Wage Rates" sheetId="3" r:id="rId3"/>
    <sheet name="Equip Rates" sheetId="4" r:id="rId4"/>
  </sheets>
  <definedNames>
    <definedName name="_xlnm.Print_Area" localSheetId="0">'Summary'!$A$1:$K$65</definedName>
  </definedNames>
  <calcPr fullCalcOnLoad="1"/>
</workbook>
</file>

<file path=xl/sharedStrings.xml><?xml version="1.0" encoding="utf-8"?>
<sst xmlns="http://schemas.openxmlformats.org/spreadsheetml/2006/main" count="295" uniqueCount="192">
  <si>
    <t>Project No.</t>
  </si>
  <si>
    <t>1.  CRAFT LABOR COSTS</t>
  </si>
  <si>
    <t>DIRECT LABOR SUBTOTAL</t>
  </si>
  <si>
    <t>2. MATERIAL COSTS</t>
  </si>
  <si>
    <t>3.   EQUIPMENT COSTS</t>
  </si>
  <si>
    <t>3. EQUIPMENT COSTS</t>
  </si>
  <si>
    <t>4.  SMALL TOOLS</t>
  </si>
  <si>
    <t>4. SMALL TOOLS</t>
  </si>
  <si>
    <t>a.</t>
  </si>
  <si>
    <t>b.</t>
  </si>
  <si>
    <t>c.</t>
  </si>
  <si>
    <t>d.</t>
  </si>
  <si>
    <t>8.  INSURANCE</t>
  </si>
  <si>
    <t>8. INSURANCE</t>
  </si>
  <si>
    <t>Project Name:</t>
  </si>
  <si>
    <t>Contractor:</t>
  </si>
  <si>
    <t xml:space="preserve"> </t>
  </si>
  <si>
    <t>Labor</t>
  </si>
  <si>
    <t>Material</t>
  </si>
  <si>
    <t>Equipment</t>
  </si>
  <si>
    <t>Description</t>
  </si>
  <si>
    <t>Quantity</t>
  </si>
  <si>
    <t>Unit</t>
  </si>
  <si>
    <t>Cost</t>
  </si>
  <si>
    <t>Total Cost of Work</t>
  </si>
  <si>
    <t xml:space="preserve"> 1. CRAFT LABOR COSTS</t>
  </si>
  <si>
    <t>Total</t>
  </si>
  <si>
    <t>SUBTOTAL 1 thru 4</t>
  </si>
  <si>
    <t>material costs</t>
  </si>
  <si>
    <t>freight costs (itemize)</t>
  </si>
  <si>
    <t>owned equipment (per spec approved source)</t>
  </si>
  <si>
    <t>rental equipment (per invoices attached)</t>
  </si>
  <si>
    <t xml:space="preserve">foreman  </t>
  </si>
  <si>
    <t xml:space="preserve">lead foreman </t>
  </si>
  <si>
    <t>2.  MATERIAL COSTS</t>
  </si>
  <si>
    <t>5. OVERHEAD &amp; PROFIT</t>
  </si>
  <si>
    <t>TOTAL COST</t>
  </si>
  <si>
    <t>% of 1</t>
  </si>
  <si>
    <t>% of 1-7</t>
  </si>
  <si>
    <t>Description:</t>
  </si>
  <si>
    <t>Type</t>
  </si>
  <si>
    <t>Unit $</t>
  </si>
  <si>
    <t>Labor Subtotal</t>
  </si>
  <si>
    <t>crew (apprentices, journeymen, &amp; laborers)</t>
  </si>
  <si>
    <t>direct supervison (NTE 15% of 1a)</t>
  </si>
  <si>
    <t>Itemize all costs on attached COP Cost Breakdown form.</t>
  </si>
  <si>
    <t>Project No:</t>
  </si>
  <si>
    <t>Rate Schedule Date*</t>
  </si>
  <si>
    <t>1. Hourly Wage Rate</t>
  </si>
  <si>
    <t>2. Hourly Benefits</t>
  </si>
  <si>
    <t>SUBTOTAL</t>
  </si>
  <si>
    <t>Rate</t>
  </si>
  <si>
    <t>3. FUI  % of 1</t>
  </si>
  <si>
    <t>4. FICA  % of 1</t>
  </si>
  <si>
    <t>5. MEDICARE  % of 1</t>
  </si>
  <si>
    <t>TOTAL (incl. payroll taxes)</t>
  </si>
  <si>
    <t xml:space="preserve">NOTES:  </t>
  </si>
  <si>
    <t>b. for item 6, the actual rate is determined by the State Employment Security Dept. and varies by firm.  It shall be verified by the contractor at the start of the project.</t>
  </si>
  <si>
    <t>d. definitions</t>
  </si>
  <si>
    <t>A</t>
  </si>
  <si>
    <t>B</t>
  </si>
  <si>
    <t>C</t>
  </si>
  <si>
    <t>D</t>
  </si>
  <si>
    <t>E</t>
  </si>
  <si>
    <t>F</t>
  </si>
  <si>
    <t>G</t>
  </si>
  <si>
    <t>H</t>
  </si>
  <si>
    <t>I</t>
  </si>
  <si>
    <t>Blue Book</t>
  </si>
  <si>
    <t>Hourly Rate</t>
  </si>
  <si>
    <t>Hourly</t>
  </si>
  <si>
    <t>Manufacturer</t>
  </si>
  <si>
    <t>Year</t>
  </si>
  <si>
    <t>Operating</t>
  </si>
  <si>
    <t>J</t>
  </si>
  <si>
    <t>Power Mode</t>
  </si>
  <si>
    <t>(Diesel, Gasoline,</t>
  </si>
  <si>
    <t>Hydraulic, etc.)</t>
  </si>
  <si>
    <t>Direct Labor Costs:</t>
  </si>
  <si>
    <t>Supervision:</t>
  </si>
  <si>
    <t>5.  OVERHEAD &amp; PROFIT</t>
  </si>
  <si>
    <t>Trade &amp;</t>
  </si>
  <si>
    <t>Position</t>
  </si>
  <si>
    <t>Prevailing Wage (incl. Benefits)</t>
  </si>
  <si>
    <t>6. SUI  % of 1 (insert correct % to right)</t>
  </si>
  <si>
    <t>7. WC  (insert $ amount per hour)</t>
  </si>
  <si>
    <t>Equipment Description &amp; Specifications</t>
  </si>
  <si>
    <t>Monthly Rate</t>
  </si>
  <si>
    <t>(incl. Attachment Description, if applicable)</t>
  </si>
  <si>
    <t>e.</t>
  </si>
  <si>
    <t xml:space="preserve">  Source Documents:</t>
  </si>
  <si>
    <t>Model # or</t>
  </si>
  <si>
    <t>Axle Config, Size,</t>
  </si>
  <si>
    <t>Capacity, etc.</t>
  </si>
  <si>
    <t>for Equipment</t>
  </si>
  <si>
    <t>for Attachment</t>
  </si>
  <si>
    <t>= (F + G) / 176</t>
  </si>
  <si>
    <t>= H + I</t>
  </si>
  <si>
    <t>x Regional Adj.</t>
  </si>
  <si>
    <t>payroll driven liability insurance</t>
  </si>
  <si>
    <t>volume driven liability insurance</t>
  </si>
  <si>
    <t>a. for items 3 thru 5, the Federal rates do not vary by firm, and the percentages are already locked into this form.</t>
  </si>
  <si>
    <t>6.  SUB-SUBCONTRACTORS</t>
  </si>
  <si>
    <t>6. SUB-SUBCONTRACTORS</t>
  </si>
  <si>
    <t>7.  OVERHEAD &amp; PROFIT ON SUB-SUBCONTRACTORS</t>
  </si>
  <si>
    <t>7. OVERHEAD &amp; PROFIT ON SUB-SUBCONTRACTORS</t>
  </si>
  <si>
    <t>The Regional Adjustment used in this form =</t>
  </si>
  <si>
    <t>small tools (NTE 4% of 1a &amp; b)</t>
  </si>
  <si>
    <t>Sub mark-up 15% fixed/10% t&amp;M</t>
  </si>
  <si>
    <t>NTE 8% of Line 6 Fixed Price</t>
  </si>
  <si>
    <t>NTE 6% of Line 6 T&amp;M costs</t>
  </si>
  <si>
    <t>f.</t>
  </si>
  <si>
    <t>g.</t>
  </si>
  <si>
    <t>h.</t>
  </si>
  <si>
    <t>i.</t>
  </si>
  <si>
    <t>j.</t>
  </si>
  <si>
    <t>k.</t>
  </si>
  <si>
    <t>l.</t>
  </si>
  <si>
    <t>m.</t>
  </si>
  <si>
    <t>r.</t>
  </si>
  <si>
    <t>Ex175</t>
  </si>
  <si>
    <t>Ex220</t>
  </si>
  <si>
    <t>Truck</t>
  </si>
  <si>
    <t>Jumping jack</t>
  </si>
  <si>
    <t>cuttoff saw</t>
  </si>
  <si>
    <t>stihl</t>
  </si>
  <si>
    <t>chev</t>
  </si>
  <si>
    <t>hitachi</t>
  </si>
  <si>
    <t>gas</t>
  </si>
  <si>
    <t>diesel</t>
  </si>
  <si>
    <t>backhoe w hoepac</t>
  </si>
  <si>
    <t>cat</t>
  </si>
  <si>
    <t>R1100</t>
  </si>
  <si>
    <t>Iliad</t>
  </si>
  <si>
    <t>ILIAD</t>
  </si>
  <si>
    <t>Pick crane with tree lift</t>
  </si>
  <si>
    <t>Cat</t>
  </si>
  <si>
    <t>ex400</t>
  </si>
  <si>
    <t>Hitachi</t>
  </si>
  <si>
    <t>ex220</t>
  </si>
  <si>
    <t>ex175</t>
  </si>
  <si>
    <t>ex135</t>
  </si>
  <si>
    <t>case</t>
  </si>
  <si>
    <t>backhoe with hoe pac</t>
  </si>
  <si>
    <t>d</t>
  </si>
  <si>
    <t>loader</t>
  </si>
  <si>
    <t>tiller atatchement for 540</t>
  </si>
  <si>
    <t xml:space="preserve">Trencher </t>
  </si>
  <si>
    <t>burkin</t>
  </si>
  <si>
    <t>g</t>
  </si>
  <si>
    <t>Tool truck</t>
  </si>
  <si>
    <t>2' trash pump</t>
  </si>
  <si>
    <t>3" trash pump</t>
  </si>
  <si>
    <t>generator</t>
  </si>
  <si>
    <t>honda</t>
  </si>
  <si>
    <t>plate compactor</t>
  </si>
  <si>
    <t>jumping jack</t>
  </si>
  <si>
    <t>line laser</t>
  </si>
  <si>
    <t>topcon</t>
  </si>
  <si>
    <t>top laser</t>
  </si>
  <si>
    <t>man hole box 8x8</t>
  </si>
  <si>
    <t>trench box 16ft x8</t>
  </si>
  <si>
    <t>speed shore</t>
  </si>
  <si>
    <t>cutt off saw</t>
  </si>
  <si>
    <t>chain saw</t>
  </si>
  <si>
    <t>ex305</t>
  </si>
  <si>
    <t>GL insr</t>
  </si>
  <si>
    <t xml:space="preserve"> Breakdown Summary</t>
  </si>
  <si>
    <t xml:space="preserve"> Cost Breakdown</t>
  </si>
  <si>
    <t>Form Revised 6/1/2014</t>
  </si>
  <si>
    <t xml:space="preserve"> Wage Rates</t>
  </si>
  <si>
    <t xml:space="preserve"> Equipment Rates</t>
  </si>
  <si>
    <t>WMD 2</t>
  </si>
  <si>
    <t>PLUMBER</t>
  </si>
  <si>
    <t>CCS,WTPO1</t>
  </si>
  <si>
    <t>ACCOUNTANT</t>
  </si>
  <si>
    <t>CONTROLLER</t>
  </si>
  <si>
    <t>ADMIN</t>
  </si>
  <si>
    <t>WS</t>
  </si>
  <si>
    <t>Controller</t>
  </si>
  <si>
    <t>Administration</t>
  </si>
  <si>
    <t>hr</t>
  </si>
  <si>
    <t>NTE 22% portion of 1, 2, 3, &amp; 4 fixed price cost</t>
  </si>
  <si>
    <t>* Rate schedule date is the date of the Dept. of Labor &amp; Industries Prevailing Wage Rate used or the DBW Agreement.</t>
  </si>
  <si>
    <t xml:space="preserve">c. for item 7, the rate is based on L &amp; I classification.  The hourly dollar amount is specific to the firm/trade </t>
  </si>
  <si>
    <t xml:space="preserve">1. items 1 &amp; 2 are basic wages and benefits </t>
  </si>
  <si>
    <t xml:space="preserve">2. item 3, FUI is Federal Unemployment Tax Act </t>
  </si>
  <si>
    <t xml:space="preserve">3. item 4, FICA is Federal Insurance Compensation Act/Social Security </t>
  </si>
  <si>
    <t xml:space="preserve">4. item 5, Medicare is FICA medical aid </t>
  </si>
  <si>
    <t xml:space="preserve">5. item 6, SUI is State Unemployment Compensation Act </t>
  </si>
  <si>
    <t xml:space="preserve">6. item 7, WC is industrial insurance/workers' compensation </t>
  </si>
  <si>
    <t>REDACTED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</si>
</sst>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_);_(* \(#,##0\);_(* &quot;-&quot;??_);_(@_)"/>
    <numFmt numFmtId="168" formatCode="&quot;$&quot;#,##0"/>
    <numFmt numFmtId="169" formatCode="mm/dd/yy"/>
    <numFmt numFmtId="170" formatCode="&quot;$&quot;#,##0.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00_);_(&quot;$&quot;* \(#,##0.000\);_(&quot;$&quot;* &quot;-&quot;???_);_(@_)"/>
    <numFmt numFmtId="176" formatCode="_(&quot;$&quot;* #,##0.0000_);_(&quot;$&quot;* \(#,##0.0000\);_(&quot;$&quot;* &quot;-&quot;????_);_(@_)"/>
    <numFmt numFmtId="177" formatCode="[$-409]dddd\,\ mmmm\ dd\,\ yyyy"/>
    <numFmt numFmtId="178" formatCode="0.000"/>
    <numFmt numFmtId="179" formatCode="0.0"/>
    <numFmt numFmtId="180" formatCode="m/d/yyyy;@"/>
    <numFmt numFmtId="181" formatCode="mm/dd/yy;@"/>
  </numFmts>
  <fonts count="56">
    <font>
      <sz val="10"/>
      <name val="Arial"/>
      <family val="0"/>
    </font>
    <font>
      <b/>
      <sz val="10"/>
      <name val="Arial"/>
      <family val="0"/>
    </font>
    <font>
      <i/>
      <sz val="10"/>
      <name val="Arial"/>
      <family val="0"/>
    </font>
    <font>
      <b/>
      <i/>
      <sz val="10"/>
      <name val="Arial"/>
      <family val="0"/>
    </font>
    <font>
      <sz val="6"/>
      <name val="Arial"/>
      <family val="2"/>
    </font>
    <font>
      <b/>
      <sz val="6"/>
      <name val="Arial"/>
      <family val="2"/>
    </font>
    <font>
      <b/>
      <sz val="8"/>
      <name val="Arial"/>
      <family val="2"/>
    </font>
    <font>
      <b/>
      <sz val="16"/>
      <name val="Book Antiqua"/>
      <family val="1"/>
    </font>
    <font>
      <b/>
      <sz val="12"/>
      <name val="Book Antiqua"/>
      <family val="1"/>
    </font>
    <font>
      <sz val="8"/>
      <name val="Arial"/>
      <family val="2"/>
    </font>
    <font>
      <b/>
      <sz val="18"/>
      <name val="Book Antiqua"/>
      <family val="1"/>
    </font>
    <font>
      <u val="single"/>
      <sz val="10"/>
      <color indexed="12"/>
      <name val="Arial"/>
      <family val="2"/>
    </font>
    <font>
      <u val="single"/>
      <sz val="10"/>
      <color indexed="36"/>
      <name val="Arial"/>
      <family val="2"/>
    </font>
    <font>
      <sz val="9"/>
      <name val="Arial"/>
      <family val="2"/>
    </font>
    <font>
      <b/>
      <sz val="9"/>
      <name val="Arial"/>
      <family val="2"/>
    </font>
    <font>
      <b/>
      <sz val="9"/>
      <name val="Book Antiqua"/>
      <family val="1"/>
    </font>
    <font>
      <sz val="7"/>
      <name val="Arial"/>
      <family val="2"/>
    </font>
    <font>
      <b/>
      <sz val="10"/>
      <name val="Book Antiqua"/>
      <family val="1"/>
    </font>
    <font>
      <sz val="10"/>
      <name val="Book Antiqua"/>
      <family val="1"/>
    </font>
    <font>
      <b/>
      <sz val="22"/>
      <name val="Book Antiqua"/>
      <family val="1"/>
    </font>
    <font>
      <b/>
      <sz val="8"/>
      <name val="Book Antiqua"/>
      <family val="1"/>
    </font>
    <font>
      <sz val="16"/>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color indexed="63"/>
      </left>
      <right style="thin"/>
      <top style="thin"/>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color indexed="63"/>
      </right>
      <top style="thin"/>
      <bottom style="thin"/>
    </border>
    <border>
      <left style="thin"/>
      <right style="double"/>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medium"/>
      <right style="thin"/>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double"/>
      <right style="medium"/>
      <top style="medium"/>
      <bottom>
        <color indexed="63"/>
      </bottom>
    </border>
    <border>
      <left style="medium"/>
      <right style="thin"/>
      <top>
        <color indexed="63"/>
      </top>
      <bottom style="medium"/>
    </border>
    <border>
      <left style="thin"/>
      <right style="double"/>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double"/>
      <right style="medium"/>
      <top>
        <color indexed="63"/>
      </top>
      <bottom style="medium"/>
    </border>
    <border>
      <left>
        <color indexed="63"/>
      </left>
      <right style="thin"/>
      <top style="medium"/>
      <bottom style="medium"/>
    </border>
    <border>
      <left style="thin"/>
      <right style="thin"/>
      <top style="medium"/>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double"/>
      <right style="thin"/>
      <top style="thin"/>
      <bottom style="thin"/>
    </border>
    <border>
      <left style="thin"/>
      <right>
        <color indexed="63"/>
      </right>
      <top style="medium"/>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double"/>
      <top style="medium"/>
      <bottom style="medium"/>
    </border>
    <border>
      <left style="double"/>
      <right style="medium"/>
      <top style="medium"/>
      <bottom style="medium"/>
    </border>
    <border>
      <left style="thin"/>
      <right style="double"/>
      <top style="medium"/>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71">
    <xf numFmtId="0" fontId="0" fillId="0" borderId="0" xfId="0" applyAlignment="1">
      <alignment/>
    </xf>
    <xf numFmtId="0" fontId="13" fillId="0" borderId="10" xfId="0" applyFont="1" applyFill="1" applyBorder="1" applyAlignment="1" applyProtection="1">
      <alignment/>
      <protection locked="0"/>
    </xf>
    <xf numFmtId="49" fontId="13" fillId="0" borderId="10" xfId="0" applyNumberFormat="1" applyFont="1" applyFill="1" applyBorder="1" applyAlignment="1" applyProtection="1">
      <alignment/>
      <protection locked="0"/>
    </xf>
    <xf numFmtId="49" fontId="13" fillId="0" borderId="11" xfId="0" applyNumberFormat="1" applyFont="1" applyFill="1" applyBorder="1" applyAlignment="1" applyProtection="1">
      <alignment horizontal="center"/>
      <protection locked="0"/>
    </xf>
    <xf numFmtId="170" fontId="13" fillId="0" borderId="12" xfId="0" applyNumberFormat="1" applyFont="1" applyFill="1" applyBorder="1" applyAlignment="1" applyProtection="1">
      <alignment/>
      <protection locked="0"/>
    </xf>
    <xf numFmtId="170" fontId="13" fillId="0" borderId="10" xfId="0" applyNumberFormat="1" applyFont="1" applyFill="1" applyBorder="1" applyAlignment="1" applyProtection="1">
      <alignment/>
      <protection locked="0"/>
    </xf>
    <xf numFmtId="0" fontId="6" fillId="0" borderId="13" xfId="0" applyFont="1" applyFill="1" applyBorder="1" applyAlignment="1" applyProtection="1">
      <alignment horizontal="right" vertical="center"/>
      <protection locked="0"/>
    </xf>
    <xf numFmtId="0" fontId="5" fillId="0" borderId="14" xfId="0" applyFont="1" applyFill="1" applyBorder="1" applyAlignment="1" applyProtection="1">
      <alignment horizontal="center" vertical="center"/>
      <protection locked="0"/>
    </xf>
    <xf numFmtId="0" fontId="6" fillId="0" borderId="15" xfId="0" applyFont="1" applyFill="1" applyBorder="1" applyAlignment="1" applyProtection="1">
      <alignment horizontal="right" vertical="center"/>
      <protection locked="0"/>
    </xf>
    <xf numFmtId="0" fontId="5" fillId="0" borderId="16" xfId="0" applyFont="1" applyFill="1" applyBorder="1" applyAlignment="1" applyProtection="1">
      <alignment horizontal="center" vertical="center"/>
      <protection locked="0"/>
    </xf>
    <xf numFmtId="0" fontId="9" fillId="0" borderId="17" xfId="0" applyFont="1" applyFill="1" applyBorder="1" applyAlignment="1" applyProtection="1">
      <alignment horizontal="left"/>
      <protection locked="0"/>
    </xf>
    <xf numFmtId="181" fontId="9" fillId="0" borderId="17" xfId="0" applyNumberFormat="1" applyFont="1" applyFill="1" applyBorder="1" applyAlignment="1" applyProtection="1">
      <alignment/>
      <protection locked="0"/>
    </xf>
    <xf numFmtId="0" fontId="6" fillId="0" borderId="17" xfId="0" applyFont="1" applyFill="1" applyBorder="1" applyAlignment="1" applyProtection="1">
      <alignment horizontal="left"/>
      <protection locked="0"/>
    </xf>
    <xf numFmtId="0" fontId="9" fillId="0" borderId="10" xfId="0" applyFont="1" applyFill="1" applyBorder="1" applyAlignment="1" applyProtection="1">
      <alignment horizontal="left"/>
      <protection locked="0"/>
    </xf>
    <xf numFmtId="44" fontId="9" fillId="0" borderId="10" xfId="0" applyNumberFormat="1" applyFont="1" applyFill="1" applyBorder="1" applyAlignment="1" applyProtection="1">
      <alignment/>
      <protection locked="0"/>
    </xf>
    <xf numFmtId="0" fontId="6" fillId="0" borderId="10" xfId="0" applyFont="1" applyFill="1" applyBorder="1" applyAlignment="1" applyProtection="1">
      <alignment horizontal="left"/>
      <protection locked="0"/>
    </xf>
    <xf numFmtId="0" fontId="9" fillId="0" borderId="18"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6" fillId="0" borderId="0" xfId="0" applyFont="1" applyFill="1" applyAlignment="1" applyProtection="1">
      <alignment horizontal="right"/>
      <protection locked="0"/>
    </xf>
    <xf numFmtId="0" fontId="9" fillId="0" borderId="0" xfId="0" applyFont="1" applyFill="1" applyAlignment="1" applyProtection="1">
      <alignment/>
      <protection locked="0"/>
    </xf>
    <xf numFmtId="10" fontId="9" fillId="0" borderId="0" xfId="0" applyNumberFormat="1" applyFont="1" applyFill="1" applyAlignment="1" applyProtection="1">
      <alignment/>
      <protection locked="0"/>
    </xf>
    <xf numFmtId="0" fontId="1" fillId="0" borderId="14"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1" fillId="0" borderId="22"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49" fontId="0" fillId="0" borderId="0"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44" fontId="0" fillId="0" borderId="10" xfId="0" applyNumberFormat="1" applyFont="1" applyFill="1" applyBorder="1" applyAlignment="1" applyProtection="1">
      <alignment vertical="center"/>
      <protection locked="0"/>
    </xf>
    <xf numFmtId="0" fontId="13" fillId="0" borderId="24" xfId="0" applyFont="1" applyFill="1" applyBorder="1" applyAlignment="1" applyProtection="1">
      <alignment horizontal="center"/>
      <protection locked="0"/>
    </xf>
    <xf numFmtId="49" fontId="13" fillId="0" borderId="14" xfId="0" applyNumberFormat="1" applyFont="1" applyFill="1" applyBorder="1" applyAlignment="1" applyProtection="1">
      <alignment horizontal="center"/>
      <protection locked="0"/>
    </xf>
    <xf numFmtId="0" fontId="13" fillId="0" borderId="14" xfId="0" applyFont="1" applyFill="1" applyBorder="1" applyAlignment="1" applyProtection="1">
      <alignment horizontal="center"/>
      <protection locked="0"/>
    </xf>
    <xf numFmtId="49" fontId="13" fillId="0" borderId="19" xfId="0" applyNumberFormat="1" applyFont="1" applyFill="1" applyBorder="1" applyAlignment="1" applyProtection="1">
      <alignment horizontal="center"/>
      <protection locked="0"/>
    </xf>
    <xf numFmtId="0" fontId="13" fillId="0" borderId="25" xfId="0" applyFont="1" applyFill="1" applyBorder="1" applyAlignment="1" applyProtection="1">
      <alignment horizontal="centerContinuous"/>
      <protection locked="0"/>
    </xf>
    <xf numFmtId="44" fontId="13" fillId="0" borderId="26" xfId="0" applyNumberFormat="1" applyFont="1" applyFill="1" applyBorder="1" applyAlignment="1" applyProtection="1">
      <alignment horizontal="centerContinuous"/>
      <protection locked="0"/>
    </xf>
    <xf numFmtId="0" fontId="13" fillId="0" borderId="27" xfId="0" applyFont="1" applyFill="1" applyBorder="1" applyAlignment="1" applyProtection="1">
      <alignment horizontal="centerContinuous"/>
      <protection locked="0"/>
    </xf>
    <xf numFmtId="44" fontId="13" fillId="0" borderId="27" xfId="0" applyNumberFormat="1" applyFont="1" applyFill="1" applyBorder="1" applyAlignment="1" applyProtection="1">
      <alignment horizontal="centerContinuous"/>
      <protection locked="0"/>
    </xf>
    <xf numFmtId="44" fontId="13" fillId="0" borderId="28" xfId="0" applyNumberFormat="1" applyFont="1" applyFill="1" applyBorder="1" applyAlignment="1" applyProtection="1">
      <alignment horizontal="center"/>
      <protection locked="0"/>
    </xf>
    <xf numFmtId="0" fontId="13" fillId="0" borderId="29" xfId="0" applyFont="1" applyFill="1" applyBorder="1" applyAlignment="1" applyProtection="1">
      <alignment horizontal="center"/>
      <protection locked="0"/>
    </xf>
    <xf numFmtId="49" fontId="13" fillId="0" borderId="16" xfId="0" applyNumberFormat="1" applyFont="1" applyFill="1" applyBorder="1" applyAlignment="1" applyProtection="1">
      <alignment horizontal="center"/>
      <protection locked="0"/>
    </xf>
    <xf numFmtId="0" fontId="13" fillId="0" borderId="16" xfId="0" applyFont="1" applyFill="1" applyBorder="1" applyAlignment="1" applyProtection="1">
      <alignment horizontal="center"/>
      <protection locked="0"/>
    </xf>
    <xf numFmtId="49" fontId="13" fillId="0" borderId="30" xfId="0" applyNumberFormat="1" applyFont="1" applyFill="1" applyBorder="1" applyAlignment="1" applyProtection="1">
      <alignment horizontal="center"/>
      <protection locked="0"/>
    </xf>
    <xf numFmtId="0" fontId="13" fillId="0" borderId="31" xfId="0" applyFont="1" applyFill="1" applyBorder="1" applyAlignment="1" applyProtection="1">
      <alignment horizontal="center"/>
      <protection locked="0"/>
    </xf>
    <xf numFmtId="44" fontId="13" fillId="0" borderId="16" xfId="0" applyNumberFormat="1" applyFont="1" applyFill="1" applyBorder="1" applyAlignment="1" applyProtection="1">
      <alignment horizontal="center"/>
      <protection locked="0"/>
    </xf>
    <xf numFmtId="0" fontId="13" fillId="0" borderId="32" xfId="0" applyFont="1" applyFill="1" applyBorder="1" applyAlignment="1" applyProtection="1">
      <alignment horizontal="center"/>
      <protection locked="0"/>
    </xf>
    <xf numFmtId="44" fontId="13" fillId="0" borderId="16" xfId="0" applyNumberFormat="1" applyFont="1" applyFill="1" applyBorder="1" applyAlignment="1" applyProtection="1">
      <alignment horizontal="center"/>
      <protection locked="0"/>
    </xf>
    <xf numFmtId="44" fontId="13" fillId="0" borderId="33" xfId="0" applyNumberFormat="1" applyFont="1" applyFill="1" applyBorder="1" applyAlignment="1" applyProtection="1">
      <alignment horizontal="center"/>
      <protection locked="0"/>
    </xf>
    <xf numFmtId="44" fontId="13" fillId="0" borderId="34" xfId="0" applyNumberFormat="1" applyFont="1" applyFill="1" applyBorder="1" applyAlignment="1" applyProtection="1">
      <alignment horizontal="center"/>
      <protection locked="0"/>
    </xf>
    <xf numFmtId="0" fontId="14" fillId="0" borderId="35" xfId="0" applyFont="1" applyFill="1" applyBorder="1" applyAlignment="1" applyProtection="1">
      <alignment/>
      <protection locked="0"/>
    </xf>
    <xf numFmtId="0" fontId="14" fillId="0" borderId="36" xfId="0" applyFont="1" applyFill="1" applyBorder="1" applyAlignment="1" applyProtection="1">
      <alignment/>
      <protection locked="0"/>
    </xf>
    <xf numFmtId="0" fontId="4" fillId="0" borderId="0" xfId="0" applyFont="1" applyFill="1" applyAlignment="1" applyProtection="1">
      <alignment/>
      <protection locked="0"/>
    </xf>
    <xf numFmtId="49" fontId="13" fillId="0" borderId="10" xfId="0" applyNumberFormat="1" applyFont="1" applyFill="1" applyBorder="1" applyAlignment="1" applyProtection="1">
      <alignment/>
      <protection locked="0"/>
    </xf>
    <xf numFmtId="49" fontId="13" fillId="0" borderId="11" xfId="0" applyNumberFormat="1" applyFont="1" applyFill="1" applyBorder="1" applyAlignment="1" applyProtection="1">
      <alignment horizontal="center"/>
      <protection locked="0"/>
    </xf>
    <xf numFmtId="0" fontId="5" fillId="0" borderId="14" xfId="0" applyFont="1" applyFill="1" applyBorder="1" applyAlignment="1" applyProtection="1">
      <alignment horizontal="center" vertical="center"/>
      <protection locked="0"/>
    </xf>
    <xf numFmtId="8" fontId="6" fillId="0" borderId="17" xfId="0" applyNumberFormat="1" applyFont="1" applyFill="1" applyBorder="1" applyAlignment="1" applyProtection="1">
      <alignment/>
      <protection locked="0"/>
    </xf>
    <xf numFmtId="8" fontId="9" fillId="0" borderId="10" xfId="0" applyNumberFormat="1" applyFont="1" applyFill="1" applyBorder="1" applyAlignment="1" applyProtection="1">
      <alignment/>
      <protection locked="0"/>
    </xf>
    <xf numFmtId="0" fontId="0" fillId="0" borderId="10" xfId="0" applyFill="1" applyBorder="1" applyAlignment="1" applyProtection="1">
      <alignment horizontal="left" vertical="center"/>
      <protection locked="0"/>
    </xf>
    <xf numFmtId="0" fontId="0" fillId="0" borderId="10"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5" fillId="0" borderId="16" xfId="0" applyFont="1" applyFill="1" applyBorder="1" applyAlignment="1" applyProtection="1">
      <alignment horizontal="center" vertical="center"/>
      <protection locked="0"/>
    </xf>
    <xf numFmtId="0" fontId="1" fillId="0" borderId="37" xfId="0" applyFont="1" applyFill="1" applyBorder="1" applyAlignment="1" applyProtection="1">
      <alignment horizontal="left" indent="1"/>
      <protection locked="0"/>
    </xf>
    <xf numFmtId="0" fontId="8" fillId="0" borderId="0" xfId="0" applyFont="1" applyFill="1" applyAlignment="1" applyProtection="1">
      <alignment/>
      <protection/>
    </xf>
    <xf numFmtId="0" fontId="0" fillId="0" borderId="0" xfId="0" applyFill="1" applyAlignment="1" applyProtection="1">
      <alignment vertical="center"/>
      <protection locked="0"/>
    </xf>
    <xf numFmtId="0" fontId="4" fillId="0" borderId="0" xfId="0" applyFont="1" applyFill="1" applyAlignment="1" applyProtection="1">
      <alignment/>
      <protection/>
    </xf>
    <xf numFmtId="10" fontId="4" fillId="0" borderId="0" xfId="0" applyNumberFormat="1" applyFont="1" applyFill="1" applyAlignment="1" applyProtection="1">
      <alignment/>
      <protection/>
    </xf>
    <xf numFmtId="0" fontId="7" fillId="0" borderId="0" xfId="0" applyFont="1" applyFill="1" applyAlignment="1" applyProtection="1">
      <alignment/>
      <protection/>
    </xf>
    <xf numFmtId="0" fontId="4" fillId="0" borderId="0" xfId="0" applyFont="1" applyFill="1" applyAlignment="1" applyProtection="1">
      <alignment horizontal="right"/>
      <protection/>
    </xf>
    <xf numFmtId="0" fontId="0" fillId="0" borderId="0" xfId="0" applyFill="1" applyAlignment="1" applyProtection="1">
      <alignment/>
      <protection locked="0"/>
    </xf>
    <xf numFmtId="0" fontId="20" fillId="0" borderId="0" xfId="0" applyFont="1" applyFill="1" applyAlignment="1" applyProtection="1">
      <alignment/>
      <protection locked="0"/>
    </xf>
    <xf numFmtId="0" fontId="9" fillId="0" borderId="0" xfId="0" applyFont="1" applyFill="1" applyAlignment="1" applyProtection="1">
      <alignment horizontal="right"/>
      <protection locked="0"/>
    </xf>
    <xf numFmtId="0" fontId="9" fillId="0" borderId="0" xfId="0" applyFont="1" applyFill="1" applyAlignment="1" applyProtection="1">
      <alignment/>
      <protection locked="0"/>
    </xf>
    <xf numFmtId="0" fontId="6" fillId="0" borderId="0" xfId="0" applyFont="1" applyFill="1" applyBorder="1" applyAlignment="1" applyProtection="1">
      <alignment/>
      <protection locked="0"/>
    </xf>
    <xf numFmtId="0" fontId="6" fillId="0" borderId="0" xfId="0" applyFont="1" applyFill="1" applyAlignment="1" applyProtection="1">
      <alignment/>
      <protection locked="0"/>
    </xf>
    <xf numFmtId="10" fontId="9" fillId="0" borderId="0" xfId="0" applyNumberFormat="1" applyFont="1" applyFill="1" applyBorder="1" applyAlignment="1" applyProtection="1">
      <alignment/>
      <protection locked="0"/>
    </xf>
    <xf numFmtId="0" fontId="9" fillId="0" borderId="0" xfId="0" applyFont="1" applyFill="1" applyBorder="1" applyAlignment="1" applyProtection="1">
      <alignment/>
      <protection locked="0"/>
    </xf>
    <xf numFmtId="10" fontId="5" fillId="0" borderId="14" xfId="0" applyNumberFormat="1" applyFont="1" applyFill="1" applyBorder="1" applyAlignment="1" applyProtection="1">
      <alignment horizontal="center" vertical="center"/>
      <protection locked="0"/>
    </xf>
    <xf numFmtId="0" fontId="1" fillId="0" borderId="0" xfId="0" applyFont="1" applyFill="1" applyAlignment="1" applyProtection="1">
      <alignment/>
      <protection locked="0"/>
    </xf>
    <xf numFmtId="10" fontId="5" fillId="0" borderId="16" xfId="0" applyNumberFormat="1" applyFont="1" applyFill="1" applyBorder="1" applyAlignment="1" applyProtection="1">
      <alignment horizontal="center" vertical="center"/>
      <protection locked="0"/>
    </xf>
    <xf numFmtId="10" fontId="9" fillId="0" borderId="17" xfId="0" applyNumberFormat="1" applyFont="1" applyFill="1" applyBorder="1" applyAlignment="1" applyProtection="1">
      <alignment/>
      <protection locked="0"/>
    </xf>
    <xf numFmtId="181" fontId="9" fillId="0" borderId="26" xfId="0" applyNumberFormat="1" applyFont="1" applyFill="1" applyBorder="1" applyAlignment="1" applyProtection="1">
      <alignment/>
      <protection locked="0"/>
    </xf>
    <xf numFmtId="10" fontId="6" fillId="0" borderId="17" xfId="0" applyNumberFormat="1" applyFont="1" applyFill="1" applyBorder="1" applyAlignment="1" applyProtection="1">
      <alignment/>
      <protection locked="0"/>
    </xf>
    <xf numFmtId="44" fontId="6" fillId="0" borderId="17" xfId="0" applyNumberFormat="1" applyFont="1" applyFill="1" applyBorder="1" applyAlignment="1" applyProtection="1">
      <alignment/>
      <protection locked="0"/>
    </xf>
    <xf numFmtId="44" fontId="9" fillId="0" borderId="22" xfId="0" applyNumberFormat="1" applyFont="1" applyFill="1" applyBorder="1" applyAlignment="1" applyProtection="1">
      <alignment/>
      <protection locked="0"/>
    </xf>
    <xf numFmtId="10" fontId="9" fillId="0" borderId="18" xfId="0" applyNumberFormat="1" applyFont="1" applyFill="1" applyBorder="1" applyAlignment="1" applyProtection="1">
      <alignment/>
      <protection locked="0"/>
    </xf>
    <xf numFmtId="0" fontId="9" fillId="0" borderId="10" xfId="0" applyFont="1" applyFill="1" applyBorder="1" applyAlignment="1" applyProtection="1">
      <alignment/>
      <protection locked="0"/>
    </xf>
    <xf numFmtId="10" fontId="6" fillId="0" borderId="10" xfId="0" applyNumberFormat="1" applyFont="1" applyFill="1" applyBorder="1" applyAlignment="1" applyProtection="1">
      <alignment/>
      <protection locked="0"/>
    </xf>
    <xf numFmtId="44" fontId="6" fillId="0" borderId="17" xfId="0" applyNumberFormat="1" applyFont="1" applyFill="1" applyBorder="1" applyAlignment="1" applyProtection="1">
      <alignment/>
      <protection/>
    </xf>
    <xf numFmtId="10" fontId="6" fillId="0" borderId="10" xfId="0" applyNumberFormat="1" applyFont="1" applyFill="1" applyBorder="1" applyAlignment="1" applyProtection="1">
      <alignment horizontal="center"/>
      <protection locked="0"/>
    </xf>
    <xf numFmtId="2" fontId="9" fillId="0" borderId="10" xfId="0" applyNumberFormat="1" applyFont="1" applyFill="1" applyBorder="1" applyAlignment="1" applyProtection="1">
      <alignment/>
      <protection locked="0"/>
    </xf>
    <xf numFmtId="10" fontId="9" fillId="0" borderId="10" xfId="0" applyNumberFormat="1" applyFont="1" applyFill="1" applyBorder="1" applyAlignment="1" applyProtection="1">
      <alignment/>
      <protection/>
    </xf>
    <xf numFmtId="44" fontId="9" fillId="0" borderId="10" xfId="0" applyNumberFormat="1" applyFont="1" applyFill="1" applyBorder="1" applyAlignment="1" applyProtection="1">
      <alignment/>
      <protection/>
    </xf>
    <xf numFmtId="10" fontId="9" fillId="0" borderId="38" xfId="0" applyNumberFormat="1" applyFont="1" applyFill="1" applyBorder="1" applyAlignment="1" applyProtection="1">
      <alignment/>
      <protection/>
    </xf>
    <xf numFmtId="10" fontId="9" fillId="0" borderId="10" xfId="0" applyNumberFormat="1" applyFont="1" applyFill="1" applyBorder="1" applyAlignment="1" applyProtection="1">
      <alignment/>
      <protection locked="0"/>
    </xf>
    <xf numFmtId="44" fontId="9" fillId="0" borderId="39" xfId="0" applyNumberFormat="1" applyFont="1" applyFill="1" applyBorder="1" applyAlignment="1" applyProtection="1">
      <alignment/>
      <protection/>
    </xf>
    <xf numFmtId="44" fontId="9" fillId="0" borderId="38" xfId="0" applyNumberFormat="1" applyFont="1" applyFill="1" applyBorder="1" applyAlignment="1" applyProtection="1">
      <alignment/>
      <protection/>
    </xf>
    <xf numFmtId="10" fontId="9" fillId="0" borderId="40" xfId="0" applyNumberFormat="1" applyFont="1" applyFill="1" applyBorder="1" applyAlignment="1" applyProtection="1">
      <alignment/>
      <protection locked="0"/>
    </xf>
    <xf numFmtId="44" fontId="9" fillId="0" borderId="40" xfId="0" applyNumberFormat="1" applyFont="1" applyFill="1" applyBorder="1" applyAlignment="1" applyProtection="1">
      <alignment/>
      <protection locked="0"/>
    </xf>
    <xf numFmtId="10" fontId="0" fillId="0" borderId="0" xfId="0" applyNumberFormat="1" applyFill="1" applyAlignment="1" applyProtection="1">
      <alignment/>
      <protection locked="0"/>
    </xf>
    <xf numFmtId="0" fontId="4" fillId="0" borderId="0" xfId="0" applyFont="1" applyFill="1" applyBorder="1" applyAlignment="1" applyProtection="1">
      <alignment/>
      <protection/>
    </xf>
    <xf numFmtId="49" fontId="4"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49" fontId="4" fillId="0" borderId="0" xfId="0" applyNumberFormat="1" applyFont="1" applyFill="1" applyBorder="1" applyAlignment="1" applyProtection="1">
      <alignment horizontal="center"/>
      <protection/>
    </xf>
    <xf numFmtId="44" fontId="4" fillId="0" borderId="0" xfId="0" applyNumberFormat="1" applyFont="1" applyFill="1" applyBorder="1" applyAlignment="1" applyProtection="1">
      <alignment/>
      <protection/>
    </xf>
    <xf numFmtId="44" fontId="4" fillId="0" borderId="0" xfId="0" applyNumberFormat="1" applyFont="1" applyFill="1" applyBorder="1" applyAlignment="1" applyProtection="1">
      <alignment horizontal="right"/>
      <protection/>
    </xf>
    <xf numFmtId="44" fontId="0" fillId="0" borderId="0" xfId="0" applyNumberFormat="1" applyFill="1" applyBorder="1" applyAlignment="1" applyProtection="1">
      <alignment/>
      <protection/>
    </xf>
    <xf numFmtId="0" fontId="13" fillId="0" borderId="0" xfId="0" applyFont="1" applyFill="1" applyBorder="1" applyAlignment="1" applyProtection="1">
      <alignment/>
      <protection locked="0"/>
    </xf>
    <xf numFmtId="49" fontId="13" fillId="0" borderId="0" xfId="0" applyNumberFormat="1" applyFont="1" applyFill="1" applyBorder="1" applyAlignment="1" applyProtection="1">
      <alignment/>
      <protection locked="0"/>
    </xf>
    <xf numFmtId="0" fontId="15" fillId="0" borderId="0" xfId="0" applyFont="1" applyFill="1" applyBorder="1" applyAlignment="1" applyProtection="1">
      <alignment/>
      <protection locked="0"/>
    </xf>
    <xf numFmtId="49" fontId="13" fillId="0" borderId="0" xfId="0" applyNumberFormat="1" applyFont="1" applyFill="1" applyBorder="1" applyAlignment="1" applyProtection="1">
      <alignment horizontal="center"/>
      <protection locked="0"/>
    </xf>
    <xf numFmtId="0" fontId="14" fillId="0" borderId="0" xfId="0" applyFont="1" applyFill="1" applyBorder="1" applyAlignment="1" applyProtection="1">
      <alignment horizontal="right"/>
      <protection locked="0"/>
    </xf>
    <xf numFmtId="0" fontId="0" fillId="0" borderId="0" xfId="0" applyFill="1" applyAlignment="1" applyProtection="1">
      <alignment horizontal="left" indent="1"/>
      <protection locked="0"/>
    </xf>
    <xf numFmtId="49" fontId="14" fillId="0" borderId="37" xfId="0" applyNumberFormat="1" applyFont="1" applyFill="1" applyBorder="1" applyAlignment="1" applyProtection="1">
      <alignment horizontal="center"/>
      <protection locked="0"/>
    </xf>
    <xf numFmtId="0" fontId="14" fillId="0" borderId="0" xfId="0" applyFont="1" applyFill="1" applyBorder="1" applyAlignment="1" applyProtection="1">
      <alignment horizontal="left" indent="1"/>
      <protection locked="0"/>
    </xf>
    <xf numFmtId="0" fontId="14" fillId="0" borderId="0" xfId="0" applyFont="1" applyFill="1" applyBorder="1" applyAlignment="1" applyProtection="1">
      <alignment/>
      <protection locked="0"/>
    </xf>
    <xf numFmtId="49" fontId="14" fillId="0" borderId="0" xfId="0" applyNumberFormat="1" applyFont="1" applyFill="1" applyBorder="1" applyAlignment="1" applyProtection="1">
      <alignment horizontal="center"/>
      <protection locked="0"/>
    </xf>
    <xf numFmtId="14" fontId="14" fillId="0" borderId="37" xfId="0" applyNumberFormat="1" applyFont="1" applyFill="1" applyBorder="1" applyAlignment="1" applyProtection="1">
      <alignment horizontal="center"/>
      <protection locked="0"/>
    </xf>
    <xf numFmtId="0" fontId="13" fillId="0" borderId="0" xfId="0" applyFont="1" applyFill="1" applyBorder="1" applyAlignment="1" applyProtection="1">
      <alignment/>
      <protection locked="0"/>
    </xf>
    <xf numFmtId="49" fontId="13" fillId="0" borderId="0" xfId="0" applyNumberFormat="1" applyFont="1" applyFill="1" applyBorder="1" applyAlignment="1" applyProtection="1">
      <alignment horizontal="right"/>
      <protection locked="0"/>
    </xf>
    <xf numFmtId="49" fontId="13" fillId="0" borderId="0" xfId="0" applyNumberFormat="1" applyFont="1" applyFill="1" applyBorder="1" applyAlignment="1" applyProtection="1">
      <alignment horizontal="center"/>
      <protection locked="0"/>
    </xf>
    <xf numFmtId="44" fontId="13" fillId="0" borderId="10" xfId="0" applyNumberFormat="1" applyFont="1" applyFill="1" applyBorder="1" applyAlignment="1" applyProtection="1">
      <alignment/>
      <protection/>
    </xf>
    <xf numFmtId="44" fontId="13" fillId="0" borderId="18" xfId="0" applyNumberFormat="1" applyFont="1" applyFill="1" applyBorder="1" applyAlignment="1" applyProtection="1">
      <alignment/>
      <protection/>
    </xf>
    <xf numFmtId="44" fontId="13" fillId="0" borderId="41" xfId="0" applyNumberFormat="1" applyFont="1" applyFill="1" applyBorder="1" applyAlignment="1" applyProtection="1">
      <alignment/>
      <protection/>
    </xf>
    <xf numFmtId="0" fontId="13" fillId="0" borderId="10" xfId="0" applyFont="1" applyFill="1" applyBorder="1" applyAlignment="1" applyProtection="1">
      <alignment/>
      <protection/>
    </xf>
    <xf numFmtId="49" fontId="14" fillId="0" borderId="10" xfId="0" applyNumberFormat="1" applyFont="1" applyFill="1" applyBorder="1" applyAlignment="1" applyProtection="1">
      <alignment/>
      <protection/>
    </xf>
    <xf numFmtId="49" fontId="13" fillId="0" borderId="11" xfId="0" applyNumberFormat="1" applyFont="1" applyFill="1" applyBorder="1" applyAlignment="1" applyProtection="1">
      <alignment horizontal="center"/>
      <protection/>
    </xf>
    <xf numFmtId="170" fontId="13" fillId="0" borderId="12" xfId="0" applyNumberFormat="1" applyFont="1" applyFill="1" applyBorder="1" applyAlignment="1" applyProtection="1">
      <alignment/>
      <protection/>
    </xf>
    <xf numFmtId="170" fontId="13" fillId="0" borderId="10" xfId="0" applyNumberFormat="1" applyFont="1" applyFill="1" applyBorder="1" applyAlignment="1" applyProtection="1">
      <alignment/>
      <protection/>
    </xf>
    <xf numFmtId="44" fontId="14" fillId="0" borderId="36" xfId="0" applyNumberFormat="1" applyFont="1" applyFill="1" applyBorder="1" applyAlignment="1" applyProtection="1">
      <alignment/>
      <protection/>
    </xf>
    <xf numFmtId="44" fontId="14" fillId="0" borderId="42" xfId="0" applyNumberFormat="1" applyFont="1" applyFill="1" applyBorder="1" applyAlignment="1" applyProtection="1">
      <alignment/>
      <protection/>
    </xf>
    <xf numFmtId="49" fontId="0" fillId="0" borderId="0" xfId="0" applyNumberFormat="1" applyFill="1" applyAlignment="1" applyProtection="1">
      <alignment/>
      <protection locked="0"/>
    </xf>
    <xf numFmtId="49" fontId="0" fillId="0" borderId="0" xfId="0" applyNumberFormat="1" applyFill="1" applyAlignment="1" applyProtection="1">
      <alignment horizontal="center"/>
      <protection locked="0"/>
    </xf>
    <xf numFmtId="44" fontId="0" fillId="0" borderId="0" xfId="0" applyNumberFormat="1" applyFill="1" applyAlignment="1" applyProtection="1">
      <alignment/>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protection locked="0"/>
    </xf>
    <xf numFmtId="0" fontId="5" fillId="0" borderId="0" xfId="0" applyFont="1" applyFill="1" applyAlignment="1" applyProtection="1">
      <alignment horizontal="left"/>
      <protection/>
    </xf>
    <xf numFmtId="0" fontId="14" fillId="0" borderId="0" xfId="0" applyFont="1" applyFill="1" applyAlignment="1" applyProtection="1">
      <alignment horizontal="left"/>
      <protection locked="0"/>
    </xf>
    <xf numFmtId="0" fontId="13" fillId="0" borderId="0" xfId="0" applyFont="1" applyFill="1" applyAlignment="1" applyProtection="1">
      <alignment/>
      <protection locked="0"/>
    </xf>
    <xf numFmtId="0" fontId="14" fillId="0" borderId="0" xfId="0" applyFont="1" applyFill="1" applyAlignment="1" applyProtection="1">
      <alignment horizontal="right"/>
      <protection locked="0"/>
    </xf>
    <xf numFmtId="0" fontId="14" fillId="0" borderId="0" xfId="0" applyFont="1" applyFill="1" applyBorder="1" applyAlignment="1" applyProtection="1">
      <alignment horizontal="left"/>
      <protection locked="0"/>
    </xf>
    <xf numFmtId="0" fontId="14" fillId="0" borderId="0" xfId="0" applyFont="1" applyFill="1" applyAlignment="1" applyProtection="1">
      <alignment horizontal="right" vertical="top"/>
      <protection locked="0"/>
    </xf>
    <xf numFmtId="0" fontId="1" fillId="0" borderId="0" xfId="0" applyFont="1" applyFill="1" applyAlignment="1" applyProtection="1">
      <alignment/>
      <protection locked="0"/>
    </xf>
    <xf numFmtId="0" fontId="14" fillId="0" borderId="0" xfId="0" applyFont="1" applyFill="1" applyAlignment="1" applyProtection="1">
      <alignment horizontal="right" indent="1"/>
      <protection locked="0"/>
    </xf>
    <xf numFmtId="44" fontId="13" fillId="0" borderId="37" xfId="44" applyNumberFormat="1" applyFont="1" applyFill="1" applyBorder="1" applyAlignment="1" applyProtection="1">
      <alignment/>
      <protection locked="0"/>
    </xf>
    <xf numFmtId="44" fontId="13" fillId="0" borderId="0" xfId="44" applyFont="1" applyFill="1" applyAlignment="1" applyProtection="1">
      <alignment/>
      <protection locked="0"/>
    </xf>
    <xf numFmtId="44" fontId="13" fillId="0" borderId="0" xfId="44" applyFont="1" applyFill="1" applyAlignment="1" applyProtection="1">
      <alignment horizontal="right"/>
      <protection locked="0"/>
    </xf>
    <xf numFmtId="0" fontId="13" fillId="0" borderId="0" xfId="0" applyFont="1" applyFill="1" applyBorder="1" applyAlignment="1" applyProtection="1">
      <alignment horizontal="right"/>
      <protection locked="0"/>
    </xf>
    <xf numFmtId="44" fontId="13" fillId="0" borderId="37" xfId="44" applyNumberFormat="1" applyFont="1" applyFill="1" applyBorder="1" applyAlignment="1" applyProtection="1">
      <alignment/>
      <protection/>
    </xf>
    <xf numFmtId="44" fontId="13" fillId="0" borderId="0" xfId="44" applyFont="1" applyFill="1" applyBorder="1" applyAlignment="1" applyProtection="1">
      <alignment/>
      <protection locked="0"/>
    </xf>
    <xf numFmtId="166" fontId="13" fillId="0" borderId="0" xfId="44" applyNumberFormat="1" applyFont="1" applyFill="1" applyAlignment="1" applyProtection="1">
      <alignment/>
      <protection locked="0"/>
    </xf>
    <xf numFmtId="0" fontId="14" fillId="0" borderId="0" xfId="0" applyFont="1" applyFill="1" applyAlignment="1" applyProtection="1">
      <alignment/>
      <protection locked="0"/>
    </xf>
    <xf numFmtId="0" fontId="13" fillId="0" borderId="0" xfId="0" applyFont="1" applyFill="1" applyAlignment="1" applyProtection="1">
      <alignment horizontal="right"/>
      <protection locked="0"/>
    </xf>
    <xf numFmtId="0" fontId="13" fillId="0" borderId="43" xfId="0" applyFont="1" applyFill="1" applyBorder="1" applyAlignment="1" applyProtection="1">
      <alignment/>
      <protection locked="0"/>
    </xf>
    <xf numFmtId="44" fontId="13" fillId="0" borderId="0" xfId="44" applyNumberFormat="1" applyFont="1" applyFill="1" applyAlignment="1" applyProtection="1">
      <alignment/>
      <protection locked="0"/>
    </xf>
    <xf numFmtId="0" fontId="14" fillId="0" borderId="0" xfId="0" applyFont="1" applyFill="1" applyAlignment="1" applyProtection="1">
      <alignment horizontal="left" indent="2"/>
      <protection locked="0"/>
    </xf>
    <xf numFmtId="2" fontId="14" fillId="0" borderId="37" xfId="0" applyNumberFormat="1" applyFont="1" applyFill="1" applyBorder="1" applyAlignment="1" applyProtection="1">
      <alignment horizontal="right"/>
      <protection locked="0"/>
    </xf>
    <xf numFmtId="0" fontId="5" fillId="0" borderId="0" xfId="0" applyFont="1" applyFill="1" applyAlignment="1" applyProtection="1">
      <alignment horizontal="left"/>
      <protection locked="0"/>
    </xf>
    <xf numFmtId="0" fontId="4" fillId="0" borderId="0" xfId="0" applyFont="1" applyFill="1" applyAlignment="1" applyProtection="1">
      <alignment horizontal="right"/>
      <protection locked="0"/>
    </xf>
    <xf numFmtId="0" fontId="5" fillId="0" borderId="0" xfId="0" applyFont="1" applyFill="1" applyAlignment="1" applyProtection="1">
      <alignment horizontal="right"/>
      <protection locked="0"/>
    </xf>
    <xf numFmtId="0" fontId="0" fillId="0" borderId="0" xfId="0" applyFill="1" applyBorder="1" applyAlignment="1" applyProtection="1">
      <alignment/>
      <protection locked="0"/>
    </xf>
    <xf numFmtId="0" fontId="1" fillId="0" borderId="0" xfId="0" applyFont="1" applyFill="1" applyAlignment="1" applyProtection="1">
      <alignment/>
      <protection locked="0"/>
    </xf>
    <xf numFmtId="0" fontId="22" fillId="0" borderId="0" xfId="0" applyFont="1" applyFill="1" applyAlignment="1" applyProtection="1">
      <alignment horizontal="center"/>
      <protection locked="0"/>
    </xf>
    <xf numFmtId="0" fontId="17" fillId="0" borderId="44" xfId="0" applyFont="1" applyFill="1" applyBorder="1" applyAlignment="1" applyProtection="1">
      <alignment horizontal="center" vertical="center"/>
      <protection/>
    </xf>
    <xf numFmtId="0" fontId="18" fillId="0" borderId="45" xfId="0" applyFont="1" applyFill="1" applyBorder="1" applyAlignment="1" applyProtection="1">
      <alignment horizontal="center" vertical="center"/>
      <protection/>
    </xf>
    <xf numFmtId="0" fontId="18" fillId="0" borderId="46" xfId="0" applyFont="1" applyFill="1" applyBorder="1" applyAlignment="1" applyProtection="1">
      <alignment horizontal="center" vertical="center"/>
      <protection/>
    </xf>
    <xf numFmtId="0" fontId="17" fillId="0" borderId="0" xfId="0" applyFont="1" applyFill="1" applyBorder="1" applyAlignment="1" applyProtection="1">
      <alignment horizontal="left"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21" fillId="0" borderId="0" xfId="0" applyFont="1" applyFill="1" applyAlignment="1" applyProtection="1">
      <alignment vertical="center"/>
      <protection/>
    </xf>
    <xf numFmtId="0" fontId="0" fillId="0" borderId="0" xfId="0" applyFill="1" applyAlignment="1" applyProtection="1">
      <alignment/>
      <protection/>
    </xf>
    <xf numFmtId="0" fontId="13" fillId="0" borderId="43"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Fill="1" applyAlignment="1" applyProtection="1">
      <alignment/>
      <protection locked="0"/>
    </xf>
    <xf numFmtId="0" fontId="14" fillId="0" borderId="0" xfId="0" applyFont="1" applyFill="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14" fillId="0" borderId="0" xfId="0" applyFont="1" applyFill="1" applyAlignment="1" applyProtection="1">
      <alignment horizontal="left"/>
      <protection locked="0"/>
    </xf>
    <xf numFmtId="0" fontId="13" fillId="0" borderId="0" xfId="0" applyFont="1" applyFill="1" applyBorder="1" applyAlignment="1" applyProtection="1">
      <alignment/>
      <protection locked="0"/>
    </xf>
    <xf numFmtId="44" fontId="14" fillId="0" borderId="0" xfId="44" applyFont="1" applyFill="1" applyAlignment="1" applyProtection="1">
      <alignment horizontal="right"/>
      <protection locked="0"/>
    </xf>
    <xf numFmtId="0" fontId="13" fillId="0" borderId="37" xfId="0" applyFont="1" applyFill="1" applyBorder="1" applyAlignment="1" applyProtection="1">
      <alignment/>
      <protection locked="0"/>
    </xf>
    <xf numFmtId="0" fontId="14" fillId="0" borderId="0" xfId="0" applyFont="1" applyFill="1" applyAlignment="1" applyProtection="1">
      <alignment horizontal="right"/>
      <protection locked="0"/>
    </xf>
    <xf numFmtId="0" fontId="14" fillId="0" borderId="0" xfId="0" applyFont="1" applyFill="1" applyBorder="1" applyAlignment="1" applyProtection="1">
      <alignment horizontal="right"/>
      <protection locked="0"/>
    </xf>
    <xf numFmtId="0" fontId="13" fillId="0" borderId="37" xfId="0" applyFont="1" applyFill="1" applyBorder="1" applyAlignment="1" applyProtection="1">
      <alignment horizontal="center"/>
      <protection locked="0"/>
    </xf>
    <xf numFmtId="0" fontId="14" fillId="0" borderId="0" xfId="0" applyFont="1" applyFill="1" applyBorder="1" applyAlignment="1" applyProtection="1">
      <alignment horizontal="left" indent="1"/>
      <protection locked="0"/>
    </xf>
    <xf numFmtId="0" fontId="1" fillId="0" borderId="0" xfId="0" applyFont="1" applyFill="1" applyBorder="1" applyAlignment="1" applyProtection="1">
      <alignment horizontal="left" indent="1"/>
      <protection locked="0"/>
    </xf>
    <xf numFmtId="0" fontId="0" fillId="0" borderId="0" xfId="0" applyFill="1" applyAlignment="1" applyProtection="1">
      <alignment horizontal="left" indent="1"/>
      <protection locked="0"/>
    </xf>
    <xf numFmtId="0" fontId="13" fillId="0" borderId="47" xfId="0" applyFont="1" applyFill="1" applyBorder="1" applyAlignment="1" applyProtection="1">
      <alignment horizontal="left"/>
      <protection locked="0"/>
    </xf>
    <xf numFmtId="0" fontId="0" fillId="0" borderId="47" xfId="0" applyFill="1" applyBorder="1" applyAlignment="1" applyProtection="1">
      <alignment/>
      <protection locked="0"/>
    </xf>
    <xf numFmtId="0" fontId="14" fillId="0" borderId="37" xfId="0" applyFont="1" applyFill="1" applyBorder="1" applyAlignment="1" applyProtection="1">
      <alignment horizontal="left" indent="1"/>
      <protection locked="0"/>
    </xf>
    <xf numFmtId="0" fontId="1" fillId="0" borderId="0" xfId="0" applyFont="1" applyFill="1" applyAlignment="1" applyProtection="1">
      <alignment/>
      <protection locked="0"/>
    </xf>
    <xf numFmtId="0" fontId="13" fillId="0" borderId="0" xfId="0" applyNumberFormat="1" applyFont="1" applyFill="1" applyBorder="1" applyAlignment="1" applyProtection="1">
      <alignment horizontal="left" vertical="top" wrapText="1" indent="1"/>
      <protection locked="0"/>
    </xf>
    <xf numFmtId="0" fontId="14" fillId="0" borderId="0" xfId="0" applyFont="1" applyFill="1" applyBorder="1" applyAlignment="1" applyProtection="1">
      <alignment horizontal="left"/>
      <protection locked="0"/>
    </xf>
    <xf numFmtId="0" fontId="13" fillId="0" borderId="0" xfId="0" applyFont="1" applyFill="1" applyAlignment="1" applyProtection="1">
      <alignment/>
      <protection locked="0"/>
    </xf>
    <xf numFmtId="0" fontId="0" fillId="0" borderId="21" xfId="0" applyFill="1" applyBorder="1" applyAlignment="1" applyProtection="1">
      <alignment/>
      <protection locked="0"/>
    </xf>
    <xf numFmtId="0" fontId="4" fillId="0" borderId="0" xfId="0" applyFont="1" applyFill="1" applyAlignment="1" applyProtection="1">
      <alignment horizontal="left"/>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0" fillId="0" borderId="32" xfId="0" applyFill="1" applyBorder="1" applyAlignment="1" applyProtection="1">
      <alignment/>
      <protection/>
    </xf>
    <xf numFmtId="0" fontId="14" fillId="0" borderId="44" xfId="0" applyFont="1" applyFill="1" applyBorder="1" applyAlignment="1" applyProtection="1">
      <alignment/>
      <protection locked="0"/>
    </xf>
    <xf numFmtId="0" fontId="0" fillId="0" borderId="35" xfId="0" applyFill="1" applyBorder="1" applyAlignment="1" applyProtection="1">
      <alignment/>
      <protection locked="0"/>
    </xf>
    <xf numFmtId="49" fontId="14" fillId="0" borderId="0" xfId="0" applyNumberFormat="1" applyFont="1" applyFill="1" applyBorder="1" applyAlignment="1" applyProtection="1">
      <alignment horizontal="left" indent="1"/>
      <protection locked="0"/>
    </xf>
    <xf numFmtId="44" fontId="10" fillId="0" borderId="0" xfId="0" applyNumberFormat="1" applyFont="1" applyFill="1" applyBorder="1" applyAlignment="1" applyProtection="1">
      <alignment horizontal="center"/>
      <protection/>
    </xf>
    <xf numFmtId="44" fontId="0" fillId="0" borderId="0" xfId="0" applyNumberFormat="1" applyFill="1" applyAlignment="1" applyProtection="1">
      <alignment horizontal="center"/>
      <protection/>
    </xf>
    <xf numFmtId="0" fontId="4" fillId="0" borderId="42" xfId="0" applyFont="1" applyFill="1" applyBorder="1" applyAlignment="1" applyProtection="1">
      <alignment horizontal="center"/>
      <protection/>
    </xf>
    <xf numFmtId="0" fontId="4" fillId="0" borderId="48" xfId="0" applyFont="1" applyFill="1" applyBorder="1" applyAlignment="1" applyProtection="1">
      <alignment horizontal="center"/>
      <protection/>
    </xf>
    <xf numFmtId="44" fontId="14" fillId="0" borderId="0" xfId="0" applyNumberFormat="1" applyFont="1" applyFill="1" applyAlignment="1" applyProtection="1">
      <alignment horizontal="right"/>
      <protection locked="0"/>
    </xf>
    <xf numFmtId="44" fontId="14" fillId="0" borderId="0" xfId="0" applyNumberFormat="1" applyFont="1" applyFill="1" applyBorder="1" applyAlignment="1" applyProtection="1">
      <alignment horizontal="right"/>
      <protection locked="0"/>
    </xf>
    <xf numFmtId="0" fontId="0" fillId="0" borderId="32" xfId="0" applyFill="1" applyBorder="1" applyAlignment="1" applyProtection="1">
      <alignment/>
      <protection locked="0"/>
    </xf>
    <xf numFmtId="0" fontId="8" fillId="0" borderId="0" xfId="0" applyFont="1" applyFill="1" applyAlignment="1" applyProtection="1">
      <alignment/>
      <protection/>
    </xf>
    <xf numFmtId="0" fontId="19" fillId="0" borderId="0" xfId="0" applyFont="1" applyFill="1" applyAlignment="1" applyProtection="1">
      <alignment horizontal="left" vertical="top"/>
      <protection/>
    </xf>
    <xf numFmtId="0" fontId="0" fillId="0" borderId="0" xfId="0" applyFill="1" applyAlignment="1" applyProtection="1">
      <alignment horizontal="left"/>
      <protection/>
    </xf>
    <xf numFmtId="0" fontId="6" fillId="0" borderId="37" xfId="0" applyFont="1" applyFill="1" applyBorder="1" applyAlignment="1" applyProtection="1">
      <alignment horizontal="left" indent="1"/>
      <protection locked="0"/>
    </xf>
    <xf numFmtId="0" fontId="6" fillId="0" borderId="43" xfId="0" applyFont="1" applyFill="1" applyBorder="1" applyAlignment="1" applyProtection="1">
      <alignment horizontal="left" indent="1"/>
      <protection locked="0"/>
    </xf>
    <xf numFmtId="0" fontId="1" fillId="0" borderId="37" xfId="0" applyFont="1" applyFill="1" applyBorder="1" applyAlignment="1" applyProtection="1">
      <alignment horizontal="left" indent="1"/>
      <protection locked="0"/>
    </xf>
    <xf numFmtId="44" fontId="13" fillId="0" borderId="10" xfId="44" applyNumberFormat="1" applyFont="1" applyFill="1" applyBorder="1" applyAlignment="1" applyProtection="1">
      <alignment/>
      <protection/>
    </xf>
    <xf numFmtId="44" fontId="14" fillId="0" borderId="10" xfId="0" applyNumberFormat="1" applyFont="1" applyFill="1" applyBorder="1" applyAlignment="1" applyProtection="1">
      <alignment/>
      <protection/>
    </xf>
    <xf numFmtId="44" fontId="14" fillId="0" borderId="49" xfId="0" applyNumberFormat="1" applyFont="1" applyFill="1" applyBorder="1" applyAlignment="1" applyProtection="1">
      <alignment/>
      <protection/>
    </xf>
    <xf numFmtId="8" fontId="6" fillId="0" borderId="17" xfId="0" applyNumberFormat="1" applyFont="1" applyFill="1" applyBorder="1" applyAlignment="1" applyProtection="1">
      <alignment/>
      <protection/>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protection locked="0"/>
    </xf>
    <xf numFmtId="0" fontId="19" fillId="0" borderId="0" xfId="0" applyFont="1" applyFill="1" applyAlignment="1" applyProtection="1">
      <alignment vertical="top"/>
      <protection/>
    </xf>
    <xf numFmtId="0" fontId="19" fillId="0" borderId="0" xfId="0" applyFont="1" applyFill="1" applyAlignment="1" applyProtection="1">
      <alignment vertical="top"/>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17"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Font="1" applyFill="1" applyAlignment="1" applyProtection="1">
      <alignment/>
      <protection locked="0"/>
    </xf>
    <xf numFmtId="0" fontId="0" fillId="0" borderId="0" xfId="0" applyFont="1" applyFill="1" applyAlignment="1" applyProtection="1">
      <alignment/>
      <protection locked="0"/>
    </xf>
    <xf numFmtId="10" fontId="0" fillId="0" borderId="0" xfId="0" applyNumberFormat="1" applyFont="1" applyFill="1" applyAlignment="1" applyProtection="1">
      <alignment/>
      <protection locked="0"/>
    </xf>
    <xf numFmtId="10" fontId="0" fillId="0" borderId="0" xfId="0" applyNumberFormat="1" applyFont="1" applyFill="1" applyAlignment="1" applyProtection="1">
      <alignment horizontal="center"/>
      <protection locked="0"/>
    </xf>
    <xf numFmtId="0" fontId="17" fillId="0" borderId="0" xfId="0" applyFont="1" applyFill="1" applyAlignment="1" applyProtection="1">
      <alignment horizontal="center"/>
      <protection locked="0"/>
    </xf>
    <xf numFmtId="0" fontId="17"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1" fillId="0" borderId="0" xfId="0" applyFont="1" applyFill="1" applyAlignment="1" applyProtection="1">
      <alignment horizontal="right"/>
      <protection locked="0"/>
    </xf>
    <xf numFmtId="0" fontId="0" fillId="0" borderId="37" xfId="0" applyFill="1" applyBorder="1" applyAlignment="1" applyProtection="1">
      <alignment horizontal="left" indent="1"/>
      <protection locked="0"/>
    </xf>
    <xf numFmtId="0" fontId="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Fill="1" applyBorder="1" applyAlignment="1" applyProtection="1">
      <alignment/>
      <protection locked="0"/>
    </xf>
    <xf numFmtId="0" fontId="1" fillId="0" borderId="44" xfId="0" applyFont="1" applyFill="1" applyBorder="1" applyAlignment="1" applyProtection="1">
      <alignment horizontal="right" vertical="center"/>
      <protection/>
    </xf>
    <xf numFmtId="0" fontId="0" fillId="0" borderId="45" xfId="0" applyFill="1" applyBorder="1" applyAlignment="1" applyProtection="1">
      <alignment horizontal="right" vertical="center"/>
      <protection/>
    </xf>
    <xf numFmtId="0" fontId="1" fillId="0" borderId="46" xfId="0" applyFont="1" applyFill="1" applyBorder="1" applyAlignment="1" applyProtection="1">
      <alignment horizontal="left" vertical="center" indent="1"/>
      <protection/>
    </xf>
    <xf numFmtId="0" fontId="0" fillId="0" borderId="0" xfId="0" applyFont="1" applyFill="1" applyAlignment="1" applyProtection="1">
      <alignment horizontal="right"/>
      <protection locked="0"/>
    </xf>
    <xf numFmtId="10" fontId="0" fillId="0" borderId="0" xfId="0" applyNumberFormat="1" applyFont="1" applyFill="1" applyBorder="1" applyAlignment="1" applyProtection="1">
      <alignment/>
      <protection locked="0"/>
    </xf>
    <xf numFmtId="10"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49" fontId="0" fillId="0" borderId="22" xfId="0" applyNumberFormat="1" applyFont="1" applyFill="1" applyBorder="1" applyAlignment="1" applyProtection="1">
      <alignment horizontal="center"/>
      <protection locked="0"/>
    </xf>
    <xf numFmtId="0" fontId="0" fillId="0" borderId="26" xfId="0" applyFont="1" applyFill="1" applyBorder="1" applyAlignment="1" applyProtection="1">
      <alignment horizontal="left" vertical="center"/>
      <protection locked="0"/>
    </xf>
    <xf numFmtId="0" fontId="0" fillId="0" borderId="26" xfId="0" applyFont="1" applyFill="1" applyBorder="1" applyAlignment="1" applyProtection="1">
      <alignment vertical="center"/>
      <protection locked="0"/>
    </xf>
    <xf numFmtId="0" fontId="0" fillId="0" borderId="26" xfId="0" applyFont="1" applyFill="1" applyBorder="1" applyAlignment="1" applyProtection="1">
      <alignment horizontal="center" vertical="center"/>
      <protection locked="0"/>
    </xf>
    <xf numFmtId="0" fontId="0" fillId="0" borderId="50" xfId="0" applyFont="1" applyFill="1" applyBorder="1" applyAlignment="1" applyProtection="1">
      <alignment vertical="center"/>
      <protection locked="0"/>
    </xf>
    <xf numFmtId="44" fontId="0" fillId="0" borderId="25" xfId="0" applyNumberFormat="1" applyFont="1" applyFill="1" applyBorder="1" applyAlignment="1" applyProtection="1">
      <alignment vertical="center"/>
      <protection locked="0"/>
    </xf>
    <xf numFmtId="44" fontId="0" fillId="0" borderId="26" xfId="0" applyNumberFormat="1" applyFont="1" applyFill="1" applyBorder="1" applyAlignment="1" applyProtection="1">
      <alignment horizontal="center" vertical="center"/>
      <protection/>
    </xf>
    <xf numFmtId="44" fontId="0" fillId="0" borderId="26" xfId="0" applyNumberFormat="1" applyFont="1" applyFill="1" applyBorder="1" applyAlignment="1" applyProtection="1">
      <alignment vertical="center"/>
      <protection locked="0"/>
    </xf>
    <xf numFmtId="44" fontId="1" fillId="0" borderId="26" xfId="0" applyNumberFormat="1" applyFont="1" applyFill="1" applyBorder="1" applyAlignment="1" applyProtection="1">
      <alignment vertical="center"/>
      <protection/>
    </xf>
    <xf numFmtId="44" fontId="0" fillId="0" borderId="12" xfId="0" applyNumberFormat="1" applyFont="1" applyFill="1" applyBorder="1" applyAlignment="1" applyProtection="1">
      <alignment vertical="center"/>
      <protection locked="0"/>
    </xf>
    <xf numFmtId="44" fontId="0" fillId="0" borderId="51" xfId="0" applyNumberFormat="1" applyFont="1" applyFill="1" applyBorder="1" applyAlignment="1" applyProtection="1">
      <alignment vertical="center"/>
      <protection locked="0"/>
    </xf>
    <xf numFmtId="44" fontId="0" fillId="0" borderId="17" xfId="0" applyNumberFormat="1" applyFont="1" applyFill="1" applyBorder="1" applyAlignment="1" applyProtection="1">
      <alignment horizontal="center" vertical="center"/>
      <protection/>
    </xf>
    <xf numFmtId="44" fontId="1" fillId="0" borderId="10" xfId="0" applyNumberFormat="1" applyFont="1" applyFill="1" applyBorder="1" applyAlignment="1" applyProtection="1">
      <alignment vertical="center"/>
      <protection/>
    </xf>
    <xf numFmtId="0" fontId="0" fillId="0" borderId="26" xfId="0" applyFill="1" applyBorder="1" applyAlignment="1" applyProtection="1">
      <alignment horizontal="left" vertical="center"/>
      <protection locked="0"/>
    </xf>
    <xf numFmtId="0" fontId="0" fillId="0" borderId="26" xfId="0" applyFill="1" applyBorder="1" applyAlignment="1" applyProtection="1">
      <alignment vertical="center"/>
      <protection locked="0"/>
    </xf>
    <xf numFmtId="0" fontId="0" fillId="0" borderId="10" xfId="0" applyFill="1" applyBorder="1" applyAlignment="1" applyProtection="1">
      <alignment horizontal="center" vertical="center"/>
      <protection locked="0"/>
    </xf>
    <xf numFmtId="44" fontId="0" fillId="0" borderId="12" xfId="0" applyNumberFormat="1" applyFill="1" applyBorder="1" applyAlignment="1" applyProtection="1">
      <alignment vertical="center"/>
      <protection locked="0"/>
    </xf>
    <xf numFmtId="0" fontId="0" fillId="0" borderId="0" xfId="0" applyFont="1" applyFill="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4</xdr:col>
      <xdr:colOff>57150</xdr:colOff>
      <xdr:row>2</xdr:row>
      <xdr:rowOff>9525</xdr:rowOff>
    </xdr:to>
    <xdr:pic>
      <xdr:nvPicPr>
        <xdr:cNvPr id="1" name="Picture 1"/>
        <xdr:cNvPicPr preferRelativeResize="1">
          <a:picLocks noChangeAspect="1"/>
        </xdr:cNvPicPr>
      </xdr:nvPicPr>
      <xdr:blipFill>
        <a:blip r:embed="rId1"/>
        <a:stretch>
          <a:fillRect/>
        </a:stretch>
      </xdr:blipFill>
      <xdr:spPr>
        <a:xfrm>
          <a:off x="9525" y="9525"/>
          <a:ext cx="25431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67"/>
  <sheetViews>
    <sheetView zoomScalePageLayoutView="0" workbookViewId="0" topLeftCell="A34">
      <selection activeCell="F64" sqref="F64:G64"/>
    </sheetView>
  </sheetViews>
  <sheetFormatPr defaultColWidth="9.140625" defaultRowHeight="10.5" customHeight="1"/>
  <cols>
    <col min="1" max="1" width="6.7109375" style="161" customWidth="1"/>
    <col min="2" max="2" width="8.140625" style="56" customWidth="1"/>
    <col min="3" max="3" width="13.421875" style="56" customWidth="1"/>
    <col min="4" max="4" width="9.140625" style="56" customWidth="1"/>
    <col min="5" max="5" width="5.421875" style="162" customWidth="1"/>
    <col min="6" max="6" width="8.7109375" style="56" customWidth="1"/>
    <col min="7" max="7" width="14.28125" style="56" customWidth="1"/>
    <col min="8" max="8" width="9.140625" style="56" customWidth="1"/>
    <col min="9" max="9" width="9.140625" style="162" customWidth="1"/>
    <col min="10" max="10" width="9.140625" style="56" customWidth="1"/>
    <col min="11" max="11" width="14.28125" style="139" customWidth="1"/>
    <col min="12" max="16384" width="9.140625" style="56" customWidth="1"/>
  </cols>
  <sheetData>
    <row r="1" spans="1:11" s="138" customFormat="1" ht="15" customHeight="1" thickBot="1">
      <c r="A1" s="174"/>
      <c r="B1" s="174"/>
      <c r="C1" s="174"/>
      <c r="D1" s="174"/>
      <c r="E1" s="174"/>
      <c r="F1" s="174"/>
      <c r="G1" s="170"/>
      <c r="H1" s="171"/>
      <c r="I1" s="167"/>
      <c r="J1" s="168"/>
      <c r="K1" s="169"/>
    </row>
    <row r="2" spans="1:11" s="139" customFormat="1" ht="24.75" customHeight="1">
      <c r="A2" s="174"/>
      <c r="B2" s="174"/>
      <c r="C2" s="174"/>
      <c r="D2" s="174"/>
      <c r="E2" s="174"/>
      <c r="F2" s="174"/>
      <c r="G2" s="172" t="s">
        <v>167</v>
      </c>
      <c r="H2" s="173"/>
      <c r="I2" s="173"/>
      <c r="J2" s="173"/>
      <c r="K2" s="173"/>
    </row>
    <row r="3" spans="1:11" ht="6.75" customHeight="1">
      <c r="A3" s="140"/>
      <c r="B3" s="69"/>
      <c r="C3" s="71"/>
      <c r="D3" s="69"/>
      <c r="E3" s="72"/>
      <c r="F3" s="69"/>
      <c r="G3" s="69"/>
      <c r="H3" s="69"/>
      <c r="I3" s="72"/>
      <c r="J3" s="69"/>
      <c r="K3" s="104"/>
    </row>
    <row r="4" spans="1:11" s="142" customFormat="1" ht="9.75" customHeight="1">
      <c r="A4" s="181"/>
      <c r="B4" s="177"/>
      <c r="C4" s="177"/>
      <c r="D4" s="177"/>
      <c r="E4" s="177"/>
      <c r="F4" s="177"/>
      <c r="G4" s="177"/>
      <c r="H4" s="177"/>
      <c r="I4" s="177"/>
      <c r="J4" s="177"/>
      <c r="K4" s="177"/>
    </row>
    <row r="5" spans="1:11" s="142" customFormat="1" ht="19.5" customHeight="1">
      <c r="A5" s="141"/>
      <c r="B5" s="143"/>
      <c r="C5" s="188"/>
      <c r="D5" s="189"/>
      <c r="E5" s="189"/>
      <c r="F5" s="189"/>
      <c r="G5" s="190"/>
      <c r="H5" s="190"/>
      <c r="I5" s="186"/>
      <c r="J5" s="177"/>
      <c r="K5" s="117"/>
    </row>
    <row r="6" spans="1:11" s="142" customFormat="1" ht="19.5" customHeight="1">
      <c r="A6" s="144"/>
      <c r="B6" s="143" t="s">
        <v>0</v>
      </c>
      <c r="C6" s="118" t="s">
        <v>178</v>
      </c>
      <c r="D6" s="185" t="s">
        <v>90</v>
      </c>
      <c r="E6" s="185"/>
      <c r="F6" s="185"/>
      <c r="G6" s="187"/>
      <c r="H6" s="187"/>
      <c r="I6" s="186"/>
      <c r="J6" s="177"/>
      <c r="K6" s="121"/>
    </row>
    <row r="7" spans="1:11" s="142" customFormat="1" ht="19.5" customHeight="1">
      <c r="A7" s="185" t="s">
        <v>15</v>
      </c>
      <c r="B7" s="177"/>
      <c r="C7" s="193" t="s">
        <v>134</v>
      </c>
      <c r="D7" s="193"/>
      <c r="E7" s="193"/>
      <c r="F7" s="193"/>
      <c r="G7" s="191"/>
      <c r="H7" s="192"/>
      <c r="I7" s="186"/>
      <c r="J7" s="177"/>
      <c r="K7" s="117"/>
    </row>
    <row r="8" spans="1:11" s="142" customFormat="1" ht="9.75" customHeight="1">
      <c r="A8" s="196"/>
      <c r="B8" s="177"/>
      <c r="C8" s="177"/>
      <c r="D8" s="177"/>
      <c r="E8" s="177"/>
      <c r="F8" s="177"/>
      <c r="G8" s="177"/>
      <c r="H8" s="177"/>
      <c r="I8" s="177"/>
      <c r="J8" s="177"/>
      <c r="K8" s="177"/>
    </row>
    <row r="9" spans="1:11" s="142" customFormat="1" ht="19.5" customHeight="1">
      <c r="A9" s="144"/>
      <c r="B9" s="145" t="s">
        <v>39</v>
      </c>
      <c r="C9" s="195"/>
      <c r="D9" s="195"/>
      <c r="E9" s="195"/>
      <c r="F9" s="195"/>
      <c r="G9" s="195"/>
      <c r="H9" s="195"/>
      <c r="I9" s="195"/>
      <c r="J9" s="195"/>
      <c r="K9" s="195"/>
    </row>
    <row r="10" spans="1:11" s="142" customFormat="1" ht="29.25" customHeight="1">
      <c r="A10" s="177"/>
      <c r="B10" s="177"/>
      <c r="C10" s="195"/>
      <c r="D10" s="195"/>
      <c r="E10" s="195"/>
      <c r="F10" s="195"/>
      <c r="G10" s="195"/>
      <c r="H10" s="195"/>
      <c r="I10" s="195"/>
      <c r="J10" s="195"/>
      <c r="K10" s="195"/>
    </row>
    <row r="11" spans="1:11" s="142" customFormat="1" ht="15" customHeight="1">
      <c r="A11" s="181" t="s">
        <v>1</v>
      </c>
      <c r="B11" s="177"/>
      <c r="C11" s="177"/>
      <c r="D11" s="177"/>
      <c r="E11" s="177"/>
      <c r="F11" s="177"/>
      <c r="G11" s="178" t="s">
        <v>45</v>
      </c>
      <c r="H11" s="178"/>
      <c r="I11" s="178"/>
      <c r="J11" s="178"/>
      <c r="K11" s="178"/>
    </row>
    <row r="12" spans="1:11" s="142" customFormat="1" ht="15" customHeight="1">
      <c r="A12" s="141"/>
      <c r="B12" s="176" t="s">
        <v>78</v>
      </c>
      <c r="C12" s="194"/>
      <c r="D12" s="194"/>
      <c r="E12" s="194"/>
      <c r="F12" s="194"/>
      <c r="G12" s="179"/>
      <c r="H12" s="180"/>
      <c r="I12" s="180"/>
      <c r="J12" s="180"/>
      <c r="K12" s="180"/>
    </row>
    <row r="13" spans="1:11" s="142" customFormat="1" ht="15" customHeight="1">
      <c r="A13" s="147" t="s">
        <v>8</v>
      </c>
      <c r="B13" s="176" t="s">
        <v>43</v>
      </c>
      <c r="C13" s="177"/>
      <c r="D13" s="177"/>
      <c r="E13" s="177"/>
      <c r="F13" s="177"/>
      <c r="G13" s="148"/>
      <c r="H13" s="149"/>
      <c r="I13" s="149"/>
      <c r="J13" s="150"/>
      <c r="K13" s="149"/>
    </row>
    <row r="14" spans="1:11" s="142" customFormat="1" ht="15" customHeight="1">
      <c r="A14" s="147" t="s">
        <v>9</v>
      </c>
      <c r="B14" s="176" t="s">
        <v>32</v>
      </c>
      <c r="C14" s="177"/>
      <c r="D14" s="177"/>
      <c r="E14" s="177"/>
      <c r="F14" s="177"/>
      <c r="G14" s="148"/>
      <c r="H14" s="149"/>
      <c r="I14" s="149"/>
      <c r="J14" s="150"/>
      <c r="K14" s="149"/>
    </row>
    <row r="15" spans="1:11" s="142" customFormat="1" ht="15" customHeight="1">
      <c r="A15" s="147" t="s">
        <v>10</v>
      </c>
      <c r="B15" s="176" t="s">
        <v>33</v>
      </c>
      <c r="C15" s="177"/>
      <c r="D15" s="177"/>
      <c r="E15" s="177"/>
      <c r="F15" s="177"/>
      <c r="G15" s="148"/>
      <c r="H15" s="149"/>
      <c r="I15" s="149"/>
      <c r="J15" s="150"/>
      <c r="K15" s="149"/>
    </row>
    <row r="16" spans="1:11" s="142" customFormat="1" ht="15" customHeight="1">
      <c r="A16" s="181"/>
      <c r="B16" s="177"/>
      <c r="C16" s="177"/>
      <c r="D16" s="111"/>
      <c r="E16" s="151"/>
      <c r="F16" s="143" t="s">
        <v>2</v>
      </c>
      <c r="G16" s="152"/>
      <c r="H16" s="149"/>
      <c r="I16" s="149"/>
      <c r="J16" s="150"/>
      <c r="K16" s="149"/>
    </row>
    <row r="17" spans="1:11" s="142" customFormat="1" ht="15" customHeight="1">
      <c r="A17" s="141"/>
      <c r="B17" s="176" t="s">
        <v>79</v>
      </c>
      <c r="C17" s="177"/>
      <c r="D17" s="177"/>
      <c r="E17" s="177"/>
      <c r="F17" s="177"/>
      <c r="G17" s="153"/>
      <c r="H17" s="149"/>
      <c r="I17" s="149"/>
      <c r="J17" s="150"/>
      <c r="K17" s="149"/>
    </row>
    <row r="18" spans="1:11" s="142" customFormat="1" ht="15" customHeight="1">
      <c r="A18" s="147" t="s">
        <v>11</v>
      </c>
      <c r="B18" s="176" t="s">
        <v>44</v>
      </c>
      <c r="C18" s="177"/>
      <c r="D18" s="177"/>
      <c r="E18" s="177"/>
      <c r="F18" s="177"/>
      <c r="G18" s="152"/>
      <c r="H18" s="149"/>
      <c r="I18" s="149"/>
      <c r="J18" s="150"/>
      <c r="K18" s="149"/>
    </row>
    <row r="19" spans="1:11" s="142" customFormat="1" ht="15" customHeight="1">
      <c r="A19" s="181"/>
      <c r="B19" s="177"/>
      <c r="C19" s="177"/>
      <c r="D19" s="177"/>
      <c r="E19" s="177"/>
      <c r="F19" s="177"/>
      <c r="G19" s="177"/>
      <c r="H19" s="183" t="s">
        <v>25</v>
      </c>
      <c r="I19" s="177"/>
      <c r="J19" s="177"/>
      <c r="K19" s="152">
        <f>ROUND(SUM(G16:G18),0)</f>
        <v>0</v>
      </c>
    </row>
    <row r="20" spans="1:11" s="142" customFormat="1" ht="15" customHeight="1">
      <c r="A20" s="181" t="s">
        <v>34</v>
      </c>
      <c r="B20" s="177"/>
      <c r="C20" s="177"/>
      <c r="D20" s="177"/>
      <c r="E20" s="177"/>
      <c r="F20" s="177"/>
      <c r="G20" s="182"/>
      <c r="H20" s="177"/>
      <c r="I20" s="177"/>
      <c r="J20" s="177"/>
      <c r="K20" s="177"/>
    </row>
    <row r="21" spans="1:11" s="142" customFormat="1" ht="15" customHeight="1">
      <c r="A21" s="147" t="s">
        <v>8</v>
      </c>
      <c r="B21" s="176" t="s">
        <v>28</v>
      </c>
      <c r="C21" s="177"/>
      <c r="D21" s="177"/>
      <c r="E21" s="177"/>
      <c r="F21" s="177"/>
      <c r="G21" s="148">
        <f>'Cost Breakdown'!H24</f>
        <v>0</v>
      </c>
      <c r="J21" s="143"/>
      <c r="K21" s="154"/>
    </row>
    <row r="22" spans="1:11" s="142" customFormat="1" ht="15" customHeight="1">
      <c r="A22" s="147" t="s">
        <v>9</v>
      </c>
      <c r="B22" s="176" t="s">
        <v>29</v>
      </c>
      <c r="C22" s="177"/>
      <c r="D22" s="177"/>
      <c r="E22" s="177"/>
      <c r="F22" s="177"/>
      <c r="G22" s="148">
        <v>0</v>
      </c>
      <c r="J22" s="143"/>
      <c r="K22" s="154"/>
    </row>
    <row r="23" spans="1:11" s="142" customFormat="1" ht="15" customHeight="1">
      <c r="A23" s="181"/>
      <c r="B23" s="197"/>
      <c r="C23" s="197"/>
      <c r="D23" s="197"/>
      <c r="E23" s="197"/>
      <c r="F23" s="197"/>
      <c r="G23" s="197"/>
      <c r="H23" s="185" t="s">
        <v>3</v>
      </c>
      <c r="I23" s="177"/>
      <c r="J23" s="177"/>
      <c r="K23" s="152">
        <f>ROUND(SUM(G21:G22),0)</f>
        <v>0</v>
      </c>
    </row>
    <row r="24" spans="1:11" s="142" customFormat="1" ht="15" customHeight="1">
      <c r="A24" s="181" t="s">
        <v>4</v>
      </c>
      <c r="B24" s="177"/>
      <c r="C24" s="177"/>
      <c r="D24" s="177"/>
      <c r="E24" s="177"/>
      <c r="F24" s="177"/>
      <c r="G24" s="182"/>
      <c r="H24" s="177"/>
      <c r="I24" s="177"/>
      <c r="J24" s="177"/>
      <c r="K24" s="177"/>
    </row>
    <row r="25" spans="1:11" s="142" customFormat="1" ht="15" customHeight="1">
      <c r="A25" s="147" t="s">
        <v>8</v>
      </c>
      <c r="B25" s="176" t="s">
        <v>30</v>
      </c>
      <c r="C25" s="177"/>
      <c r="D25" s="177"/>
      <c r="E25" s="177"/>
      <c r="F25" s="177"/>
      <c r="G25" s="148">
        <v>0</v>
      </c>
      <c r="J25" s="143"/>
      <c r="K25" s="154"/>
    </row>
    <row r="26" spans="1:11" s="142" customFormat="1" ht="15" customHeight="1">
      <c r="A26" s="147" t="s">
        <v>9</v>
      </c>
      <c r="B26" s="176" t="s">
        <v>31</v>
      </c>
      <c r="C26" s="177"/>
      <c r="D26" s="177"/>
      <c r="E26" s="177"/>
      <c r="F26" s="177"/>
      <c r="G26" s="148">
        <f>'Cost Breakdown'!J24</f>
        <v>0</v>
      </c>
      <c r="J26" s="143"/>
      <c r="K26" s="154"/>
    </row>
    <row r="27" spans="1:11" s="142" customFormat="1" ht="15" customHeight="1">
      <c r="A27" s="181"/>
      <c r="B27" s="177"/>
      <c r="C27" s="177"/>
      <c r="D27" s="177"/>
      <c r="E27" s="177"/>
      <c r="F27" s="177"/>
      <c r="G27" s="177"/>
      <c r="H27" s="185" t="s">
        <v>5</v>
      </c>
      <c r="I27" s="177"/>
      <c r="J27" s="177"/>
      <c r="K27" s="152">
        <f>ROUND(SUM(G25:G26),0)</f>
        <v>0</v>
      </c>
    </row>
    <row r="28" spans="1:11" s="142" customFormat="1" ht="15" customHeight="1">
      <c r="A28" s="181" t="s">
        <v>6</v>
      </c>
      <c r="B28" s="177"/>
      <c r="C28" s="177"/>
      <c r="D28" s="177"/>
      <c r="E28" s="177"/>
      <c r="F28" s="177"/>
      <c r="G28" s="182"/>
      <c r="H28" s="177"/>
      <c r="I28" s="177"/>
      <c r="J28" s="177"/>
      <c r="K28" s="177"/>
    </row>
    <row r="29" spans="1:11" s="142" customFormat="1" ht="15" customHeight="1">
      <c r="A29" s="147" t="s">
        <v>8</v>
      </c>
      <c r="B29" s="176" t="s">
        <v>107</v>
      </c>
      <c r="C29" s="177"/>
      <c r="D29" s="177"/>
      <c r="E29" s="177"/>
      <c r="F29" s="177"/>
      <c r="G29" s="152"/>
      <c r="J29" s="143"/>
      <c r="K29" s="154"/>
    </row>
    <row r="30" spans="1:11" s="142" customFormat="1" ht="15" customHeight="1">
      <c r="A30" s="181"/>
      <c r="B30" s="177"/>
      <c r="C30" s="177"/>
      <c r="D30" s="177"/>
      <c r="E30" s="177"/>
      <c r="F30" s="177"/>
      <c r="G30" s="177"/>
      <c r="H30" s="185" t="s">
        <v>7</v>
      </c>
      <c r="I30" s="177"/>
      <c r="J30" s="177"/>
      <c r="K30" s="152">
        <f>ROUND(G29,0)</f>
        <v>0</v>
      </c>
    </row>
    <row r="31" spans="1:11" s="142" customFormat="1" ht="18" customHeight="1">
      <c r="A31" s="181"/>
      <c r="B31" s="177"/>
      <c r="C31" s="177"/>
      <c r="D31" s="177"/>
      <c r="E31" s="177"/>
      <c r="F31" s="177"/>
      <c r="G31" s="177"/>
      <c r="H31" s="177"/>
      <c r="I31" s="177"/>
      <c r="J31" s="177"/>
      <c r="K31" s="177"/>
    </row>
    <row r="32" spans="1:11" s="142" customFormat="1" ht="19.5" customHeight="1">
      <c r="A32" s="181"/>
      <c r="B32" s="177"/>
      <c r="C32" s="177"/>
      <c r="D32" s="177"/>
      <c r="E32" s="177"/>
      <c r="F32" s="177"/>
      <c r="G32" s="177"/>
      <c r="H32" s="185" t="s">
        <v>27</v>
      </c>
      <c r="I32" s="177"/>
      <c r="J32" s="198"/>
      <c r="K32" s="219">
        <f>ROUND(SUM(K12:K31),0)</f>
        <v>0</v>
      </c>
    </row>
    <row r="33" spans="1:11" s="142" customFormat="1" ht="15" customHeight="1">
      <c r="A33" s="181" t="s">
        <v>80</v>
      </c>
      <c r="B33" s="177"/>
      <c r="C33" s="177"/>
      <c r="D33" s="177"/>
      <c r="E33" s="177"/>
      <c r="F33" s="177"/>
      <c r="G33" s="182"/>
      <c r="H33" s="177"/>
      <c r="I33" s="177"/>
      <c r="J33" s="177"/>
      <c r="K33" s="177"/>
    </row>
    <row r="34" spans="1:11" s="142" customFormat="1" ht="15" customHeight="1">
      <c r="A34" s="147" t="s">
        <v>8</v>
      </c>
      <c r="B34" s="176" t="s">
        <v>182</v>
      </c>
      <c r="C34" s="177"/>
      <c r="D34" s="177"/>
      <c r="E34" s="177"/>
      <c r="F34" s="177"/>
      <c r="G34" s="152">
        <f>IF(K32&lt;50000,K32*0.22,9000)</f>
        <v>0</v>
      </c>
      <c r="J34" s="143"/>
      <c r="K34" s="154"/>
    </row>
    <row r="35" spans="1:11" s="142" customFormat="1" ht="15" customHeight="1">
      <c r="A35" s="147" t="s">
        <v>9</v>
      </c>
      <c r="B35" s="176"/>
      <c r="C35" s="176"/>
      <c r="D35" s="176"/>
      <c r="E35" s="176"/>
      <c r="F35" s="176"/>
      <c r="G35" s="152">
        <f>IF(K32&gt;50000,(K32-50000)*0.1,0)</f>
        <v>0</v>
      </c>
      <c r="J35" s="143"/>
      <c r="K35" s="154"/>
    </row>
    <row r="36" spans="1:11" s="142" customFormat="1" ht="15" customHeight="1">
      <c r="A36" s="141"/>
      <c r="B36" s="155"/>
      <c r="E36" s="156"/>
      <c r="H36" s="185" t="s">
        <v>35</v>
      </c>
      <c r="I36" s="177"/>
      <c r="J36" s="177"/>
      <c r="K36" s="152">
        <f>ROUND(SUM(G34:G35),0)</f>
        <v>0</v>
      </c>
    </row>
    <row r="37" spans="1:11" s="142" customFormat="1" ht="15" customHeight="1">
      <c r="A37" s="181" t="s">
        <v>102</v>
      </c>
      <c r="B37" s="177"/>
      <c r="C37" s="177"/>
      <c r="D37" s="177"/>
      <c r="E37" s="177"/>
      <c r="F37" s="177"/>
      <c r="G37" s="197"/>
      <c r="H37" s="177"/>
      <c r="I37" s="177"/>
      <c r="J37" s="177"/>
      <c r="K37" s="177"/>
    </row>
    <row r="38" spans="1:11" s="142" customFormat="1" ht="15" customHeight="1">
      <c r="A38" s="147" t="s">
        <v>8</v>
      </c>
      <c r="B38" s="184"/>
      <c r="C38" s="184"/>
      <c r="D38" s="184"/>
      <c r="E38" s="184"/>
      <c r="G38" s="148"/>
      <c r="H38" s="142" t="s">
        <v>108</v>
      </c>
      <c r="J38" s="143"/>
      <c r="K38" s="154"/>
    </row>
    <row r="39" spans="1:11" s="142" customFormat="1" ht="15" customHeight="1">
      <c r="A39" s="147" t="s">
        <v>9</v>
      </c>
      <c r="B39" s="175"/>
      <c r="C39" s="175"/>
      <c r="D39" s="175"/>
      <c r="E39" s="175"/>
      <c r="G39" s="148"/>
      <c r="H39" s="142" t="s">
        <v>108</v>
      </c>
      <c r="J39" s="143"/>
      <c r="K39" s="154"/>
    </row>
    <row r="40" spans="1:11" s="142" customFormat="1" ht="15" customHeight="1">
      <c r="A40" s="147" t="s">
        <v>10</v>
      </c>
      <c r="B40" s="175"/>
      <c r="C40" s="175"/>
      <c r="D40" s="175"/>
      <c r="E40" s="175"/>
      <c r="G40" s="148"/>
      <c r="H40" s="142" t="s">
        <v>108</v>
      </c>
      <c r="J40" s="143"/>
      <c r="K40" s="154"/>
    </row>
    <row r="41" spans="1:11" s="142" customFormat="1" ht="15" customHeight="1">
      <c r="A41" s="147" t="s">
        <v>11</v>
      </c>
      <c r="B41" s="175"/>
      <c r="C41" s="175"/>
      <c r="D41" s="175"/>
      <c r="E41" s="175"/>
      <c r="G41" s="148"/>
      <c r="H41" s="142" t="s">
        <v>108</v>
      </c>
      <c r="J41" s="143"/>
      <c r="K41" s="154"/>
    </row>
    <row r="42" spans="1:11" s="142" customFormat="1" ht="15" customHeight="1">
      <c r="A42" s="147" t="s">
        <v>89</v>
      </c>
      <c r="B42" s="175"/>
      <c r="C42" s="175"/>
      <c r="D42" s="175"/>
      <c r="E42" s="175"/>
      <c r="G42" s="148"/>
      <c r="H42" s="142" t="s">
        <v>108</v>
      </c>
      <c r="J42" s="143"/>
      <c r="K42" s="154"/>
    </row>
    <row r="43" spans="1:11" s="142" customFormat="1" ht="15" customHeight="1">
      <c r="A43" s="147" t="s">
        <v>111</v>
      </c>
      <c r="B43" s="157"/>
      <c r="C43" s="157"/>
      <c r="D43" s="157"/>
      <c r="E43" s="157"/>
      <c r="G43" s="148"/>
      <c r="H43" s="142" t="s">
        <v>108</v>
      </c>
      <c r="J43" s="143"/>
      <c r="K43" s="154"/>
    </row>
    <row r="44" spans="1:11" s="142" customFormat="1" ht="15" customHeight="1">
      <c r="A44" s="147" t="s">
        <v>112</v>
      </c>
      <c r="B44" s="157" t="s">
        <v>16</v>
      </c>
      <c r="C44" s="157"/>
      <c r="D44" s="157"/>
      <c r="E44" s="157"/>
      <c r="G44" s="148" t="s">
        <v>16</v>
      </c>
      <c r="H44" s="142" t="s">
        <v>108</v>
      </c>
      <c r="J44" s="143"/>
      <c r="K44" s="154"/>
    </row>
    <row r="45" spans="1:11" s="142" customFormat="1" ht="15" customHeight="1">
      <c r="A45" s="147" t="s">
        <v>113</v>
      </c>
      <c r="B45" s="157" t="s">
        <v>16</v>
      </c>
      <c r="C45" s="157"/>
      <c r="D45" s="157"/>
      <c r="E45" s="157"/>
      <c r="G45" s="148" t="s">
        <v>16</v>
      </c>
      <c r="H45" s="142" t="s">
        <v>108</v>
      </c>
      <c r="J45" s="143"/>
      <c r="K45" s="154"/>
    </row>
    <row r="46" spans="1:11" s="142" customFormat="1" ht="15" customHeight="1">
      <c r="A46" s="147" t="s">
        <v>114</v>
      </c>
      <c r="B46" s="157" t="s">
        <v>16</v>
      </c>
      <c r="C46" s="157"/>
      <c r="D46" s="157"/>
      <c r="E46" s="157"/>
      <c r="G46" s="148" t="s">
        <v>16</v>
      </c>
      <c r="H46" s="142" t="s">
        <v>108</v>
      </c>
      <c r="J46" s="143"/>
      <c r="K46" s="154"/>
    </row>
    <row r="47" spans="1:11" s="142" customFormat="1" ht="15" customHeight="1">
      <c r="A47" s="147" t="s">
        <v>115</v>
      </c>
      <c r="B47" s="157" t="s">
        <v>16</v>
      </c>
      <c r="C47" s="157"/>
      <c r="D47" s="157"/>
      <c r="E47" s="157"/>
      <c r="G47" s="148" t="s">
        <v>16</v>
      </c>
      <c r="H47" s="142" t="s">
        <v>108</v>
      </c>
      <c r="J47" s="143"/>
      <c r="K47" s="154"/>
    </row>
    <row r="48" spans="1:11" s="142" customFormat="1" ht="15" customHeight="1">
      <c r="A48" s="147" t="s">
        <v>116</v>
      </c>
      <c r="B48" s="157" t="s">
        <v>16</v>
      </c>
      <c r="C48" s="157"/>
      <c r="D48" s="157"/>
      <c r="E48" s="157"/>
      <c r="G48" s="148" t="s">
        <v>16</v>
      </c>
      <c r="H48" s="142" t="s">
        <v>108</v>
      </c>
      <c r="J48" s="143"/>
      <c r="K48" s="154"/>
    </row>
    <row r="49" spans="1:11" s="142" customFormat="1" ht="15" customHeight="1">
      <c r="A49" s="147" t="s">
        <v>117</v>
      </c>
      <c r="B49" s="157" t="s">
        <v>16</v>
      </c>
      <c r="C49" s="157"/>
      <c r="D49" s="157"/>
      <c r="E49" s="157"/>
      <c r="G49" s="148" t="s">
        <v>16</v>
      </c>
      <c r="H49" s="142" t="s">
        <v>108</v>
      </c>
      <c r="J49" s="143"/>
      <c r="K49" s="154"/>
    </row>
    <row r="50" spans="1:11" s="142" customFormat="1" ht="15" customHeight="1">
      <c r="A50" s="147" t="s">
        <v>118</v>
      </c>
      <c r="B50" s="157" t="s">
        <v>16</v>
      </c>
      <c r="C50" s="157" t="s">
        <v>16</v>
      </c>
      <c r="D50" s="157"/>
      <c r="E50" s="157"/>
      <c r="G50" s="148" t="s">
        <v>16</v>
      </c>
      <c r="H50" s="142" t="s">
        <v>108</v>
      </c>
      <c r="J50" s="143"/>
      <c r="K50" s="154"/>
    </row>
    <row r="51" spans="1:11" s="142" customFormat="1" ht="15" customHeight="1">
      <c r="A51" s="147" t="s">
        <v>119</v>
      </c>
      <c r="B51" s="175" t="s">
        <v>16</v>
      </c>
      <c r="C51" s="175"/>
      <c r="D51" s="175"/>
      <c r="E51" s="175"/>
      <c r="G51" s="148" t="s">
        <v>16</v>
      </c>
      <c r="H51" s="142" t="s">
        <v>108</v>
      </c>
      <c r="J51" s="143"/>
      <c r="K51" s="154"/>
    </row>
    <row r="52" spans="1:11" s="142" customFormat="1" ht="15" customHeight="1">
      <c r="A52" s="181"/>
      <c r="B52" s="177"/>
      <c r="C52" s="177"/>
      <c r="D52" s="177"/>
      <c r="E52" s="177"/>
      <c r="F52" s="177"/>
      <c r="G52" s="177"/>
      <c r="H52" s="185" t="s">
        <v>103</v>
      </c>
      <c r="I52" s="177"/>
      <c r="J52" s="177"/>
      <c r="K52" s="152">
        <f>ROUND(SUM(G38:G51),0)</f>
        <v>0</v>
      </c>
    </row>
    <row r="53" spans="1:11" s="142" customFormat="1" ht="15" customHeight="1">
      <c r="A53" s="181" t="s">
        <v>104</v>
      </c>
      <c r="B53" s="177"/>
      <c r="C53" s="177"/>
      <c r="D53" s="177"/>
      <c r="E53" s="177"/>
      <c r="F53" s="177"/>
      <c r="G53" s="197"/>
      <c r="H53" s="177"/>
      <c r="I53" s="177"/>
      <c r="J53" s="177"/>
      <c r="K53" s="177"/>
    </row>
    <row r="54" spans="1:11" s="142" customFormat="1" ht="15" customHeight="1">
      <c r="A54" s="147" t="s">
        <v>8</v>
      </c>
      <c r="B54" s="176" t="s">
        <v>109</v>
      </c>
      <c r="C54" s="177"/>
      <c r="D54" s="177"/>
      <c r="E54" s="177"/>
      <c r="F54" s="177"/>
      <c r="G54" s="152">
        <f>K52*0.08</f>
        <v>0</v>
      </c>
      <c r="J54" s="143"/>
      <c r="K54" s="158"/>
    </row>
    <row r="55" spans="1:7" s="142" customFormat="1" ht="15" customHeight="1">
      <c r="A55" s="147" t="s">
        <v>9</v>
      </c>
      <c r="B55" s="176" t="s">
        <v>110</v>
      </c>
      <c r="C55" s="177"/>
      <c r="D55" s="177"/>
      <c r="E55" s="177"/>
      <c r="F55" s="177"/>
      <c r="G55" s="152">
        <v>0</v>
      </c>
    </row>
    <row r="56" spans="1:11" s="142" customFormat="1" ht="15" customHeight="1">
      <c r="A56" s="159"/>
      <c r="B56" s="155"/>
      <c r="E56" s="156"/>
      <c r="F56" s="185" t="s">
        <v>105</v>
      </c>
      <c r="G56" s="177"/>
      <c r="H56" s="177"/>
      <c r="I56" s="177"/>
      <c r="J56" s="177"/>
      <c r="K56" s="152">
        <f>ROUND(SUM(G54:G55),0)</f>
        <v>0</v>
      </c>
    </row>
    <row r="57" spans="1:11" s="142" customFormat="1" ht="15" customHeight="1">
      <c r="A57" s="181" t="s">
        <v>12</v>
      </c>
      <c r="B57" s="177"/>
      <c r="C57" s="177"/>
      <c r="D57" s="177"/>
      <c r="E57" s="177"/>
      <c r="F57" s="177"/>
      <c r="G57" s="197"/>
      <c r="H57" s="177"/>
      <c r="I57" s="177"/>
      <c r="J57" s="177"/>
      <c r="K57" s="177"/>
    </row>
    <row r="58" spans="1:7" s="142" customFormat="1" ht="15" customHeight="1">
      <c r="A58" s="147" t="s">
        <v>8</v>
      </c>
      <c r="B58" s="176" t="s">
        <v>99</v>
      </c>
      <c r="C58" s="177"/>
      <c r="D58" s="177"/>
      <c r="E58" s="160">
        <v>3</v>
      </c>
      <c r="F58" s="155" t="s">
        <v>37</v>
      </c>
      <c r="G58" s="148">
        <f>K19*E58/100</f>
        <v>0</v>
      </c>
    </row>
    <row r="59" spans="1:11" s="142" customFormat="1" ht="15" customHeight="1">
      <c r="A59" s="147" t="s">
        <v>9</v>
      </c>
      <c r="B59" s="176" t="s">
        <v>100</v>
      </c>
      <c r="C59" s="177"/>
      <c r="D59" s="177"/>
      <c r="E59" s="160"/>
      <c r="F59" s="155" t="s">
        <v>38</v>
      </c>
      <c r="G59" s="148"/>
      <c r="H59" s="185" t="s">
        <v>13</v>
      </c>
      <c r="I59" s="177"/>
      <c r="J59" s="177"/>
      <c r="K59" s="152">
        <f>ROUND(SUM(G58:G59),0)</f>
        <v>0</v>
      </c>
    </row>
    <row r="60" spans="1:11" s="142" customFormat="1" ht="15" customHeight="1">
      <c r="A60" s="181"/>
      <c r="B60" s="177"/>
      <c r="C60" s="177"/>
      <c r="D60" s="177"/>
      <c r="E60" s="177"/>
      <c r="F60" s="177"/>
      <c r="G60" s="177"/>
      <c r="H60" s="177"/>
      <c r="I60" s="177"/>
      <c r="J60" s="177"/>
      <c r="K60" s="177"/>
    </row>
    <row r="61" spans="1:11" s="142" customFormat="1" ht="18" customHeight="1">
      <c r="A61" s="181"/>
      <c r="B61" s="177"/>
      <c r="C61" s="177"/>
      <c r="D61" s="177"/>
      <c r="E61" s="177"/>
      <c r="F61" s="177"/>
      <c r="G61" s="177"/>
      <c r="H61" s="177"/>
      <c r="I61" s="177"/>
      <c r="J61" s="177"/>
      <c r="K61" s="177"/>
    </row>
    <row r="62" spans="1:11" s="142" customFormat="1" ht="19.5" customHeight="1">
      <c r="A62" s="199" t="s">
        <v>169</v>
      </c>
      <c r="B62" s="200"/>
      <c r="C62" s="200"/>
      <c r="E62" s="156"/>
      <c r="H62" s="185" t="s">
        <v>36</v>
      </c>
      <c r="I62" s="177"/>
      <c r="J62" s="198"/>
      <c r="K62" s="219">
        <f>ROUND(SUM(K32:K61),0)</f>
        <v>0</v>
      </c>
    </row>
    <row r="63" spans="1:11" s="142" customFormat="1" ht="15" customHeight="1">
      <c r="A63" s="161"/>
      <c r="B63" s="56"/>
      <c r="C63" s="56"/>
      <c r="D63" s="56"/>
      <c r="E63" s="162"/>
      <c r="F63" s="56"/>
      <c r="G63" s="56"/>
      <c r="H63" s="56"/>
      <c r="I63" s="73"/>
      <c r="J63" s="163"/>
      <c r="K63" s="164"/>
    </row>
    <row r="64" spans="1:11" s="142" customFormat="1" ht="15" customHeight="1">
      <c r="A64" s="161"/>
      <c r="B64" s="73"/>
      <c r="C64" s="56"/>
      <c r="D64" s="56"/>
      <c r="E64" s="162"/>
      <c r="F64" s="166" t="s">
        <v>191</v>
      </c>
      <c r="G64" s="166"/>
      <c r="H64" s="56"/>
      <c r="I64" s="73"/>
      <c r="J64" s="165"/>
      <c r="K64" s="164"/>
    </row>
    <row r="65" spans="1:11" s="142" customFormat="1" ht="15" customHeight="1">
      <c r="A65" s="141"/>
      <c r="E65" s="156"/>
      <c r="F65" s="166"/>
      <c r="G65" s="166"/>
      <c r="I65" s="156"/>
      <c r="K65" s="111"/>
    </row>
    <row r="66" spans="1:11" s="142" customFormat="1" ht="15" customHeight="1">
      <c r="A66" s="141"/>
      <c r="E66" s="156"/>
      <c r="I66" s="156"/>
      <c r="K66" s="111"/>
    </row>
    <row r="67" spans="1:11" s="142" customFormat="1" ht="15" customHeight="1">
      <c r="A67" s="141"/>
      <c r="E67" s="156"/>
      <c r="I67" s="156"/>
      <c r="K67" s="111"/>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sheetData>
  <sheetProtection/>
  <mergeCells count="81">
    <mergeCell ref="A57:F57"/>
    <mergeCell ref="H62:J62"/>
    <mergeCell ref="B58:D58"/>
    <mergeCell ref="B59:D59"/>
    <mergeCell ref="A61:K61"/>
    <mergeCell ref="H59:J59"/>
    <mergeCell ref="A62:C62"/>
    <mergeCell ref="A60:K60"/>
    <mergeCell ref="B55:F55"/>
    <mergeCell ref="G53:K53"/>
    <mergeCell ref="B41:E41"/>
    <mergeCell ref="B51:E51"/>
    <mergeCell ref="A53:F53"/>
    <mergeCell ref="A52:G52"/>
    <mergeCell ref="G28:K28"/>
    <mergeCell ref="G57:K57"/>
    <mergeCell ref="H31:K31"/>
    <mergeCell ref="G37:K37"/>
    <mergeCell ref="A32:G32"/>
    <mergeCell ref="B35:F35"/>
    <mergeCell ref="B40:E40"/>
    <mergeCell ref="B42:E42"/>
    <mergeCell ref="F56:J56"/>
    <mergeCell ref="B54:F54"/>
    <mergeCell ref="A23:G23"/>
    <mergeCell ref="A27:G27"/>
    <mergeCell ref="A30:G30"/>
    <mergeCell ref="G33:K33"/>
    <mergeCell ref="A31:G31"/>
    <mergeCell ref="B22:F22"/>
    <mergeCell ref="H27:J27"/>
    <mergeCell ref="H30:J30"/>
    <mergeCell ref="H32:J32"/>
    <mergeCell ref="G24:K24"/>
    <mergeCell ref="C9:K10"/>
    <mergeCell ref="B18:F18"/>
    <mergeCell ref="A8:K8"/>
    <mergeCell ref="B13:F13"/>
    <mergeCell ref="A16:C16"/>
    <mergeCell ref="B21:F21"/>
    <mergeCell ref="A10:B10"/>
    <mergeCell ref="I5:J5"/>
    <mergeCell ref="I6:J6"/>
    <mergeCell ref="I7:J7"/>
    <mergeCell ref="A4:K4"/>
    <mergeCell ref="G6:H6"/>
    <mergeCell ref="A7:B7"/>
    <mergeCell ref="C5:H5"/>
    <mergeCell ref="G7:H7"/>
    <mergeCell ref="C7:F7"/>
    <mergeCell ref="D6:F6"/>
    <mergeCell ref="B29:F29"/>
    <mergeCell ref="B38:E38"/>
    <mergeCell ref="H52:J52"/>
    <mergeCell ref="H36:J36"/>
    <mergeCell ref="A37:F37"/>
    <mergeCell ref="A24:F24"/>
    <mergeCell ref="B34:F34"/>
    <mergeCell ref="A33:F33"/>
    <mergeCell ref="A28:F28"/>
    <mergeCell ref="B26:F26"/>
    <mergeCell ref="G12:K12"/>
    <mergeCell ref="A11:F11"/>
    <mergeCell ref="A20:F20"/>
    <mergeCell ref="A19:G19"/>
    <mergeCell ref="B25:F25"/>
    <mergeCell ref="G20:K20"/>
    <mergeCell ref="H19:J19"/>
    <mergeCell ref="H23:J23"/>
    <mergeCell ref="B12:F12"/>
    <mergeCell ref="B17:F17"/>
    <mergeCell ref="F64:G64"/>
    <mergeCell ref="F65:G65"/>
    <mergeCell ref="I1:K1"/>
    <mergeCell ref="G1:H1"/>
    <mergeCell ref="G2:K2"/>
    <mergeCell ref="A1:F2"/>
    <mergeCell ref="B39:E39"/>
    <mergeCell ref="B14:F14"/>
    <mergeCell ref="B15:F15"/>
    <mergeCell ref="G11:K11"/>
  </mergeCells>
  <printOptions horizontalCentered="1"/>
  <pageMargins left="0.6" right="0.2" top="0.5" bottom="0.5" header="0.2" footer="0.2"/>
  <pageSetup fitToHeight="1" fitToWidth="1" horizontalDpi="300" verticalDpi="300" orientation="portrait" scale="73" r:id="rId2"/>
  <headerFooter alignWithMargins="0">
    <oddFooter>&amp;L&amp;8&amp;F&amp;C&amp;8Page _______ of _______&amp;R&amp;8Issued &amp;D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28"/>
  <sheetViews>
    <sheetView zoomScalePageLayoutView="0" workbookViewId="0" topLeftCell="A1">
      <selection activeCell="E27" sqref="E27:F27"/>
    </sheetView>
  </sheetViews>
  <sheetFormatPr defaultColWidth="9.140625" defaultRowHeight="12.75"/>
  <cols>
    <col min="1" max="1" width="12.7109375" style="73" customWidth="1"/>
    <col min="2" max="2" width="24.7109375" style="135" customWidth="1"/>
    <col min="3" max="3" width="7.7109375" style="73" customWidth="1"/>
    <col min="4" max="4" width="7.7109375" style="136" customWidth="1"/>
    <col min="5" max="5" width="9.7109375" style="73" customWidth="1"/>
    <col min="6" max="6" width="12.7109375" style="137" customWidth="1"/>
    <col min="7" max="7" width="9.7109375" style="73" customWidth="1"/>
    <col min="8" max="8" width="12.7109375" style="137" customWidth="1"/>
    <col min="9" max="9" width="9.7109375" style="73" customWidth="1"/>
    <col min="10" max="11" width="12.7109375" style="137" customWidth="1"/>
    <col min="12" max="16384" width="9.140625" style="73" customWidth="1"/>
  </cols>
  <sheetData>
    <row r="1" spans="1:11" ht="23.25">
      <c r="A1" s="206" t="s">
        <v>168</v>
      </c>
      <c r="B1" s="207"/>
      <c r="C1" s="207"/>
      <c r="D1" s="207"/>
      <c r="E1" s="207"/>
      <c r="F1" s="207"/>
      <c r="G1" s="207"/>
      <c r="H1" s="207"/>
      <c r="I1" s="207"/>
      <c r="J1" s="207"/>
      <c r="K1" s="207"/>
    </row>
    <row r="2" spans="1:11" ht="6.75" customHeight="1">
      <c r="A2" s="104"/>
      <c r="B2" s="105"/>
      <c r="C2" s="106"/>
      <c r="D2" s="107"/>
      <c r="E2" s="104"/>
      <c r="F2" s="108"/>
      <c r="G2" s="104"/>
      <c r="H2" s="109"/>
      <c r="I2" s="104"/>
      <c r="J2" s="108"/>
      <c r="K2" s="110"/>
    </row>
    <row r="3" spans="1:15" ht="15" customHeight="1">
      <c r="A3" s="111"/>
      <c r="B3" s="112"/>
      <c r="C3" s="113"/>
      <c r="D3" s="114"/>
      <c r="E3" s="114"/>
      <c r="F3" s="114"/>
      <c r="G3" s="114"/>
      <c r="H3" s="114"/>
      <c r="I3" s="201"/>
      <c r="J3" s="174"/>
      <c r="K3" s="174"/>
      <c r="L3" s="174"/>
      <c r="M3" s="177"/>
      <c r="N3" s="177"/>
      <c r="O3" s="177"/>
    </row>
    <row r="4" spans="1:15" ht="15" customHeight="1">
      <c r="A4" s="115" t="s">
        <v>14</v>
      </c>
      <c r="B4" s="205" t="s">
        <v>178</v>
      </c>
      <c r="C4" s="190"/>
      <c r="D4" s="190"/>
      <c r="E4" s="116"/>
      <c r="F4" s="116"/>
      <c r="G4" s="116"/>
      <c r="H4" s="116"/>
      <c r="I4" s="174"/>
      <c r="J4" s="174"/>
      <c r="K4" s="174"/>
      <c r="L4" s="174"/>
      <c r="M4" s="210"/>
      <c r="N4" s="177"/>
      <c r="O4" s="117"/>
    </row>
    <row r="5" spans="1:15" ht="15" customHeight="1">
      <c r="A5" s="115" t="s">
        <v>0</v>
      </c>
      <c r="B5" s="118"/>
      <c r="C5" s="119"/>
      <c r="D5" s="120"/>
      <c r="E5" s="120"/>
      <c r="F5" s="120"/>
      <c r="G5" s="120"/>
      <c r="H5" s="120"/>
      <c r="I5" s="174"/>
      <c r="J5" s="174"/>
      <c r="K5" s="174"/>
      <c r="L5" s="174"/>
      <c r="M5" s="211"/>
      <c r="N5" s="177"/>
      <c r="O5" s="121"/>
    </row>
    <row r="6" spans="1:15" ht="15" customHeight="1">
      <c r="A6" s="115" t="s">
        <v>15</v>
      </c>
      <c r="B6" s="205" t="s">
        <v>133</v>
      </c>
      <c r="C6" s="190"/>
      <c r="D6" s="190"/>
      <c r="E6" s="116"/>
      <c r="F6" s="116"/>
      <c r="G6" s="116"/>
      <c r="H6" s="116"/>
      <c r="I6" s="174"/>
      <c r="J6" s="174"/>
      <c r="K6" s="174"/>
      <c r="L6" s="174"/>
      <c r="M6" s="210"/>
      <c r="N6" s="177"/>
      <c r="O6" s="117"/>
    </row>
    <row r="7" spans="1:15" ht="15" customHeight="1" thickBot="1">
      <c r="A7" s="122"/>
      <c r="B7" s="123"/>
      <c r="C7" s="122"/>
      <c r="D7" s="124"/>
      <c r="E7" s="124"/>
      <c r="F7" s="124"/>
      <c r="G7" s="124"/>
      <c r="H7" s="124"/>
      <c r="I7" s="202"/>
      <c r="J7" s="202"/>
      <c r="K7" s="202"/>
      <c r="L7" s="202"/>
      <c r="M7" s="212"/>
      <c r="N7" s="212"/>
      <c r="O7" s="212"/>
    </row>
    <row r="8" spans="1:11" ht="12.75">
      <c r="A8" s="35" t="s">
        <v>16</v>
      </c>
      <c r="B8" s="36" t="s">
        <v>16</v>
      </c>
      <c r="C8" s="37"/>
      <c r="D8" s="38" t="s">
        <v>22</v>
      </c>
      <c r="E8" s="39" t="s">
        <v>17</v>
      </c>
      <c r="F8" s="40"/>
      <c r="G8" s="41" t="s">
        <v>18</v>
      </c>
      <c r="H8" s="40"/>
      <c r="I8" s="41" t="s">
        <v>19</v>
      </c>
      <c r="J8" s="42"/>
      <c r="K8" s="43" t="s">
        <v>26</v>
      </c>
    </row>
    <row r="9" spans="1:11" ht="13.5" thickBot="1">
      <c r="A9" s="44"/>
      <c r="B9" s="45" t="s">
        <v>20</v>
      </c>
      <c r="C9" s="46" t="s">
        <v>21</v>
      </c>
      <c r="D9" s="47" t="s">
        <v>40</v>
      </c>
      <c r="E9" s="48" t="s">
        <v>41</v>
      </c>
      <c r="F9" s="49" t="s">
        <v>23</v>
      </c>
      <c r="G9" s="50" t="s">
        <v>41</v>
      </c>
      <c r="H9" s="51" t="s">
        <v>23</v>
      </c>
      <c r="I9" s="50" t="s">
        <v>41</v>
      </c>
      <c r="J9" s="52" t="s">
        <v>23</v>
      </c>
      <c r="K9" s="53" t="s">
        <v>23</v>
      </c>
    </row>
    <row r="10" spans="1:11" ht="12.75">
      <c r="A10" s="1"/>
      <c r="B10" s="57" t="s">
        <v>179</v>
      </c>
      <c r="C10" s="1">
        <v>1</v>
      </c>
      <c r="D10" s="58" t="s">
        <v>181</v>
      </c>
      <c r="E10" s="4"/>
      <c r="F10" s="125">
        <f aca="true" t="shared" si="0" ref="F10:F23">+E10*C10</f>
        <v>0</v>
      </c>
      <c r="G10" s="5"/>
      <c r="H10" s="125">
        <f aca="true" t="shared" si="1" ref="H10:H23">+G10*C10</f>
        <v>0</v>
      </c>
      <c r="I10" s="5"/>
      <c r="J10" s="126">
        <f aca="true" t="shared" si="2" ref="J10:J19">+I10*C10</f>
        <v>0</v>
      </c>
      <c r="K10" s="127">
        <f aca="true" t="shared" si="3" ref="K10:K19">F10+H10+J10</f>
        <v>0</v>
      </c>
    </row>
    <row r="11" spans="1:11" ht="12.75">
      <c r="A11" s="1"/>
      <c r="B11" s="57" t="s">
        <v>180</v>
      </c>
      <c r="C11" s="1">
        <v>1</v>
      </c>
      <c r="D11" s="58" t="s">
        <v>181</v>
      </c>
      <c r="E11" s="4"/>
      <c r="F11" s="125">
        <f t="shared" si="0"/>
        <v>0</v>
      </c>
      <c r="G11" s="5"/>
      <c r="H11" s="125">
        <f t="shared" si="1"/>
        <v>0</v>
      </c>
      <c r="I11" s="5"/>
      <c r="J11" s="126">
        <f t="shared" si="2"/>
        <v>0</v>
      </c>
      <c r="K11" s="127">
        <f t="shared" si="3"/>
        <v>0</v>
      </c>
    </row>
    <row r="12" spans="1:11" ht="12.75">
      <c r="A12" s="1"/>
      <c r="B12" s="2"/>
      <c r="C12" s="1"/>
      <c r="D12" s="3"/>
      <c r="E12" s="4"/>
      <c r="F12" s="125">
        <f t="shared" si="0"/>
        <v>0</v>
      </c>
      <c r="G12" s="5"/>
      <c r="H12" s="125">
        <f t="shared" si="1"/>
        <v>0</v>
      </c>
      <c r="I12" s="5"/>
      <c r="J12" s="126">
        <f t="shared" si="2"/>
        <v>0</v>
      </c>
      <c r="K12" s="127">
        <f t="shared" si="3"/>
        <v>0</v>
      </c>
    </row>
    <row r="13" spans="1:11" ht="12.75">
      <c r="A13" s="1"/>
      <c r="B13" s="2"/>
      <c r="C13" s="1"/>
      <c r="D13" s="3"/>
      <c r="E13" s="4"/>
      <c r="F13" s="125">
        <f t="shared" si="0"/>
        <v>0</v>
      </c>
      <c r="G13" s="5"/>
      <c r="H13" s="125">
        <f t="shared" si="1"/>
        <v>0</v>
      </c>
      <c r="I13" s="5"/>
      <c r="J13" s="126">
        <f t="shared" si="2"/>
        <v>0</v>
      </c>
      <c r="K13" s="127">
        <f t="shared" si="3"/>
        <v>0</v>
      </c>
    </row>
    <row r="14" spans="1:11" ht="12.75">
      <c r="A14" s="1"/>
      <c r="B14" s="2"/>
      <c r="C14" s="1"/>
      <c r="D14" s="3"/>
      <c r="E14" s="4"/>
      <c r="F14" s="125">
        <f t="shared" si="0"/>
        <v>0</v>
      </c>
      <c r="G14" s="5"/>
      <c r="H14" s="125">
        <f t="shared" si="1"/>
        <v>0</v>
      </c>
      <c r="I14" s="5"/>
      <c r="J14" s="126">
        <f t="shared" si="2"/>
        <v>0</v>
      </c>
      <c r="K14" s="127">
        <f t="shared" si="3"/>
        <v>0</v>
      </c>
    </row>
    <row r="15" spans="1:11" ht="12.75">
      <c r="A15" s="1"/>
      <c r="B15" s="57"/>
      <c r="C15" s="1"/>
      <c r="D15" s="58"/>
      <c r="E15" s="4"/>
      <c r="F15" s="125">
        <f t="shared" si="0"/>
        <v>0</v>
      </c>
      <c r="G15" s="5"/>
      <c r="H15" s="125">
        <f t="shared" si="1"/>
        <v>0</v>
      </c>
      <c r="I15" s="5"/>
      <c r="J15" s="126">
        <f t="shared" si="2"/>
        <v>0</v>
      </c>
      <c r="K15" s="127">
        <f t="shared" si="3"/>
        <v>0</v>
      </c>
    </row>
    <row r="16" spans="1:11" ht="12.75">
      <c r="A16" s="1"/>
      <c r="B16" s="57"/>
      <c r="C16" s="1"/>
      <c r="D16" s="58"/>
      <c r="E16" s="4"/>
      <c r="F16" s="125">
        <f t="shared" si="0"/>
        <v>0</v>
      </c>
      <c r="G16" s="5"/>
      <c r="H16" s="125">
        <f t="shared" si="1"/>
        <v>0</v>
      </c>
      <c r="I16" s="5"/>
      <c r="J16" s="126">
        <f t="shared" si="2"/>
        <v>0</v>
      </c>
      <c r="K16" s="127">
        <f t="shared" si="3"/>
        <v>0</v>
      </c>
    </row>
    <row r="17" spans="1:11" ht="12.75">
      <c r="A17" s="1"/>
      <c r="B17" s="57"/>
      <c r="C17" s="1"/>
      <c r="D17" s="58"/>
      <c r="E17" s="4"/>
      <c r="F17" s="125">
        <f t="shared" si="0"/>
        <v>0</v>
      </c>
      <c r="G17" s="5"/>
      <c r="H17" s="125">
        <f t="shared" si="1"/>
        <v>0</v>
      </c>
      <c r="I17" s="5"/>
      <c r="J17" s="126">
        <f t="shared" si="2"/>
        <v>0</v>
      </c>
      <c r="K17" s="127">
        <f t="shared" si="3"/>
        <v>0</v>
      </c>
    </row>
    <row r="18" spans="1:11" ht="12.75">
      <c r="A18" s="1"/>
      <c r="B18" s="2"/>
      <c r="C18" s="1"/>
      <c r="D18" s="3"/>
      <c r="E18" s="4"/>
      <c r="F18" s="125">
        <f t="shared" si="0"/>
        <v>0</v>
      </c>
      <c r="G18" s="5"/>
      <c r="H18" s="125">
        <f t="shared" si="1"/>
        <v>0</v>
      </c>
      <c r="I18" s="5"/>
      <c r="J18" s="126">
        <f t="shared" si="2"/>
        <v>0</v>
      </c>
      <c r="K18" s="127">
        <f t="shared" si="3"/>
        <v>0</v>
      </c>
    </row>
    <row r="19" spans="1:11" ht="12.75">
      <c r="A19" s="1"/>
      <c r="B19" s="2"/>
      <c r="C19" s="1"/>
      <c r="D19" s="3"/>
      <c r="E19" s="4"/>
      <c r="F19" s="125">
        <f t="shared" si="0"/>
        <v>0</v>
      </c>
      <c r="G19" s="5"/>
      <c r="H19" s="125">
        <f t="shared" si="1"/>
        <v>0</v>
      </c>
      <c r="I19" s="5"/>
      <c r="J19" s="126">
        <f t="shared" si="2"/>
        <v>0</v>
      </c>
      <c r="K19" s="127">
        <f t="shared" si="3"/>
        <v>0</v>
      </c>
    </row>
    <row r="20" spans="1:11" ht="12.75">
      <c r="A20" s="128"/>
      <c r="B20" s="129" t="s">
        <v>42</v>
      </c>
      <c r="C20" s="128"/>
      <c r="D20" s="130"/>
      <c r="E20" s="131"/>
      <c r="F20" s="220">
        <f>SUM(F10:F19)</f>
        <v>0</v>
      </c>
      <c r="G20" s="132"/>
      <c r="H20" s="125"/>
      <c r="I20" s="132"/>
      <c r="J20" s="126"/>
      <c r="K20" s="127"/>
    </row>
    <row r="21" spans="1:11" ht="12.75">
      <c r="A21" s="1"/>
      <c r="B21" s="2"/>
      <c r="C21" s="1"/>
      <c r="D21" s="3"/>
      <c r="E21" s="4"/>
      <c r="F21" s="125">
        <f t="shared" si="0"/>
        <v>0</v>
      </c>
      <c r="G21" s="5"/>
      <c r="H21" s="125">
        <f t="shared" si="1"/>
        <v>0</v>
      </c>
      <c r="I21" s="5"/>
      <c r="J21" s="126">
        <f>+I21*C21</f>
        <v>0</v>
      </c>
      <c r="K21" s="127">
        <f>F21+H21+J21</f>
        <v>0</v>
      </c>
    </row>
    <row r="22" spans="1:11" ht="12.75">
      <c r="A22" s="1"/>
      <c r="B22" s="2"/>
      <c r="C22" s="1"/>
      <c r="D22" s="3"/>
      <c r="E22" s="4"/>
      <c r="F22" s="125">
        <f t="shared" si="0"/>
        <v>0</v>
      </c>
      <c r="G22" s="5"/>
      <c r="H22" s="125">
        <f t="shared" si="1"/>
        <v>0</v>
      </c>
      <c r="I22" s="5"/>
      <c r="J22" s="126">
        <f>+I22*C22</f>
        <v>0</v>
      </c>
      <c r="K22" s="127">
        <f>F22+H22+J22</f>
        <v>0</v>
      </c>
    </row>
    <row r="23" spans="1:11" ht="13.5" thickBot="1">
      <c r="A23" s="1"/>
      <c r="B23" s="2"/>
      <c r="C23" s="1"/>
      <c r="D23" s="3"/>
      <c r="E23" s="4"/>
      <c r="F23" s="125">
        <f t="shared" si="0"/>
        <v>0</v>
      </c>
      <c r="G23" s="5"/>
      <c r="H23" s="125">
        <f t="shared" si="1"/>
        <v>0</v>
      </c>
      <c r="I23" s="5"/>
      <c r="J23" s="126">
        <f>+I23*C23</f>
        <v>0</v>
      </c>
      <c r="K23" s="127">
        <f>F23+H23+J23</f>
        <v>0</v>
      </c>
    </row>
    <row r="24" spans="1:11" s="82" customFormat="1" ht="13.5" thickBot="1">
      <c r="A24" s="203" t="s">
        <v>24</v>
      </c>
      <c r="B24" s="204"/>
      <c r="C24" s="208" t="s">
        <v>169</v>
      </c>
      <c r="D24" s="209"/>
      <c r="E24" s="54"/>
      <c r="F24" s="133">
        <f>SUM(F20:F23)</f>
        <v>0</v>
      </c>
      <c r="G24" s="55"/>
      <c r="H24" s="133">
        <f>SUM(H10:H23)</f>
        <v>0</v>
      </c>
      <c r="I24" s="55"/>
      <c r="J24" s="134">
        <f>SUM(J10:J23)</f>
        <v>0</v>
      </c>
      <c r="K24" s="221">
        <f>SUM(K10:K23)</f>
        <v>0</v>
      </c>
    </row>
    <row r="27" spans="5:6" ht="15.75">
      <c r="E27" s="166" t="s">
        <v>191</v>
      </c>
      <c r="F27" s="166"/>
    </row>
    <row r="28" spans="5:6" ht="15.75">
      <c r="E28" s="166"/>
      <c r="F28" s="166"/>
    </row>
  </sheetData>
  <sheetProtection/>
  <mergeCells count="13">
    <mergeCell ref="M6:N6"/>
    <mergeCell ref="M5:N5"/>
    <mergeCell ref="M4:N4"/>
    <mergeCell ref="M3:O3"/>
    <mergeCell ref="M7:O7"/>
    <mergeCell ref="I3:L7"/>
    <mergeCell ref="E27:F27"/>
    <mergeCell ref="E28:F28"/>
    <mergeCell ref="A24:B24"/>
    <mergeCell ref="B4:D4"/>
    <mergeCell ref="A1:K1"/>
    <mergeCell ref="B6:D6"/>
    <mergeCell ref="C24:D24"/>
  </mergeCells>
  <printOptions horizontalCentered="1"/>
  <pageMargins left="0.5" right="0.5" top="0.75" bottom="0.5" header="0.2" footer="0.2"/>
  <pageSetup fitToHeight="1" fitToWidth="1" horizontalDpi="600" verticalDpi="600" orientation="landscape" scale="76" r:id="rId1"/>
  <headerFooter alignWithMargins="0">
    <oddFooter>&amp;L&amp;7&amp;F&amp;C&amp;7Page _______ of _______&amp;R&amp;7Issued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E39" sqref="E39:F39"/>
    </sheetView>
  </sheetViews>
  <sheetFormatPr defaultColWidth="9.140625" defaultRowHeight="12.75"/>
  <cols>
    <col min="1" max="1" width="27.7109375" style="73" customWidth="1"/>
    <col min="2" max="2" width="5.7109375" style="103" customWidth="1"/>
    <col min="3" max="12" width="10.7109375" style="73" customWidth="1"/>
    <col min="13" max="16384" width="9.140625" style="73" customWidth="1"/>
  </cols>
  <sheetData>
    <row r="1" spans="1:12" s="68" customFormat="1" ht="30" customHeight="1">
      <c r="A1" s="174"/>
      <c r="B1" s="174"/>
      <c r="C1" s="174"/>
      <c r="D1" s="174"/>
      <c r="E1" s="174"/>
      <c r="F1" s="213"/>
      <c r="G1" s="213"/>
      <c r="H1" s="213"/>
      <c r="I1" s="213"/>
      <c r="J1" s="213"/>
      <c r="K1" s="213"/>
      <c r="L1" s="213"/>
    </row>
    <row r="2" spans="1:12" s="68" customFormat="1" ht="30" customHeight="1">
      <c r="A2" s="174"/>
      <c r="B2" s="174"/>
      <c r="C2" s="174"/>
      <c r="D2" s="174"/>
      <c r="E2" s="174"/>
      <c r="F2" s="214" t="s">
        <v>170</v>
      </c>
      <c r="G2" s="214"/>
      <c r="H2" s="214"/>
      <c r="I2" s="214"/>
      <c r="J2" s="215"/>
      <c r="K2" s="215"/>
      <c r="L2" s="215"/>
    </row>
    <row r="3" spans="1:12" ht="6.75" customHeight="1">
      <c r="A3" s="69"/>
      <c r="B3" s="70"/>
      <c r="C3" s="71"/>
      <c r="D3" s="71"/>
      <c r="E3" s="69"/>
      <c r="F3" s="69"/>
      <c r="G3" s="69"/>
      <c r="H3" s="69"/>
      <c r="I3" s="69"/>
      <c r="J3" s="69"/>
      <c r="K3" s="72"/>
      <c r="L3" s="69"/>
    </row>
    <row r="4" spans="1:12" s="76" customFormat="1" ht="9.75" customHeight="1">
      <c r="A4" s="19"/>
      <c r="B4" s="20"/>
      <c r="C4" s="74"/>
      <c r="D4" s="74"/>
      <c r="E4" s="19"/>
      <c r="F4" s="19"/>
      <c r="G4" s="19"/>
      <c r="H4" s="19"/>
      <c r="I4" s="19"/>
      <c r="J4" s="19"/>
      <c r="K4" s="75"/>
      <c r="L4" s="19"/>
    </row>
    <row r="5" spans="1:10" s="78" customFormat="1" ht="15.75" customHeight="1">
      <c r="A5" s="18" t="s">
        <v>14</v>
      </c>
      <c r="B5" s="216" t="s">
        <v>178</v>
      </c>
      <c r="C5" s="216"/>
      <c r="D5" s="216"/>
      <c r="E5" s="216"/>
      <c r="F5" s="77"/>
      <c r="G5" s="77"/>
      <c r="H5" s="77"/>
      <c r="I5" s="77"/>
      <c r="J5" s="77"/>
    </row>
    <row r="6" spans="1:10" s="78" customFormat="1" ht="15.75" customHeight="1">
      <c r="A6" s="18" t="s">
        <v>46</v>
      </c>
      <c r="B6" s="217"/>
      <c r="C6" s="217"/>
      <c r="D6" s="77"/>
      <c r="E6" s="77"/>
      <c r="F6" s="77"/>
      <c r="G6" s="77"/>
      <c r="H6" s="77"/>
      <c r="I6" s="77"/>
      <c r="J6" s="77"/>
    </row>
    <row r="7" spans="1:10" s="78" customFormat="1" ht="15.75" customHeight="1">
      <c r="A7" s="18" t="s">
        <v>15</v>
      </c>
      <c r="B7" s="216" t="s">
        <v>134</v>
      </c>
      <c r="C7" s="216"/>
      <c r="D7" s="216"/>
      <c r="E7" s="216"/>
      <c r="F7" s="77"/>
      <c r="G7" s="77"/>
      <c r="H7" s="77"/>
      <c r="I7" s="77"/>
      <c r="J7" s="77"/>
    </row>
    <row r="8" spans="1:12" s="76" customFormat="1" ht="9.75" customHeight="1" thickBot="1">
      <c r="A8" s="75"/>
      <c r="B8" s="79"/>
      <c r="C8" s="80"/>
      <c r="D8" s="80"/>
      <c r="E8" s="80"/>
      <c r="F8" s="80"/>
      <c r="G8" s="80"/>
      <c r="H8" s="80"/>
      <c r="I8" s="80"/>
      <c r="J8" s="80"/>
      <c r="K8" s="19"/>
      <c r="L8" s="19"/>
    </row>
    <row r="9" spans="1:12" s="82" customFormat="1" ht="12.75">
      <c r="A9" s="6" t="s">
        <v>81</v>
      </c>
      <c r="B9" s="81"/>
      <c r="C9" s="59" t="s">
        <v>172</v>
      </c>
      <c r="D9" s="59" t="s">
        <v>172</v>
      </c>
      <c r="E9" s="59" t="s">
        <v>175</v>
      </c>
      <c r="F9" s="59" t="s">
        <v>176</v>
      </c>
      <c r="G9" s="59" t="s">
        <v>177</v>
      </c>
      <c r="H9" s="7"/>
      <c r="I9" s="7"/>
      <c r="J9" s="7"/>
      <c r="K9" s="7"/>
      <c r="L9" s="7"/>
    </row>
    <row r="10" spans="1:12" s="82" customFormat="1" ht="13.5" thickBot="1">
      <c r="A10" s="8" t="s">
        <v>82</v>
      </c>
      <c r="B10" s="83"/>
      <c r="C10" s="65" t="s">
        <v>173</v>
      </c>
      <c r="D10" s="65" t="s">
        <v>174</v>
      </c>
      <c r="E10" s="9"/>
      <c r="F10" s="9"/>
      <c r="G10" s="65"/>
      <c r="H10" s="9"/>
      <c r="I10" s="9"/>
      <c r="J10" s="9"/>
      <c r="K10" s="9"/>
      <c r="L10" s="9"/>
    </row>
    <row r="11" spans="1:12" s="19" customFormat="1" ht="15.75" customHeight="1">
      <c r="A11" s="10" t="s">
        <v>47</v>
      </c>
      <c r="B11" s="84"/>
      <c r="C11" s="11"/>
      <c r="D11" s="11"/>
      <c r="E11" s="11"/>
      <c r="F11" s="85"/>
      <c r="G11" s="11"/>
      <c r="H11" s="11"/>
      <c r="I11" s="11"/>
      <c r="J11" s="11"/>
      <c r="K11" s="11"/>
      <c r="L11" s="11"/>
    </row>
    <row r="12" spans="1:12" s="78" customFormat="1" ht="15.75" customHeight="1">
      <c r="A12" s="12" t="s">
        <v>83</v>
      </c>
      <c r="B12" s="86"/>
      <c r="C12" s="60"/>
      <c r="D12" s="60"/>
      <c r="E12" s="87"/>
      <c r="F12" s="87"/>
      <c r="G12" s="87"/>
      <c r="H12" s="87"/>
      <c r="I12" s="87"/>
      <c r="J12" s="87"/>
      <c r="K12" s="87"/>
      <c r="L12" s="87"/>
    </row>
    <row r="13" spans="1:12" s="19" customFormat="1" ht="15.75" customHeight="1">
      <c r="A13" s="10"/>
      <c r="B13" s="84"/>
      <c r="C13" s="88"/>
      <c r="D13" s="88"/>
      <c r="E13" s="88"/>
      <c r="F13" s="88"/>
      <c r="G13" s="88"/>
      <c r="H13" s="88"/>
      <c r="I13" s="88"/>
      <c r="J13" s="88"/>
      <c r="K13" s="88"/>
      <c r="L13" s="88"/>
    </row>
    <row r="14" spans="1:12" s="19" customFormat="1" ht="15.75" customHeight="1">
      <c r="A14" s="13" t="s">
        <v>48</v>
      </c>
      <c r="B14" s="89"/>
      <c r="C14" s="61"/>
      <c r="D14" s="61"/>
      <c r="E14" s="14"/>
      <c r="F14" s="14"/>
      <c r="G14" s="14"/>
      <c r="H14" s="14"/>
      <c r="I14" s="14"/>
      <c r="J14" s="14"/>
      <c r="K14" s="14"/>
      <c r="L14" s="14"/>
    </row>
    <row r="15" spans="1:12" s="19" customFormat="1" ht="15.75" customHeight="1">
      <c r="A15" s="90" t="s">
        <v>49</v>
      </c>
      <c r="B15" s="89"/>
      <c r="C15" s="61"/>
      <c r="D15" s="61"/>
      <c r="E15" s="14"/>
      <c r="F15" s="14"/>
      <c r="G15" s="14"/>
      <c r="H15" s="14"/>
      <c r="I15" s="14"/>
      <c r="J15" s="14"/>
      <c r="K15" s="14"/>
      <c r="L15" s="14"/>
    </row>
    <row r="16" spans="1:12" s="78" customFormat="1" ht="15.75" customHeight="1">
      <c r="A16" s="15" t="s">
        <v>50</v>
      </c>
      <c r="B16" s="91"/>
      <c r="C16" s="222">
        <f>SUM(C14:C15)</f>
        <v>0</v>
      </c>
      <c r="D16" s="222">
        <f>SUM(D14:D15)</f>
        <v>0</v>
      </c>
      <c r="E16" s="92">
        <f aca="true" t="shared" si="0" ref="E16:L16">SUM(E14:E15)</f>
        <v>0</v>
      </c>
      <c r="F16" s="92"/>
      <c r="G16" s="92"/>
      <c r="H16" s="92">
        <f t="shared" si="0"/>
        <v>0</v>
      </c>
      <c r="I16" s="92">
        <f t="shared" si="0"/>
        <v>0</v>
      </c>
      <c r="J16" s="92">
        <f t="shared" si="0"/>
        <v>0</v>
      </c>
      <c r="K16" s="92">
        <f t="shared" si="0"/>
        <v>0</v>
      </c>
      <c r="L16" s="92">
        <f t="shared" si="0"/>
        <v>0</v>
      </c>
    </row>
    <row r="17" spans="1:12" s="19" customFormat="1" ht="15.75" customHeight="1">
      <c r="A17" s="90"/>
      <c r="B17" s="93" t="s">
        <v>51</v>
      </c>
      <c r="C17" s="94"/>
      <c r="D17" s="94"/>
      <c r="E17" s="94"/>
      <c r="F17" s="94"/>
      <c r="G17" s="94"/>
      <c r="H17" s="94"/>
      <c r="I17" s="94"/>
      <c r="J17" s="94"/>
      <c r="K17" s="94"/>
      <c r="L17" s="94"/>
    </row>
    <row r="18" spans="1:12" s="19" customFormat="1" ht="15.75" customHeight="1">
      <c r="A18" s="13" t="s">
        <v>52</v>
      </c>
      <c r="B18" s="95">
        <v>0.008</v>
      </c>
      <c r="C18" s="96">
        <f>+C14*B18</f>
        <v>0</v>
      </c>
      <c r="D18" s="96">
        <f aca="true" t="shared" si="1" ref="D18:L18">+D14*$B$18</f>
        <v>0</v>
      </c>
      <c r="E18" s="96">
        <f t="shared" si="1"/>
        <v>0</v>
      </c>
      <c r="F18" s="96">
        <f t="shared" si="1"/>
        <v>0</v>
      </c>
      <c r="G18" s="96">
        <f t="shared" si="1"/>
        <v>0</v>
      </c>
      <c r="H18" s="96">
        <f t="shared" si="1"/>
        <v>0</v>
      </c>
      <c r="I18" s="96">
        <f t="shared" si="1"/>
        <v>0</v>
      </c>
      <c r="J18" s="96">
        <f t="shared" si="1"/>
        <v>0</v>
      </c>
      <c r="K18" s="96">
        <f t="shared" si="1"/>
        <v>0</v>
      </c>
      <c r="L18" s="96">
        <f t="shared" si="1"/>
        <v>0</v>
      </c>
    </row>
    <row r="19" spans="1:12" s="19" customFormat="1" ht="15.75" customHeight="1">
      <c r="A19" s="13" t="s">
        <v>53</v>
      </c>
      <c r="B19" s="95">
        <v>0.066</v>
      </c>
      <c r="C19" s="96">
        <f>+C14*B19</f>
        <v>0</v>
      </c>
      <c r="D19" s="96">
        <f aca="true" t="shared" si="2" ref="D19:L19">+D14*$B$19</f>
        <v>0</v>
      </c>
      <c r="E19" s="96">
        <f t="shared" si="2"/>
        <v>0</v>
      </c>
      <c r="F19" s="96">
        <f t="shared" si="2"/>
        <v>0</v>
      </c>
      <c r="G19" s="96">
        <f t="shared" si="2"/>
        <v>0</v>
      </c>
      <c r="H19" s="96">
        <f t="shared" si="2"/>
        <v>0</v>
      </c>
      <c r="I19" s="96">
        <f t="shared" si="2"/>
        <v>0</v>
      </c>
      <c r="J19" s="96">
        <f t="shared" si="2"/>
        <v>0</v>
      </c>
      <c r="K19" s="96">
        <f t="shared" si="2"/>
        <v>0</v>
      </c>
      <c r="L19" s="96">
        <f t="shared" si="2"/>
        <v>0</v>
      </c>
    </row>
    <row r="20" spans="1:12" s="19" customFormat="1" ht="15.75" customHeight="1">
      <c r="A20" s="13" t="s">
        <v>54</v>
      </c>
      <c r="B20" s="97">
        <v>0.0145</v>
      </c>
      <c r="C20" s="96">
        <f>+C14*B20</f>
        <v>0</v>
      </c>
      <c r="D20" s="96">
        <f aca="true" t="shared" si="3" ref="D20:L20">+D14*$B$20</f>
        <v>0</v>
      </c>
      <c r="E20" s="96">
        <f t="shared" si="3"/>
        <v>0</v>
      </c>
      <c r="F20" s="96">
        <f t="shared" si="3"/>
        <v>0</v>
      </c>
      <c r="G20" s="96">
        <f t="shared" si="3"/>
        <v>0</v>
      </c>
      <c r="H20" s="96">
        <f t="shared" si="3"/>
        <v>0</v>
      </c>
      <c r="I20" s="96">
        <f t="shared" si="3"/>
        <v>0</v>
      </c>
      <c r="J20" s="96">
        <f t="shared" si="3"/>
        <v>0</v>
      </c>
      <c r="K20" s="96">
        <f t="shared" si="3"/>
        <v>0</v>
      </c>
      <c r="L20" s="96">
        <f t="shared" si="3"/>
        <v>0</v>
      </c>
    </row>
    <row r="21" spans="1:12" s="19" customFormat="1" ht="15.75" customHeight="1">
      <c r="A21" s="16" t="s">
        <v>84</v>
      </c>
      <c r="B21" s="98">
        <v>0.0623</v>
      </c>
      <c r="C21" s="99">
        <f>+C14*B21</f>
        <v>0</v>
      </c>
      <c r="D21" s="100">
        <f aca="true" t="shared" si="4" ref="D21:L21">+D14*$B$21</f>
        <v>0</v>
      </c>
      <c r="E21" s="100">
        <f t="shared" si="4"/>
        <v>0</v>
      </c>
      <c r="F21" s="100">
        <f t="shared" si="4"/>
        <v>0</v>
      </c>
      <c r="G21" s="100">
        <f t="shared" si="4"/>
        <v>0</v>
      </c>
      <c r="H21" s="100">
        <f t="shared" si="4"/>
        <v>0</v>
      </c>
      <c r="I21" s="100">
        <f t="shared" si="4"/>
        <v>0</v>
      </c>
      <c r="J21" s="100">
        <f t="shared" si="4"/>
        <v>0</v>
      </c>
      <c r="K21" s="100">
        <f t="shared" si="4"/>
        <v>0</v>
      </c>
      <c r="L21" s="100">
        <f t="shared" si="4"/>
        <v>0</v>
      </c>
    </row>
    <row r="22" spans="1:12" s="19" customFormat="1" ht="15.75" customHeight="1">
      <c r="A22" s="16" t="s">
        <v>166</v>
      </c>
      <c r="B22" s="101">
        <v>0.088</v>
      </c>
      <c r="C22" s="99"/>
      <c r="D22" s="100"/>
      <c r="E22" s="100"/>
      <c r="F22" s="100"/>
      <c r="G22" s="100"/>
      <c r="H22" s="100"/>
      <c r="I22" s="100"/>
      <c r="J22" s="100"/>
      <c r="K22" s="100"/>
      <c r="L22" s="100"/>
    </row>
    <row r="23" spans="1:12" s="19" customFormat="1" ht="15.75" customHeight="1">
      <c r="A23" s="13" t="s">
        <v>85</v>
      </c>
      <c r="B23" s="102"/>
      <c r="C23" s="14"/>
      <c r="D23" s="14"/>
      <c r="E23" s="14"/>
      <c r="F23" s="14"/>
      <c r="G23" s="14"/>
      <c r="H23" s="14"/>
      <c r="I23" s="14"/>
      <c r="J23" s="14"/>
      <c r="K23" s="14"/>
      <c r="L23" s="14"/>
    </row>
    <row r="24" spans="1:12" s="78" customFormat="1" ht="15.75" customHeight="1">
      <c r="A24" s="15" t="s">
        <v>55</v>
      </c>
      <c r="B24" s="91"/>
      <c r="C24" s="92"/>
      <c r="D24" s="92">
        <f aca="true" t="shared" si="5" ref="D24:L24">SUM(D16:D23)</f>
        <v>0</v>
      </c>
      <c r="E24" s="92"/>
      <c r="F24" s="92">
        <f t="shared" si="5"/>
        <v>0</v>
      </c>
      <c r="G24" s="92">
        <f t="shared" si="5"/>
        <v>0</v>
      </c>
      <c r="H24" s="92">
        <f t="shared" si="5"/>
        <v>0</v>
      </c>
      <c r="I24" s="92">
        <f t="shared" si="5"/>
        <v>0</v>
      </c>
      <c r="J24" s="92">
        <f t="shared" si="5"/>
        <v>0</v>
      </c>
      <c r="K24" s="92">
        <f t="shared" si="5"/>
        <v>0</v>
      </c>
      <c r="L24" s="92">
        <f t="shared" si="5"/>
        <v>0</v>
      </c>
    </row>
    <row r="25" spans="1:12" s="19" customFormat="1" ht="12" customHeight="1">
      <c r="A25" s="17"/>
      <c r="B25" s="79"/>
      <c r="C25" s="80"/>
      <c r="D25" s="80"/>
      <c r="E25" s="80"/>
      <c r="F25" s="80"/>
      <c r="G25" s="80"/>
      <c r="H25" s="80"/>
      <c r="I25" s="80"/>
      <c r="J25" s="80"/>
      <c r="K25" s="80"/>
      <c r="L25" s="80"/>
    </row>
    <row r="26" spans="1:12" s="19" customFormat="1" ht="12" customHeight="1">
      <c r="A26" s="17"/>
      <c r="B26" s="79"/>
      <c r="C26" s="80"/>
      <c r="D26" s="80"/>
      <c r="E26" s="80"/>
      <c r="F26" s="80"/>
      <c r="G26" s="80"/>
      <c r="H26" s="80"/>
      <c r="I26" s="80"/>
      <c r="J26" s="80"/>
      <c r="K26" s="80"/>
      <c r="L26" s="80"/>
    </row>
    <row r="27" spans="1:2" s="19" customFormat="1" ht="12" customHeight="1">
      <c r="A27" s="18" t="s">
        <v>56</v>
      </c>
      <c r="B27" s="20" t="s">
        <v>183</v>
      </c>
    </row>
    <row r="28" spans="1:2" s="19" customFormat="1" ht="12" customHeight="1">
      <c r="A28" s="18"/>
      <c r="B28" s="20" t="s">
        <v>101</v>
      </c>
    </row>
    <row r="29" s="19" customFormat="1" ht="12" customHeight="1">
      <c r="B29" s="20" t="s">
        <v>57</v>
      </c>
    </row>
    <row r="30" s="19" customFormat="1" ht="12" customHeight="1">
      <c r="B30" s="20" t="s">
        <v>184</v>
      </c>
    </row>
    <row r="31" s="19" customFormat="1" ht="12" customHeight="1">
      <c r="B31" s="20" t="s">
        <v>58</v>
      </c>
    </row>
    <row r="32" spans="2:3" s="19" customFormat="1" ht="12" customHeight="1">
      <c r="B32" s="20"/>
      <c r="C32" s="19" t="s">
        <v>185</v>
      </c>
    </row>
    <row r="33" spans="2:3" s="19" customFormat="1" ht="12" customHeight="1">
      <c r="B33" s="20"/>
      <c r="C33" s="19" t="s">
        <v>186</v>
      </c>
    </row>
    <row r="34" spans="2:3" s="19" customFormat="1" ht="12" customHeight="1">
      <c r="B34" s="20"/>
      <c r="C34" s="19" t="s">
        <v>187</v>
      </c>
    </row>
    <row r="35" spans="2:3" s="19" customFormat="1" ht="12" customHeight="1">
      <c r="B35" s="20"/>
      <c r="C35" s="19" t="s">
        <v>188</v>
      </c>
    </row>
    <row r="36" spans="2:3" s="19" customFormat="1" ht="12" customHeight="1">
      <c r="B36" s="20"/>
      <c r="C36" s="19" t="s">
        <v>189</v>
      </c>
    </row>
    <row r="37" spans="2:3" s="19" customFormat="1" ht="12" customHeight="1">
      <c r="B37" s="20"/>
      <c r="C37" s="19" t="s">
        <v>190</v>
      </c>
    </row>
    <row r="38" s="19" customFormat="1" ht="12" customHeight="1">
      <c r="B38" s="20"/>
    </row>
    <row r="39" spans="5:6" ht="15.75">
      <c r="E39" s="166" t="s">
        <v>191</v>
      </c>
      <c r="F39" s="166"/>
    </row>
    <row r="40" spans="5:6" ht="15.75">
      <c r="E40" s="166"/>
      <c r="F40" s="166"/>
    </row>
  </sheetData>
  <sheetProtection/>
  <mergeCells count="8">
    <mergeCell ref="E39:F39"/>
    <mergeCell ref="E40:F40"/>
    <mergeCell ref="A1:E2"/>
    <mergeCell ref="F1:L1"/>
    <mergeCell ref="F2:L2"/>
    <mergeCell ref="B5:E5"/>
    <mergeCell ref="B6:C6"/>
    <mergeCell ref="B7:E7"/>
  </mergeCells>
  <printOptions/>
  <pageMargins left="0.7" right="0.7" top="0.75" bottom="0.75" header="0.3" footer="0.3"/>
  <pageSetup fitToHeight="1" fitToWidth="1"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pageSetUpPr fitToPage="1"/>
  </sheetPr>
  <dimension ref="A1:J45"/>
  <sheetViews>
    <sheetView tabSelected="1" zoomScale="75" zoomScaleNormal="75" zoomScalePageLayoutView="0" workbookViewId="0" topLeftCell="A4">
      <selection activeCell="M17" sqref="M17"/>
    </sheetView>
  </sheetViews>
  <sheetFormatPr defaultColWidth="9.140625" defaultRowHeight="12.75"/>
  <cols>
    <col min="1" max="1" width="35.7109375" style="233" customWidth="1"/>
    <col min="2" max="2" width="20.7109375" style="233" customWidth="1"/>
    <col min="3" max="3" width="15.7109375" style="270" customWidth="1"/>
    <col min="4" max="4" width="8.7109375" style="270" customWidth="1"/>
    <col min="5" max="6" width="15.7109375" style="233" customWidth="1"/>
    <col min="7" max="7" width="12.7109375" style="233" customWidth="1"/>
    <col min="8" max="8" width="15.7109375" style="270" customWidth="1"/>
    <col min="9" max="9" width="12.7109375" style="233" customWidth="1"/>
    <col min="10" max="10" width="15.7109375" style="165" customWidth="1"/>
    <col min="11" max="16384" width="9.140625" style="233" customWidth="1"/>
  </cols>
  <sheetData>
    <row r="1" spans="1:10" s="225" customFormat="1" ht="30" customHeight="1">
      <c r="A1" s="223"/>
      <c r="B1" s="223"/>
      <c r="C1" s="223"/>
      <c r="D1" s="224"/>
      <c r="E1" s="213"/>
      <c r="F1" s="213"/>
      <c r="G1" s="67"/>
      <c r="H1" s="67"/>
      <c r="I1" s="67"/>
      <c r="J1" s="67"/>
    </row>
    <row r="2" spans="1:10" s="225" customFormat="1" ht="30" customHeight="1">
      <c r="A2" s="223"/>
      <c r="B2" s="223"/>
      <c r="C2" s="223"/>
      <c r="D2" s="224"/>
      <c r="E2" s="226" t="s">
        <v>171</v>
      </c>
      <c r="F2" s="226"/>
      <c r="G2" s="226"/>
      <c r="H2" s="227"/>
      <c r="I2" s="227"/>
      <c r="J2" s="227"/>
    </row>
    <row r="3" spans="1:10" ht="6.75" customHeight="1">
      <c r="A3" s="228"/>
      <c r="B3" s="228"/>
      <c r="C3" s="229"/>
      <c r="D3" s="230"/>
      <c r="E3" s="231"/>
      <c r="F3" s="228"/>
      <c r="G3" s="228"/>
      <c r="H3" s="229"/>
      <c r="I3" s="228"/>
      <c r="J3" s="232"/>
    </row>
    <row r="4" spans="1:10" ht="9.75" customHeight="1">
      <c r="A4" s="234"/>
      <c r="B4" s="235"/>
      <c r="C4" s="236"/>
      <c r="D4" s="237"/>
      <c r="E4" s="238"/>
      <c r="F4" s="234"/>
      <c r="G4" s="234"/>
      <c r="H4" s="239"/>
      <c r="I4" s="234"/>
      <c r="J4" s="82"/>
    </row>
    <row r="5" spans="1:5" s="82" customFormat="1" ht="19.5" customHeight="1">
      <c r="A5" s="240" t="s">
        <v>14</v>
      </c>
      <c r="B5" s="218" t="s">
        <v>178</v>
      </c>
      <c r="C5" s="241"/>
      <c r="D5" s="241"/>
      <c r="E5" s="146"/>
    </row>
    <row r="6" spans="1:10" s="82" customFormat="1" ht="19.5" customHeight="1" thickBot="1">
      <c r="A6" s="240" t="s">
        <v>46</v>
      </c>
      <c r="B6" s="66"/>
      <c r="C6" s="242"/>
      <c r="D6" s="243"/>
      <c r="E6" s="146"/>
      <c r="F6" s="146"/>
      <c r="G6" s="146"/>
      <c r="H6" s="146"/>
      <c r="I6" s="146"/>
      <c r="J6" s="244"/>
    </row>
    <row r="7" spans="1:10" s="82" customFormat="1" ht="19.5" customHeight="1" thickBot="1">
      <c r="A7" s="240" t="s">
        <v>15</v>
      </c>
      <c r="B7" s="218" t="s">
        <v>134</v>
      </c>
      <c r="C7" s="241"/>
      <c r="D7" s="241"/>
      <c r="E7" s="146"/>
      <c r="F7" s="245" t="s">
        <v>106</v>
      </c>
      <c r="G7" s="246"/>
      <c r="H7" s="246"/>
      <c r="I7" s="246"/>
      <c r="J7" s="247">
        <v>0.986</v>
      </c>
    </row>
    <row r="8" spans="1:10" ht="9.75" customHeight="1" thickBot="1">
      <c r="A8" s="248"/>
      <c r="B8" s="249"/>
      <c r="C8" s="250"/>
      <c r="D8" s="251"/>
      <c r="E8" s="252"/>
      <c r="F8" s="252"/>
      <c r="G8" s="252"/>
      <c r="H8" s="251"/>
      <c r="I8" s="252"/>
      <c r="J8" s="244"/>
    </row>
    <row r="9" spans="1:10" s="82" customFormat="1" ht="12" customHeight="1">
      <c r="A9" s="21" t="s">
        <v>59</v>
      </c>
      <c r="B9" s="21" t="s">
        <v>60</v>
      </c>
      <c r="C9" s="21" t="s">
        <v>61</v>
      </c>
      <c r="D9" s="21" t="s">
        <v>62</v>
      </c>
      <c r="E9" s="22" t="s">
        <v>63</v>
      </c>
      <c r="F9" s="23" t="s">
        <v>64</v>
      </c>
      <c r="G9" s="23" t="s">
        <v>65</v>
      </c>
      <c r="H9" s="21" t="s">
        <v>66</v>
      </c>
      <c r="I9" s="21" t="s">
        <v>67</v>
      </c>
      <c r="J9" s="21" t="s">
        <v>74</v>
      </c>
    </row>
    <row r="10" spans="1:10" s="234" customFormat="1" ht="12" customHeight="1">
      <c r="A10" s="25"/>
      <c r="B10" s="25"/>
      <c r="C10" s="25" t="s">
        <v>91</v>
      </c>
      <c r="D10" s="25"/>
      <c r="E10" s="27" t="s">
        <v>75</v>
      </c>
      <c r="F10" s="24" t="s">
        <v>68</v>
      </c>
      <c r="G10" s="24" t="s">
        <v>68</v>
      </c>
      <c r="H10" s="25" t="s">
        <v>69</v>
      </c>
      <c r="I10" s="25" t="s">
        <v>70</v>
      </c>
      <c r="J10" s="26" t="s">
        <v>26</v>
      </c>
    </row>
    <row r="11" spans="1:10" s="234" customFormat="1" ht="12" customHeight="1">
      <c r="A11" s="25" t="s">
        <v>86</v>
      </c>
      <c r="B11" s="25" t="s">
        <v>71</v>
      </c>
      <c r="C11" s="25" t="s">
        <v>92</v>
      </c>
      <c r="D11" s="25" t="s">
        <v>72</v>
      </c>
      <c r="E11" s="27" t="s">
        <v>76</v>
      </c>
      <c r="F11" s="24" t="s">
        <v>87</v>
      </c>
      <c r="G11" s="24" t="s">
        <v>87</v>
      </c>
      <c r="H11" s="28" t="s">
        <v>96</v>
      </c>
      <c r="I11" s="25" t="s">
        <v>73</v>
      </c>
      <c r="J11" s="26" t="s">
        <v>69</v>
      </c>
    </row>
    <row r="12" spans="1:10" s="234" customFormat="1" ht="12" customHeight="1" thickBot="1">
      <c r="A12" s="25" t="s">
        <v>88</v>
      </c>
      <c r="B12" s="25"/>
      <c r="C12" s="25" t="s">
        <v>93</v>
      </c>
      <c r="D12" s="25"/>
      <c r="E12" s="27" t="s">
        <v>77</v>
      </c>
      <c r="F12" s="24" t="s">
        <v>94</v>
      </c>
      <c r="G12" s="24" t="s">
        <v>95</v>
      </c>
      <c r="H12" s="253" t="s">
        <v>98</v>
      </c>
      <c r="I12" s="25" t="s">
        <v>23</v>
      </c>
      <c r="J12" s="29" t="s">
        <v>97</v>
      </c>
    </row>
    <row r="13" spans="1:10" s="225" customFormat="1" ht="19.5" customHeight="1">
      <c r="A13" s="254" t="s">
        <v>120</v>
      </c>
      <c r="B13" s="255" t="s">
        <v>127</v>
      </c>
      <c r="C13" s="256">
        <v>175</v>
      </c>
      <c r="D13" s="256">
        <v>2010</v>
      </c>
      <c r="E13" s="257" t="s">
        <v>129</v>
      </c>
      <c r="F13" s="258"/>
      <c r="G13" s="258"/>
      <c r="H13" s="259">
        <f aca="true" t="shared" si="0" ref="H13:H21">(F13+G13)/176*0.986</f>
        <v>0</v>
      </c>
      <c r="I13" s="260"/>
      <c r="J13" s="261">
        <f>H13+I13</f>
        <v>0</v>
      </c>
    </row>
    <row r="14" spans="1:10" s="225" customFormat="1" ht="19.5" customHeight="1">
      <c r="A14" s="30" t="s">
        <v>121</v>
      </c>
      <c r="B14" s="31" t="s">
        <v>127</v>
      </c>
      <c r="C14" s="32">
        <v>220</v>
      </c>
      <c r="D14" s="32">
        <v>2007</v>
      </c>
      <c r="E14" s="33" t="s">
        <v>129</v>
      </c>
      <c r="F14" s="262"/>
      <c r="G14" s="263"/>
      <c r="H14" s="264">
        <f t="shared" si="0"/>
        <v>0</v>
      </c>
      <c r="I14" s="34"/>
      <c r="J14" s="265">
        <f aca="true" t="shared" si="1" ref="J14:J19">H14+I14</f>
        <v>0</v>
      </c>
    </row>
    <row r="15" spans="1:10" s="225" customFormat="1" ht="19.5" customHeight="1">
      <c r="A15" s="30" t="s">
        <v>122</v>
      </c>
      <c r="B15" s="31" t="s">
        <v>126</v>
      </c>
      <c r="C15" s="32">
        <v>23</v>
      </c>
      <c r="D15" s="32">
        <v>2010</v>
      </c>
      <c r="E15" s="33" t="s">
        <v>129</v>
      </c>
      <c r="F15" s="262"/>
      <c r="G15" s="263"/>
      <c r="H15" s="264">
        <f t="shared" si="0"/>
        <v>0</v>
      </c>
      <c r="I15" s="34"/>
      <c r="J15" s="265">
        <f t="shared" si="1"/>
        <v>0</v>
      </c>
    </row>
    <row r="16" spans="1:10" s="225" customFormat="1" ht="19.5" customHeight="1">
      <c r="A16" s="30" t="s">
        <v>123</v>
      </c>
      <c r="B16" s="31" t="s">
        <v>125</v>
      </c>
      <c r="C16" s="32" t="s">
        <v>132</v>
      </c>
      <c r="D16" s="32">
        <v>2011</v>
      </c>
      <c r="E16" s="33" t="s">
        <v>128</v>
      </c>
      <c r="F16" s="262"/>
      <c r="G16" s="263"/>
      <c r="H16" s="264">
        <f t="shared" si="0"/>
        <v>0</v>
      </c>
      <c r="I16" s="34"/>
      <c r="J16" s="265">
        <f t="shared" si="1"/>
        <v>0</v>
      </c>
    </row>
    <row r="17" spans="1:10" s="225" customFormat="1" ht="19.5" customHeight="1">
      <c r="A17" s="30" t="s">
        <v>124</v>
      </c>
      <c r="B17" s="31" t="s">
        <v>125</v>
      </c>
      <c r="C17" s="32">
        <v>9800</v>
      </c>
      <c r="D17" s="32">
        <v>2011</v>
      </c>
      <c r="E17" s="33" t="s">
        <v>128</v>
      </c>
      <c r="F17" s="262"/>
      <c r="G17" s="263"/>
      <c r="H17" s="264">
        <f t="shared" si="0"/>
        <v>0</v>
      </c>
      <c r="I17" s="34"/>
      <c r="J17" s="265">
        <f t="shared" si="1"/>
        <v>0</v>
      </c>
    </row>
    <row r="18" spans="1:10" s="225" customFormat="1" ht="19.5" customHeight="1">
      <c r="A18" s="30" t="s">
        <v>130</v>
      </c>
      <c r="B18" s="31" t="s">
        <v>131</v>
      </c>
      <c r="C18" s="32">
        <v>580</v>
      </c>
      <c r="D18" s="32"/>
      <c r="E18" s="33"/>
      <c r="F18" s="262"/>
      <c r="G18" s="263"/>
      <c r="H18" s="264">
        <f t="shared" si="0"/>
        <v>0</v>
      </c>
      <c r="I18" s="34"/>
      <c r="J18" s="265">
        <f t="shared" si="1"/>
        <v>0</v>
      </c>
    </row>
    <row r="19" spans="1:10" s="225" customFormat="1" ht="19.5" customHeight="1" thickBot="1">
      <c r="A19" s="30" t="s">
        <v>135</v>
      </c>
      <c r="B19" s="31" t="s">
        <v>136</v>
      </c>
      <c r="C19" s="32">
        <v>4780</v>
      </c>
      <c r="D19" s="32">
        <v>2010</v>
      </c>
      <c r="E19" s="33" t="s">
        <v>129</v>
      </c>
      <c r="F19" s="262"/>
      <c r="G19" s="263"/>
      <c r="H19" s="264">
        <f t="shared" si="0"/>
        <v>0</v>
      </c>
      <c r="I19" s="34"/>
      <c r="J19" s="265">
        <f t="shared" si="1"/>
        <v>0</v>
      </c>
    </row>
    <row r="20" spans="1:10" s="225" customFormat="1" ht="19.5" customHeight="1">
      <c r="A20" s="266" t="s">
        <v>137</v>
      </c>
      <c r="B20" s="267" t="s">
        <v>138</v>
      </c>
      <c r="C20" s="256"/>
      <c r="D20" s="256">
        <v>2006</v>
      </c>
      <c r="E20" s="257"/>
      <c r="F20" s="258"/>
      <c r="G20" s="258"/>
      <c r="H20" s="259">
        <f t="shared" si="0"/>
        <v>0</v>
      </c>
      <c r="I20" s="260"/>
      <c r="J20" s="261">
        <f>H20+I20</f>
        <v>0</v>
      </c>
    </row>
    <row r="21" spans="1:10" s="225" customFormat="1" ht="19.5" customHeight="1">
      <c r="A21" s="62" t="s">
        <v>139</v>
      </c>
      <c r="B21" s="63" t="s">
        <v>138</v>
      </c>
      <c r="C21" s="32"/>
      <c r="D21" s="32">
        <v>2007</v>
      </c>
      <c r="E21" s="33"/>
      <c r="F21" s="262"/>
      <c r="G21" s="263"/>
      <c r="H21" s="264">
        <f t="shared" si="0"/>
        <v>0</v>
      </c>
      <c r="I21" s="34"/>
      <c r="J21" s="265">
        <f aca="true" t="shared" si="2" ref="J21:J41">H21+I21</f>
        <v>0</v>
      </c>
    </row>
    <row r="22" spans="1:10" s="225" customFormat="1" ht="19.5" customHeight="1">
      <c r="A22" s="62" t="s">
        <v>140</v>
      </c>
      <c r="B22" s="63" t="s">
        <v>138</v>
      </c>
      <c r="C22" s="32"/>
      <c r="D22" s="32">
        <v>2007</v>
      </c>
      <c r="E22" s="33"/>
      <c r="F22" s="262"/>
      <c r="G22" s="263"/>
      <c r="H22" s="264">
        <f aca="true" t="shared" si="3" ref="H22:H41">(F22+G22)/176*0.986</f>
        <v>0</v>
      </c>
      <c r="I22" s="34"/>
      <c r="J22" s="265">
        <f t="shared" si="2"/>
        <v>0</v>
      </c>
    </row>
    <row r="23" spans="1:10" s="225" customFormat="1" ht="19.5" customHeight="1">
      <c r="A23" s="62" t="s">
        <v>141</v>
      </c>
      <c r="B23" s="63" t="s">
        <v>142</v>
      </c>
      <c r="C23" s="32"/>
      <c r="D23" s="32">
        <v>2009</v>
      </c>
      <c r="E23" s="33"/>
      <c r="F23" s="262"/>
      <c r="G23" s="263"/>
      <c r="H23" s="264"/>
      <c r="I23" s="34"/>
      <c r="J23" s="265">
        <f t="shared" si="2"/>
        <v>0</v>
      </c>
    </row>
    <row r="24" spans="1:10" s="225" customFormat="1" ht="19.5" customHeight="1">
      <c r="A24" s="62" t="s">
        <v>143</v>
      </c>
      <c r="B24" s="63" t="s">
        <v>131</v>
      </c>
      <c r="C24" s="32">
        <v>580</v>
      </c>
      <c r="D24" s="32">
        <v>2006</v>
      </c>
      <c r="E24" s="64" t="s">
        <v>144</v>
      </c>
      <c r="F24" s="262"/>
      <c r="G24" s="263"/>
      <c r="H24" s="264">
        <f t="shared" si="3"/>
        <v>0</v>
      </c>
      <c r="I24" s="34"/>
      <c r="J24" s="265">
        <f t="shared" si="2"/>
        <v>0</v>
      </c>
    </row>
    <row r="25" spans="1:10" s="225" customFormat="1" ht="19.5" customHeight="1">
      <c r="A25" s="62" t="s">
        <v>145</v>
      </c>
      <c r="B25" s="63" t="s">
        <v>131</v>
      </c>
      <c r="C25" s="32">
        <v>540</v>
      </c>
      <c r="D25" s="32">
        <v>2008</v>
      </c>
      <c r="E25" s="64" t="s">
        <v>144</v>
      </c>
      <c r="F25" s="262"/>
      <c r="G25" s="263"/>
      <c r="H25" s="264">
        <f t="shared" si="3"/>
        <v>0</v>
      </c>
      <c r="I25" s="34"/>
      <c r="J25" s="265">
        <f t="shared" si="2"/>
        <v>0</v>
      </c>
    </row>
    <row r="26" spans="1:10" s="225" customFormat="1" ht="19.5" customHeight="1">
      <c r="A26" s="62" t="s">
        <v>146</v>
      </c>
      <c r="B26" s="63" t="s">
        <v>131</v>
      </c>
      <c r="C26" s="32"/>
      <c r="D26" s="32">
        <v>2008</v>
      </c>
      <c r="E26" s="64" t="s">
        <v>77</v>
      </c>
      <c r="F26" s="262"/>
      <c r="G26" s="263"/>
      <c r="H26" s="264">
        <f t="shared" si="3"/>
        <v>0</v>
      </c>
      <c r="I26" s="34"/>
      <c r="J26" s="265">
        <f t="shared" si="2"/>
        <v>0</v>
      </c>
    </row>
    <row r="27" spans="1:10" s="225" customFormat="1" ht="19.5" customHeight="1">
      <c r="A27" s="62" t="s">
        <v>147</v>
      </c>
      <c r="B27" s="63" t="s">
        <v>148</v>
      </c>
      <c r="C27" s="32">
        <v>900</v>
      </c>
      <c r="D27" s="32">
        <v>2004</v>
      </c>
      <c r="E27" s="64" t="s">
        <v>149</v>
      </c>
      <c r="F27" s="262"/>
      <c r="G27" s="263"/>
      <c r="H27" s="264">
        <f t="shared" si="3"/>
        <v>0</v>
      </c>
      <c r="I27" s="34"/>
      <c r="J27" s="265">
        <f t="shared" si="2"/>
        <v>0</v>
      </c>
    </row>
    <row r="28" spans="1:10" s="225" customFormat="1" ht="19.5" customHeight="1">
      <c r="A28" s="62" t="s">
        <v>150</v>
      </c>
      <c r="B28" s="63" t="s">
        <v>126</v>
      </c>
      <c r="C28" s="32">
        <v>23</v>
      </c>
      <c r="D28" s="32">
        <v>2011</v>
      </c>
      <c r="E28" s="64" t="s">
        <v>144</v>
      </c>
      <c r="F28" s="262"/>
      <c r="G28" s="263"/>
      <c r="H28" s="264">
        <f t="shared" si="3"/>
        <v>0</v>
      </c>
      <c r="I28" s="34"/>
      <c r="J28" s="265">
        <f t="shared" si="2"/>
        <v>0</v>
      </c>
    </row>
    <row r="29" spans="1:10" s="225" customFormat="1" ht="19.5" customHeight="1">
      <c r="A29" s="62" t="s">
        <v>151</v>
      </c>
      <c r="B29" s="31"/>
      <c r="C29" s="32">
        <v>28090</v>
      </c>
      <c r="D29" s="32"/>
      <c r="E29" s="64" t="s">
        <v>149</v>
      </c>
      <c r="F29" s="262"/>
      <c r="G29" s="263"/>
      <c r="H29" s="264">
        <f t="shared" si="3"/>
        <v>0</v>
      </c>
      <c r="I29" s="34"/>
      <c r="J29" s="265">
        <f t="shared" si="2"/>
        <v>0</v>
      </c>
    </row>
    <row r="30" spans="1:10" s="225" customFormat="1" ht="19.5" customHeight="1">
      <c r="A30" s="62" t="s">
        <v>152</v>
      </c>
      <c r="B30" s="31"/>
      <c r="C30" s="32">
        <v>3160</v>
      </c>
      <c r="D30" s="32"/>
      <c r="E30" s="64" t="s">
        <v>149</v>
      </c>
      <c r="F30" s="262"/>
      <c r="G30" s="263"/>
      <c r="H30" s="264">
        <f t="shared" si="3"/>
        <v>0</v>
      </c>
      <c r="I30" s="34"/>
      <c r="J30" s="265">
        <f t="shared" si="2"/>
        <v>0</v>
      </c>
    </row>
    <row r="31" spans="1:10" s="225" customFormat="1" ht="19.5" customHeight="1">
      <c r="A31" s="62" t="s">
        <v>153</v>
      </c>
      <c r="B31" s="31"/>
      <c r="C31" s="268" t="s">
        <v>154</v>
      </c>
      <c r="D31" s="32"/>
      <c r="E31" s="64" t="s">
        <v>149</v>
      </c>
      <c r="F31" s="269"/>
      <c r="G31" s="263"/>
      <c r="H31" s="264">
        <f t="shared" si="3"/>
        <v>0</v>
      </c>
      <c r="I31" s="34"/>
      <c r="J31" s="265">
        <f t="shared" si="2"/>
        <v>0</v>
      </c>
    </row>
    <row r="32" spans="1:10" s="225" customFormat="1" ht="19.5" customHeight="1">
      <c r="A32" s="62" t="s">
        <v>155</v>
      </c>
      <c r="B32" s="31"/>
      <c r="C32" s="268" t="s">
        <v>125</v>
      </c>
      <c r="D32" s="32"/>
      <c r="E32" s="64" t="s">
        <v>149</v>
      </c>
      <c r="F32" s="262"/>
      <c r="G32" s="263"/>
      <c r="H32" s="264">
        <f t="shared" si="3"/>
        <v>0</v>
      </c>
      <c r="I32" s="34"/>
      <c r="J32" s="265">
        <f t="shared" si="2"/>
        <v>0</v>
      </c>
    </row>
    <row r="33" spans="1:10" s="225" customFormat="1" ht="19.5" customHeight="1">
      <c r="A33" s="62" t="s">
        <v>156</v>
      </c>
      <c r="B33" s="31"/>
      <c r="C33" s="268" t="s">
        <v>154</v>
      </c>
      <c r="D33" s="32"/>
      <c r="E33" s="64" t="s">
        <v>149</v>
      </c>
      <c r="F33" s="262"/>
      <c r="G33" s="263"/>
      <c r="H33" s="264">
        <f t="shared" si="3"/>
        <v>0</v>
      </c>
      <c r="I33" s="34"/>
      <c r="J33" s="265">
        <f t="shared" si="2"/>
        <v>0</v>
      </c>
    </row>
    <row r="34" spans="1:10" s="225" customFormat="1" ht="19.5" customHeight="1">
      <c r="A34" s="62" t="s">
        <v>157</v>
      </c>
      <c r="B34" s="63" t="s">
        <v>158</v>
      </c>
      <c r="C34" s="32"/>
      <c r="D34" s="32">
        <v>2009</v>
      </c>
      <c r="E34" s="33"/>
      <c r="F34" s="262"/>
      <c r="G34" s="263"/>
      <c r="H34" s="264">
        <f t="shared" si="3"/>
        <v>0</v>
      </c>
      <c r="I34" s="34"/>
      <c r="J34" s="265">
        <f t="shared" si="2"/>
        <v>0</v>
      </c>
    </row>
    <row r="35" spans="1:10" s="225" customFormat="1" ht="19.5" customHeight="1">
      <c r="A35" s="62" t="s">
        <v>159</v>
      </c>
      <c r="B35" s="63" t="s">
        <v>158</v>
      </c>
      <c r="C35" s="32"/>
      <c r="D35" s="32">
        <v>2008</v>
      </c>
      <c r="E35" s="33"/>
      <c r="F35" s="262"/>
      <c r="G35" s="263"/>
      <c r="H35" s="264">
        <f t="shared" si="3"/>
        <v>0</v>
      </c>
      <c r="I35" s="34"/>
      <c r="J35" s="265">
        <f t="shared" si="2"/>
        <v>0</v>
      </c>
    </row>
    <row r="36" spans="1:10" s="225" customFormat="1" ht="19.5" customHeight="1">
      <c r="A36" s="62" t="s">
        <v>160</v>
      </c>
      <c r="B36" s="31"/>
      <c r="C36" s="32"/>
      <c r="D36" s="32"/>
      <c r="E36" s="33"/>
      <c r="F36" s="262"/>
      <c r="G36" s="263"/>
      <c r="H36" s="264">
        <f t="shared" si="3"/>
        <v>0</v>
      </c>
      <c r="I36" s="34"/>
      <c r="J36" s="265">
        <f t="shared" si="2"/>
        <v>0</v>
      </c>
    </row>
    <row r="37" spans="1:10" s="225" customFormat="1" ht="19.5" customHeight="1">
      <c r="A37" s="62" t="s">
        <v>161</v>
      </c>
      <c r="B37" s="31"/>
      <c r="C37" s="32"/>
      <c r="D37" s="32"/>
      <c r="E37" s="33"/>
      <c r="F37" s="262"/>
      <c r="G37" s="263"/>
      <c r="H37" s="264">
        <f t="shared" si="3"/>
        <v>0</v>
      </c>
      <c r="I37" s="34"/>
      <c r="J37" s="265">
        <f t="shared" si="2"/>
        <v>0</v>
      </c>
    </row>
    <row r="38" spans="1:10" ht="12.75">
      <c r="A38" s="62" t="s">
        <v>162</v>
      </c>
      <c r="B38" s="31"/>
      <c r="C38" s="32"/>
      <c r="D38" s="32"/>
      <c r="E38" s="33"/>
      <c r="F38" s="262"/>
      <c r="G38" s="263"/>
      <c r="H38" s="264">
        <f t="shared" si="3"/>
        <v>0</v>
      </c>
      <c r="I38" s="34"/>
      <c r="J38" s="265">
        <f t="shared" si="2"/>
        <v>0</v>
      </c>
    </row>
    <row r="39" spans="1:10" ht="12.75">
      <c r="A39" s="62" t="s">
        <v>163</v>
      </c>
      <c r="B39" s="63" t="s">
        <v>125</v>
      </c>
      <c r="C39" s="32"/>
      <c r="D39" s="32"/>
      <c r="E39" s="64" t="s">
        <v>149</v>
      </c>
      <c r="F39" s="262"/>
      <c r="G39" s="263"/>
      <c r="H39" s="264">
        <f t="shared" si="3"/>
        <v>0</v>
      </c>
      <c r="I39" s="34"/>
      <c r="J39" s="265">
        <f t="shared" si="2"/>
        <v>0</v>
      </c>
    </row>
    <row r="40" spans="1:10" ht="12.75">
      <c r="A40" s="62" t="s">
        <v>164</v>
      </c>
      <c r="B40" s="63" t="s">
        <v>125</v>
      </c>
      <c r="C40" s="32"/>
      <c r="D40" s="32"/>
      <c r="E40" s="64" t="s">
        <v>149</v>
      </c>
      <c r="F40" s="262"/>
      <c r="G40" s="263"/>
      <c r="H40" s="264">
        <f t="shared" si="3"/>
        <v>0</v>
      </c>
      <c r="I40" s="34"/>
      <c r="J40" s="265">
        <f t="shared" si="2"/>
        <v>0</v>
      </c>
    </row>
    <row r="41" spans="1:10" ht="12.75">
      <c r="A41" s="62" t="s">
        <v>165</v>
      </c>
      <c r="B41" s="63" t="s">
        <v>131</v>
      </c>
      <c r="C41" s="32">
        <v>305</v>
      </c>
      <c r="D41" s="32">
        <v>2009</v>
      </c>
      <c r="E41" s="64" t="s">
        <v>149</v>
      </c>
      <c r="F41" s="262"/>
      <c r="G41" s="263"/>
      <c r="H41" s="264">
        <f t="shared" si="3"/>
        <v>0</v>
      </c>
      <c r="I41" s="34"/>
      <c r="J41" s="265">
        <f t="shared" si="2"/>
        <v>0</v>
      </c>
    </row>
    <row r="44" spans="3:4" ht="15.75">
      <c r="C44" s="166" t="s">
        <v>191</v>
      </c>
      <c r="D44" s="166"/>
    </row>
    <row r="45" spans="3:4" ht="15.75">
      <c r="C45" s="166"/>
      <c r="D45" s="166"/>
    </row>
  </sheetData>
  <sheetProtection/>
  <mergeCells count="8">
    <mergeCell ref="C44:D44"/>
    <mergeCell ref="C45:D45"/>
    <mergeCell ref="E1:F1"/>
    <mergeCell ref="E2:G2"/>
    <mergeCell ref="B7:D7"/>
    <mergeCell ref="A1:C2"/>
    <mergeCell ref="B5:D5"/>
    <mergeCell ref="F7:I7"/>
  </mergeCells>
  <printOptions horizontalCentered="1"/>
  <pageMargins left="0.5" right="0.5" top="0.75" bottom="0.5" header="0.2" footer="0.2"/>
  <pageSetup fitToHeight="1" fitToWidth="1" horizontalDpi="600" verticalDpi="600" orientation="landscape" scale="66" r:id="rId1"/>
  <headerFooter alignWithMargins="0">
    <oddFooter>&amp;L&amp;8Form Revised 6/1/2004&amp;R&amp;8Issued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Washington</dc:creator>
  <cp:keywords/>
  <dc:description/>
  <cp:lastModifiedBy>Candace Shofstall</cp:lastModifiedBy>
  <cp:lastPrinted>2016-10-17T18:08:39Z</cp:lastPrinted>
  <dcterms:created xsi:type="dcterms:W3CDTF">2000-06-29T16:45:33Z</dcterms:created>
  <dcterms:modified xsi:type="dcterms:W3CDTF">2016-10-17T18:08:43Z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y fmtid="{D5CDD505-2E9C-101B-9397-08002B2CF9AE}" pid="3" name="DocumentSetType">
    <vt:lpwstr>Workpapers</vt:lpwstr>
  </property>
  <property fmtid="{D5CDD505-2E9C-101B-9397-08002B2CF9AE}" pid="4" name="IsHighlyConfidential">
    <vt:lpwstr>0</vt:lpwstr>
  </property>
  <property fmtid="{D5CDD505-2E9C-101B-9397-08002B2CF9AE}" pid="5" name="DocketNumber">
    <vt:lpwstr>161155</vt:lpwstr>
  </property>
  <property fmtid="{D5CDD505-2E9C-101B-9397-08002B2CF9AE}" pid="6" name="IsConfidential">
    <vt:lpwstr>0</vt:lpwstr>
  </property>
  <property fmtid="{D5CDD505-2E9C-101B-9397-08002B2CF9AE}" pid="7" name="Date1">
    <vt:lpwstr>2016-10-21T00:00:00Z</vt:lpwstr>
  </property>
  <property fmtid="{D5CDD505-2E9C-101B-9397-08002B2CF9AE}" pid="8" name="_docset_NoMedatataSyncRequired">
    <vt:lpwstr>False</vt:lpwstr>
  </property>
  <property fmtid="{D5CDD505-2E9C-101B-9397-08002B2CF9AE}" pid="9" name="CaseType">
    <vt:lpwstr>Tariff Revision</vt:lpwstr>
  </property>
  <property fmtid="{D5CDD505-2E9C-101B-9397-08002B2CF9AE}" pid="10" name="OpenedDate">
    <vt:lpwstr>2016-10-21T00:00:00Z</vt:lpwstr>
  </property>
  <property fmtid="{D5CDD505-2E9C-101B-9397-08002B2CF9AE}" pid="11" name="Prefix">
    <vt:lpwstr>UW</vt:lpwstr>
  </property>
  <property fmtid="{D5CDD505-2E9C-101B-9397-08002B2CF9AE}" pid="12" name="CaseCompanyNames">
    <vt:lpwstr>Iliad Water Service, Inc.</vt:lpwstr>
  </property>
  <property fmtid="{D5CDD505-2E9C-101B-9397-08002B2CF9AE}" pid="13" name="IndustryCode">
    <vt:lpwstr>160</vt:lpwstr>
  </property>
  <property fmtid="{D5CDD505-2E9C-101B-9397-08002B2CF9AE}" pid="14" name="CaseStatus">
    <vt:lpwstr>Closed</vt:lpwstr>
  </property>
  <property fmtid="{D5CDD505-2E9C-101B-9397-08002B2CF9AE}" pid="15" name="Nickname">
    <vt:lpwstr/>
  </property>
  <property fmtid="{D5CDD505-2E9C-101B-9397-08002B2CF9AE}" pid="16" name="Process">
    <vt:lpwstr/>
  </property>
  <property fmtid="{D5CDD505-2E9C-101B-9397-08002B2CF9AE}" pid="17" name="Visibility">
    <vt:lpwstr/>
  </property>
  <property fmtid="{D5CDD505-2E9C-101B-9397-08002B2CF9AE}" pid="18" name="DocumentGroup">
    <vt:lpwstr/>
  </property>
</Properties>
</file>