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4865" windowHeight="7815"/>
  </bookViews>
  <sheets>
    <sheet name="4.13" sheetId="1" r:id="rId1"/>
    <sheet name="4.13.1" sheetId="2" r:id="rId2"/>
  </sheets>
  <externalReferences>
    <externalReference r:id="rId3"/>
  </externalReferences>
  <definedNames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Fill" localSheetId="0" hidden="1">#REF!</definedName>
    <definedName name="_Fill" hidden="1">#REF!</definedName>
    <definedName name="_xlnm._FilterDatabase" localSheetId="1" hidden="1">'4.13.1'!$A$6:$E$74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DUDE" localSheetId="0" hidden="1">#REF!</definedName>
    <definedName name="DUDE" hidden="1">#REF!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_xlnm.Print_Area" localSheetId="0">'4.13'!$B$1:$J$91</definedName>
    <definedName name="_xlnm.Print_Area" localSheetId="1">'4.13.1'!$A$1:$E$77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ocation._.factor." localSheetId="0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0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test." localSheetId="0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</definedNames>
  <calcPr calcId="145621" calcMode="manual" iterate="1"/>
</workbook>
</file>

<file path=xl/calcChain.xml><?xml version="1.0" encoding="utf-8"?>
<calcChain xmlns="http://schemas.openxmlformats.org/spreadsheetml/2006/main">
  <c r="D76" i="2" l="1"/>
  <c r="C76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76" i="2" s="1"/>
  <c r="E17" i="2"/>
  <c r="E16" i="2"/>
  <c r="E15" i="2"/>
  <c r="E14" i="2"/>
  <c r="E13" i="2"/>
  <c r="E12" i="2"/>
  <c r="E11" i="2"/>
  <c r="E10" i="2"/>
  <c r="E9" i="2"/>
  <c r="E8" i="2"/>
  <c r="E7" i="2"/>
  <c r="A3" i="2"/>
  <c r="A2" i="2"/>
  <c r="A1" i="2"/>
  <c r="G75" i="1"/>
  <c r="F75" i="1"/>
  <c r="I75" i="1" s="1"/>
  <c r="D75" i="1"/>
  <c r="G74" i="1"/>
  <c r="I74" i="1" s="1"/>
  <c r="F74" i="1"/>
  <c r="D74" i="1"/>
  <c r="G73" i="1"/>
  <c r="F73" i="1"/>
  <c r="I73" i="1" s="1"/>
  <c r="D73" i="1"/>
  <c r="G72" i="1"/>
  <c r="I72" i="1" s="1"/>
  <c r="F72" i="1"/>
  <c r="D72" i="1"/>
  <c r="G71" i="1"/>
  <c r="I71" i="1" s="1"/>
  <c r="F71" i="1"/>
  <c r="D71" i="1"/>
  <c r="G70" i="1"/>
  <c r="I70" i="1" s="1"/>
  <c r="F70" i="1"/>
  <c r="D70" i="1"/>
  <c r="G69" i="1"/>
  <c r="I69" i="1" s="1"/>
  <c r="F69" i="1"/>
  <c r="D69" i="1"/>
  <c r="G68" i="1"/>
  <c r="I68" i="1" s="1"/>
  <c r="F68" i="1"/>
  <c r="D68" i="1"/>
  <c r="G67" i="1"/>
  <c r="F67" i="1"/>
  <c r="I67" i="1" s="1"/>
  <c r="D67" i="1"/>
  <c r="G66" i="1"/>
  <c r="I66" i="1" s="1"/>
  <c r="F66" i="1"/>
  <c r="D66" i="1"/>
  <c r="G65" i="1"/>
  <c r="F65" i="1"/>
  <c r="I65" i="1" s="1"/>
  <c r="D65" i="1"/>
  <c r="G64" i="1"/>
  <c r="I64" i="1" s="1"/>
  <c r="F64" i="1"/>
  <c r="D64" i="1"/>
  <c r="G63" i="1"/>
  <c r="I63" i="1" s="1"/>
  <c r="F63" i="1"/>
  <c r="D63" i="1"/>
  <c r="G62" i="1"/>
  <c r="I62" i="1" s="1"/>
  <c r="F62" i="1"/>
  <c r="D62" i="1"/>
  <c r="G61" i="1"/>
  <c r="I61" i="1" s="1"/>
  <c r="F61" i="1"/>
  <c r="D61" i="1"/>
  <c r="G60" i="1"/>
  <c r="I60" i="1" s="1"/>
  <c r="F60" i="1"/>
  <c r="D60" i="1"/>
  <c r="G59" i="1"/>
  <c r="I59" i="1" s="1"/>
  <c r="F59" i="1"/>
  <c r="D59" i="1"/>
  <c r="G58" i="1"/>
  <c r="I58" i="1" s="1"/>
  <c r="F58" i="1"/>
  <c r="D58" i="1"/>
  <c r="G57" i="1"/>
  <c r="I57" i="1" s="1"/>
  <c r="F57" i="1"/>
  <c r="D57" i="1"/>
  <c r="G56" i="1"/>
  <c r="F56" i="1"/>
  <c r="I56" i="1" s="1"/>
  <c r="D56" i="1"/>
  <c r="G55" i="1"/>
  <c r="I55" i="1" s="1"/>
  <c r="F55" i="1"/>
  <c r="D55" i="1"/>
  <c r="G54" i="1"/>
  <c r="I54" i="1" s="1"/>
  <c r="F54" i="1"/>
  <c r="D54" i="1"/>
  <c r="G53" i="1"/>
  <c r="I53" i="1" s="1"/>
  <c r="F53" i="1"/>
  <c r="D53" i="1"/>
  <c r="G52" i="1"/>
  <c r="I52" i="1" s="1"/>
  <c r="F52" i="1"/>
  <c r="D52" i="1"/>
  <c r="G51" i="1"/>
  <c r="F51" i="1"/>
  <c r="I51" i="1" s="1"/>
  <c r="D51" i="1"/>
  <c r="G50" i="1"/>
  <c r="F50" i="1"/>
  <c r="I50" i="1" s="1"/>
  <c r="D50" i="1"/>
  <c r="G49" i="1"/>
  <c r="F49" i="1"/>
  <c r="I49" i="1" s="1"/>
  <c r="D49" i="1"/>
  <c r="G48" i="1"/>
  <c r="F48" i="1"/>
  <c r="I48" i="1" s="1"/>
  <c r="D48" i="1"/>
  <c r="G47" i="1"/>
  <c r="F47" i="1"/>
  <c r="I47" i="1" s="1"/>
  <c r="D47" i="1"/>
  <c r="G46" i="1"/>
  <c r="F46" i="1"/>
  <c r="I46" i="1" s="1"/>
  <c r="D46" i="1"/>
  <c r="G45" i="1"/>
  <c r="I45" i="1" s="1"/>
  <c r="F45" i="1"/>
  <c r="D45" i="1"/>
  <c r="G44" i="1"/>
  <c r="I44" i="1" s="1"/>
  <c r="F44" i="1"/>
  <c r="D44" i="1"/>
  <c r="G43" i="1"/>
  <c r="I43" i="1" s="1"/>
  <c r="F43" i="1"/>
  <c r="D43" i="1"/>
  <c r="G42" i="1"/>
  <c r="F42" i="1"/>
  <c r="I42" i="1" s="1"/>
  <c r="D42" i="1"/>
  <c r="G41" i="1"/>
  <c r="I41" i="1" s="1"/>
  <c r="F41" i="1"/>
  <c r="D41" i="1"/>
  <c r="G40" i="1"/>
  <c r="I40" i="1" s="1"/>
  <c r="F40" i="1"/>
  <c r="D40" i="1"/>
  <c r="G39" i="1"/>
  <c r="I39" i="1" s="1"/>
  <c r="F39" i="1"/>
  <c r="D39" i="1"/>
  <c r="G38" i="1"/>
  <c r="I38" i="1" s="1"/>
  <c r="F38" i="1"/>
  <c r="D38" i="1"/>
  <c r="G37" i="1"/>
  <c r="I37" i="1" s="1"/>
  <c r="F37" i="1"/>
  <c r="D37" i="1"/>
  <c r="G36" i="1"/>
  <c r="I36" i="1" s="1"/>
  <c r="F36" i="1"/>
  <c r="D36" i="1"/>
  <c r="G35" i="1"/>
  <c r="I35" i="1" s="1"/>
  <c r="F35" i="1"/>
  <c r="D35" i="1"/>
  <c r="G34" i="1"/>
  <c r="F34" i="1"/>
  <c r="I34" i="1" s="1"/>
  <c r="D34" i="1"/>
  <c r="G33" i="1"/>
  <c r="F33" i="1"/>
  <c r="I33" i="1" s="1"/>
  <c r="D33" i="1"/>
  <c r="G32" i="1"/>
  <c r="I32" i="1" s="1"/>
  <c r="F32" i="1"/>
  <c r="D32" i="1"/>
  <c r="G31" i="1"/>
  <c r="F31" i="1"/>
  <c r="I31" i="1" s="1"/>
  <c r="D31" i="1"/>
  <c r="G30" i="1"/>
  <c r="I30" i="1" s="1"/>
  <c r="F30" i="1"/>
  <c r="D30" i="1"/>
  <c r="G29" i="1"/>
  <c r="I29" i="1" s="1"/>
  <c r="F29" i="1"/>
  <c r="D29" i="1"/>
  <c r="G28" i="1"/>
  <c r="I28" i="1" s="1"/>
  <c r="F28" i="1"/>
  <c r="D28" i="1"/>
  <c r="G27" i="1"/>
  <c r="I27" i="1" s="1"/>
  <c r="F27" i="1"/>
  <c r="D27" i="1"/>
  <c r="G26" i="1"/>
  <c r="I26" i="1" s="1"/>
  <c r="F26" i="1"/>
  <c r="D26" i="1"/>
  <c r="G25" i="1"/>
  <c r="I25" i="1" s="1"/>
  <c r="F25" i="1"/>
  <c r="D25" i="1"/>
  <c r="G24" i="1"/>
  <c r="I24" i="1" s="1"/>
  <c r="F24" i="1"/>
  <c r="D24" i="1"/>
  <c r="G23" i="1"/>
  <c r="I23" i="1" s="1"/>
  <c r="F23" i="1"/>
  <c r="D23" i="1"/>
  <c r="G22" i="1"/>
  <c r="F22" i="1"/>
  <c r="I22" i="1" s="1"/>
  <c r="D22" i="1"/>
  <c r="G21" i="1"/>
  <c r="F21" i="1"/>
  <c r="I21" i="1" s="1"/>
  <c r="D21" i="1"/>
  <c r="G20" i="1"/>
  <c r="F20" i="1"/>
  <c r="I20" i="1" s="1"/>
  <c r="D20" i="1"/>
  <c r="G19" i="1"/>
  <c r="F19" i="1"/>
  <c r="I19" i="1" s="1"/>
  <c r="D19" i="1"/>
  <c r="G18" i="1"/>
  <c r="F18" i="1"/>
  <c r="I18" i="1" s="1"/>
  <c r="D18" i="1"/>
  <c r="G17" i="1"/>
  <c r="F17" i="1"/>
  <c r="I17" i="1" s="1"/>
  <c r="D17" i="1"/>
  <c r="G16" i="1"/>
  <c r="F16" i="1"/>
  <c r="I16" i="1" s="1"/>
  <c r="D16" i="1"/>
  <c r="G15" i="1"/>
  <c r="F15" i="1"/>
  <c r="I15" i="1" s="1"/>
  <c r="D15" i="1"/>
  <c r="G14" i="1"/>
  <c r="F14" i="1"/>
  <c r="I14" i="1" s="1"/>
  <c r="D14" i="1"/>
  <c r="G13" i="1"/>
  <c r="F13" i="1"/>
  <c r="I13" i="1" s="1"/>
  <c r="D13" i="1"/>
  <c r="G12" i="1"/>
  <c r="F12" i="1"/>
  <c r="D12" i="1"/>
  <c r="I12" i="1" l="1"/>
  <c r="I78" i="1" s="1"/>
  <c r="F78" i="1"/>
</calcChain>
</file>

<file path=xl/sharedStrings.xml><?xml version="1.0" encoding="utf-8"?>
<sst xmlns="http://schemas.openxmlformats.org/spreadsheetml/2006/main" count="214" uniqueCount="61">
  <si>
    <t>PacifiCorp</t>
  </si>
  <si>
    <t>PAGE</t>
  </si>
  <si>
    <t>TOTAL</t>
  </si>
  <si>
    <t>WA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</si>
  <si>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</si>
  <si>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</si>
  <si>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</si>
  <si>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</si>
  <si>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</si>
  <si>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</si>
  <si>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</si>
  <si>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</si>
  <si>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Reallocate Per Books Legal Expenses</t>
  </si>
  <si>
    <t>Description of Adjustment:</t>
  </si>
  <si>
    <t>FERC</t>
  </si>
  <si>
    <t>Factor</t>
  </si>
  <si>
    <t>Per Books Amount</t>
  </si>
  <si>
    <t>Reallocated Amount</t>
  </si>
  <si>
    <t>Adjustment</t>
  </si>
  <si>
    <t>501</t>
  </si>
  <si>
    <t>JBG</t>
  </si>
  <si>
    <t>SE</t>
  </si>
  <si>
    <t>512</t>
  </si>
  <si>
    <t>CAGE</t>
  </si>
  <si>
    <t>535</t>
  </si>
  <si>
    <t>539</t>
  </si>
  <si>
    <t>CAGW</t>
  </si>
  <si>
    <t>545</t>
  </si>
  <si>
    <t>549</t>
  </si>
  <si>
    <t>SG</t>
  </si>
  <si>
    <t>552</t>
  </si>
  <si>
    <t>557</t>
  </si>
  <si>
    <t>ID</t>
  </si>
  <si>
    <t>OR</t>
  </si>
  <si>
    <t>UT</t>
  </si>
  <si>
    <t>WY</t>
  </si>
  <si>
    <t>WYP</t>
  </si>
  <si>
    <t>560</t>
  </si>
  <si>
    <t>561</t>
  </si>
  <si>
    <t>566</t>
  </si>
  <si>
    <t>571</t>
  </si>
  <si>
    <t>580</t>
  </si>
  <si>
    <t>SNPD</t>
  </si>
  <si>
    <t>581</t>
  </si>
  <si>
    <t>588</t>
  </si>
  <si>
    <t>593</t>
  </si>
  <si>
    <t>CA</t>
  </si>
  <si>
    <t>903</t>
  </si>
  <si>
    <t>CN</t>
  </si>
  <si>
    <t>905</t>
  </si>
  <si>
    <t>923</t>
  </si>
  <si>
    <t>NUTIL</t>
  </si>
  <si>
    <t>SO</t>
  </si>
  <si>
    <t>928</t>
  </si>
  <si>
    <t>Total</t>
  </si>
  <si>
    <t>Washington General Rate Case - June 2012</t>
  </si>
  <si>
    <t>Legal Expenses</t>
  </si>
  <si>
    <t>4.13.1</t>
  </si>
  <si>
    <t>This restating adjustment reallocates per books legal expenses in accordance with the stipulation in Docket No. UE-111190, where costs attributable to a specific jurisdiction are situs assigned.</t>
  </si>
  <si>
    <t>To 4.13</t>
  </si>
  <si>
    <t>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</si>
</sst>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mm/dd/yy"/>
    <numFmt numFmtId="167" formatCode="0.000%"/>
    <numFmt numFmtId="168" formatCode="_-* #,##0\ &quot;F&quot;_-;\-* #,##0\ &quot;F&quot;_-;_-* &quot;-&quot;\ &quot;F&quot;_-;_-@_-"/>
    <numFmt numFmtId="169" formatCode="&quot;$&quot;###0;[Red]\(&quot;$&quot;###0\)"/>
    <numFmt numFmtId="170" formatCode="&quot;$&quot;#,##0\ ;\(&quot;$&quot;#,##0\)"/>
    <numFmt numFmtId="171" formatCode="########\-###\-###"/>
    <numFmt numFmtId="172" formatCode="0.0"/>
    <numFmt numFmtId="173" formatCode="#,##0.000;[Red]\-#,##0.000"/>
    <numFmt numFmtId="174" formatCode="#,##0.0_);\(#,##0.0\);\-\ ;"/>
    <numFmt numFmtId="175" formatCode="#,##0.0000"/>
    <numFmt numFmtId="176" formatCode="mmm\ dd\,\ yyyy"/>
    <numFmt numFmtId="177" formatCode="General_)"/>
  </numFmts>
  <fonts count="8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2"/>
    </font>
    <font>
      <sz val="11"/>
      <color theme="0"/>
      <name val="Calibri"/>
      <family val="2"/>
      <scheme val="minor"/>
    </font>
    <font>
      <sz val="11"/>
      <color theme="0"/>
      <name val="Times New Roman"/>
      <family val="2"/>
    </font>
    <font>
      <sz val="11"/>
      <color rgb="FF9C0006"/>
      <name val="Calibri"/>
      <family val="2"/>
      <scheme val="minor"/>
    </font>
    <font>
      <sz val="11"/>
      <color rgb="FF9C0006"/>
      <name val="Times New Roman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Times New Roman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Times New Roman"/>
      <family val="2"/>
    </font>
    <font>
      <sz val="10"/>
      <name val="Courier"/>
      <family val="3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2"/>
      <name val="Arial"/>
      <family val="2"/>
    </font>
    <font>
      <sz val="8"/>
      <name val="Helv"/>
    </font>
    <font>
      <i/>
      <sz val="11"/>
      <color rgb="FF7F7F7F"/>
      <name val="Calibri"/>
      <family val="2"/>
      <scheme val="minor"/>
    </font>
    <font>
      <i/>
      <sz val="11"/>
      <color rgb="FF7F7F7F"/>
      <name val="Times New Roman"/>
      <family val="2"/>
    </font>
    <font>
      <sz val="7"/>
      <name val="Arial"/>
      <family val="2"/>
    </font>
    <font>
      <sz val="11"/>
      <color rgb="FF006100"/>
      <name val="Calibri"/>
      <family val="2"/>
      <scheme val="minor"/>
    </font>
    <font>
      <sz val="11"/>
      <color rgb="FF006100"/>
      <name val="Times New Roman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Times New Roman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Times New Roman"/>
      <family val="2"/>
    </font>
    <font>
      <sz val="11"/>
      <color rgb="FFFA7D00"/>
      <name val="Calibri"/>
      <family val="2"/>
      <scheme val="minor"/>
    </font>
    <font>
      <sz val="11"/>
      <color rgb="FFFA7D00"/>
      <name val="Times New Roman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sz val="11"/>
      <color rgb="FF9C6500"/>
      <name val="Times New Roman"/>
      <family val="2"/>
    </font>
    <font>
      <sz val="12"/>
      <color indexed="12"/>
      <name val="Times New Roman"/>
      <family val="1"/>
    </font>
    <font>
      <sz val="12"/>
      <color theme="1"/>
      <name val="Calibri"/>
      <family val="2"/>
    </font>
    <font>
      <sz val="10"/>
      <name val="MS Sans Serif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Times New Roman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89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10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14" borderId="0" applyNumberFormat="0" applyBorder="0" applyAlignment="0" applyProtection="0"/>
    <xf numFmtId="0" fontId="1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18" borderId="0" applyNumberFormat="0" applyBorder="0" applyAlignment="0" applyProtection="0"/>
    <xf numFmtId="0" fontId="1" fillId="22" borderId="0" applyNumberFormat="0" applyBorder="0" applyAlignment="0" applyProtection="0"/>
    <xf numFmtId="0" fontId="19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26" borderId="0" applyNumberFormat="0" applyBorder="0" applyAlignment="0" applyProtection="0"/>
    <xf numFmtId="0" fontId="19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26" borderId="0" applyNumberFormat="0" applyBorder="0" applyAlignment="0" applyProtection="0"/>
    <xf numFmtId="0" fontId="1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30" borderId="0" applyNumberFormat="0" applyBorder="0" applyAlignment="0" applyProtection="0"/>
    <xf numFmtId="0" fontId="1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11" borderId="0" applyNumberFormat="0" applyBorder="0" applyAlignment="0" applyProtection="0"/>
    <xf numFmtId="0" fontId="1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15" borderId="0" applyNumberFormat="0" applyBorder="0" applyAlignment="0" applyProtection="0"/>
    <xf numFmtId="0" fontId="1" fillId="19" borderId="0" applyNumberFormat="0" applyBorder="0" applyAlignment="0" applyProtection="0"/>
    <xf numFmtId="0" fontId="19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19" borderId="0" applyNumberFormat="0" applyBorder="0" applyAlignment="0" applyProtection="0"/>
    <xf numFmtId="0" fontId="1" fillId="23" borderId="0" applyNumberFormat="0" applyBorder="0" applyAlignment="0" applyProtection="0"/>
    <xf numFmtId="0" fontId="19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23" borderId="0" applyNumberFormat="0" applyBorder="0" applyAlignment="0" applyProtection="0"/>
    <xf numFmtId="0" fontId="1" fillId="27" borderId="0" applyNumberFormat="0" applyBorder="0" applyAlignment="0" applyProtection="0"/>
    <xf numFmtId="0" fontId="19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27" borderId="0" applyNumberFormat="0" applyBorder="0" applyAlignment="0" applyProtection="0"/>
    <xf numFmtId="0" fontId="1" fillId="31" borderId="0" applyNumberFormat="0" applyBorder="0" applyAlignment="0" applyProtection="0"/>
    <xf numFmtId="0" fontId="19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31" borderId="0" applyNumberFormat="0" applyBorder="0" applyAlignment="0" applyProtection="0"/>
    <xf numFmtId="0" fontId="15" fillId="12" borderId="0" applyNumberFormat="0" applyBorder="0" applyAlignment="0" applyProtection="0"/>
    <xf numFmtId="0" fontId="25" fillId="12" borderId="0" applyNumberFormat="0" applyBorder="0" applyAlignment="0" applyProtection="0"/>
    <xf numFmtId="0" fontId="15" fillId="12" borderId="0" applyNumberFormat="0" applyBorder="0" applyAlignment="0" applyProtection="0"/>
    <xf numFmtId="0" fontId="26" fillId="12" borderId="0" applyNumberFormat="0" applyBorder="0" applyAlignment="0" applyProtection="0"/>
    <xf numFmtId="0" fontId="15" fillId="16" borderId="0" applyNumberFormat="0" applyBorder="0" applyAlignment="0" applyProtection="0"/>
    <xf numFmtId="0" fontId="25" fillId="16" borderId="0" applyNumberFormat="0" applyBorder="0" applyAlignment="0" applyProtection="0"/>
    <xf numFmtId="0" fontId="15" fillId="16" borderId="0" applyNumberFormat="0" applyBorder="0" applyAlignment="0" applyProtection="0"/>
    <xf numFmtId="0" fontId="26" fillId="16" borderId="0" applyNumberFormat="0" applyBorder="0" applyAlignment="0" applyProtection="0"/>
    <xf numFmtId="0" fontId="15" fillId="20" borderId="0" applyNumberFormat="0" applyBorder="0" applyAlignment="0" applyProtection="0"/>
    <xf numFmtId="0" fontId="25" fillId="20" borderId="0" applyNumberFormat="0" applyBorder="0" applyAlignment="0" applyProtection="0"/>
    <xf numFmtId="0" fontId="15" fillId="20" borderId="0" applyNumberFormat="0" applyBorder="0" applyAlignment="0" applyProtection="0"/>
    <xf numFmtId="0" fontId="26" fillId="20" borderId="0" applyNumberFormat="0" applyBorder="0" applyAlignment="0" applyProtection="0"/>
    <xf numFmtId="0" fontId="15" fillId="24" borderId="0" applyNumberFormat="0" applyBorder="0" applyAlignment="0" applyProtection="0"/>
    <xf numFmtId="0" fontId="25" fillId="24" borderId="0" applyNumberFormat="0" applyBorder="0" applyAlignment="0" applyProtection="0"/>
    <xf numFmtId="0" fontId="15" fillId="24" borderId="0" applyNumberFormat="0" applyBorder="0" applyAlignment="0" applyProtection="0"/>
    <xf numFmtId="0" fontId="26" fillId="24" borderId="0" applyNumberFormat="0" applyBorder="0" applyAlignment="0" applyProtection="0"/>
    <xf numFmtId="0" fontId="15" fillId="28" borderId="0" applyNumberFormat="0" applyBorder="0" applyAlignment="0" applyProtection="0"/>
    <xf numFmtId="0" fontId="25" fillId="28" borderId="0" applyNumberFormat="0" applyBorder="0" applyAlignment="0" applyProtection="0"/>
    <xf numFmtId="0" fontId="15" fillId="28" borderId="0" applyNumberFormat="0" applyBorder="0" applyAlignment="0" applyProtection="0"/>
    <xf numFmtId="0" fontId="26" fillId="28" borderId="0" applyNumberFormat="0" applyBorder="0" applyAlignment="0" applyProtection="0"/>
    <xf numFmtId="0" fontId="15" fillId="32" borderId="0" applyNumberFormat="0" applyBorder="0" applyAlignment="0" applyProtection="0"/>
    <xf numFmtId="0" fontId="25" fillId="32" borderId="0" applyNumberFormat="0" applyBorder="0" applyAlignment="0" applyProtection="0"/>
    <xf numFmtId="0" fontId="15" fillId="32" borderId="0" applyNumberFormat="0" applyBorder="0" applyAlignment="0" applyProtection="0"/>
    <xf numFmtId="0" fontId="26" fillId="32" borderId="0" applyNumberFormat="0" applyBorder="0" applyAlignment="0" applyProtection="0"/>
    <xf numFmtId="0" fontId="15" fillId="9" borderId="0" applyNumberFormat="0" applyBorder="0" applyAlignment="0" applyProtection="0"/>
    <xf numFmtId="0" fontId="25" fillId="9" borderId="0" applyNumberFormat="0" applyBorder="0" applyAlignment="0" applyProtection="0"/>
    <xf numFmtId="0" fontId="15" fillId="9" borderId="0" applyNumberFormat="0" applyBorder="0" applyAlignment="0" applyProtection="0"/>
    <xf numFmtId="0" fontId="26" fillId="9" borderId="0" applyNumberFormat="0" applyBorder="0" applyAlignment="0" applyProtection="0"/>
    <xf numFmtId="0" fontId="15" fillId="13" borderId="0" applyNumberFormat="0" applyBorder="0" applyAlignment="0" applyProtection="0"/>
    <xf numFmtId="0" fontId="25" fillId="13" borderId="0" applyNumberFormat="0" applyBorder="0" applyAlignment="0" applyProtection="0"/>
    <xf numFmtId="0" fontId="15" fillId="13" borderId="0" applyNumberFormat="0" applyBorder="0" applyAlignment="0" applyProtection="0"/>
    <xf numFmtId="0" fontId="26" fillId="13" borderId="0" applyNumberFormat="0" applyBorder="0" applyAlignment="0" applyProtection="0"/>
    <xf numFmtId="0" fontId="15" fillId="17" borderId="0" applyNumberFormat="0" applyBorder="0" applyAlignment="0" applyProtection="0"/>
    <xf numFmtId="0" fontId="25" fillId="17" borderId="0" applyNumberFormat="0" applyBorder="0" applyAlignment="0" applyProtection="0"/>
    <xf numFmtId="0" fontId="15" fillId="17" borderId="0" applyNumberFormat="0" applyBorder="0" applyAlignment="0" applyProtection="0"/>
    <xf numFmtId="0" fontId="26" fillId="17" borderId="0" applyNumberFormat="0" applyBorder="0" applyAlignment="0" applyProtection="0"/>
    <xf numFmtId="0" fontId="15" fillId="21" borderId="0" applyNumberFormat="0" applyBorder="0" applyAlignment="0" applyProtection="0"/>
    <xf numFmtId="0" fontId="25" fillId="21" borderId="0" applyNumberFormat="0" applyBorder="0" applyAlignment="0" applyProtection="0"/>
    <xf numFmtId="0" fontId="15" fillId="21" borderId="0" applyNumberFormat="0" applyBorder="0" applyAlignment="0" applyProtection="0"/>
    <xf numFmtId="0" fontId="26" fillId="21" borderId="0" applyNumberFormat="0" applyBorder="0" applyAlignment="0" applyProtection="0"/>
    <xf numFmtId="0" fontId="15" fillId="25" borderId="0" applyNumberFormat="0" applyBorder="0" applyAlignment="0" applyProtection="0"/>
    <xf numFmtId="0" fontId="25" fillId="25" borderId="0" applyNumberFormat="0" applyBorder="0" applyAlignment="0" applyProtection="0"/>
    <xf numFmtId="0" fontId="15" fillId="25" borderId="0" applyNumberFormat="0" applyBorder="0" applyAlignment="0" applyProtection="0"/>
    <xf numFmtId="0" fontId="26" fillId="25" borderId="0" applyNumberFormat="0" applyBorder="0" applyAlignment="0" applyProtection="0"/>
    <xf numFmtId="0" fontId="15" fillId="29" borderId="0" applyNumberFormat="0" applyBorder="0" applyAlignment="0" applyProtection="0"/>
    <xf numFmtId="0" fontId="25" fillId="29" borderId="0" applyNumberFormat="0" applyBorder="0" applyAlignment="0" applyProtection="0"/>
    <xf numFmtId="0" fontId="15" fillId="29" borderId="0" applyNumberFormat="0" applyBorder="0" applyAlignment="0" applyProtection="0"/>
    <xf numFmtId="0" fontId="26" fillId="29" borderId="0" applyNumberFormat="0" applyBorder="0" applyAlignment="0" applyProtection="0"/>
    <xf numFmtId="0" fontId="5" fillId="3" borderId="0" applyNumberFormat="0" applyBorder="0" applyAlignment="0" applyProtection="0"/>
    <xf numFmtId="0" fontId="27" fillId="3" borderId="0" applyNumberFormat="0" applyBorder="0" applyAlignment="0" applyProtection="0"/>
    <xf numFmtId="0" fontId="5" fillId="3" borderId="0" applyNumberFormat="0" applyBorder="0" applyAlignment="0" applyProtection="0"/>
    <xf numFmtId="0" fontId="28" fillId="3" borderId="0" applyNumberFormat="0" applyBorder="0" applyAlignment="0" applyProtection="0"/>
    <xf numFmtId="0" fontId="9" fillId="6" borderId="4" applyNumberFormat="0" applyAlignment="0" applyProtection="0"/>
    <xf numFmtId="0" fontId="29" fillId="6" borderId="4" applyNumberFormat="0" applyAlignment="0" applyProtection="0"/>
    <xf numFmtId="0" fontId="9" fillId="6" borderId="4" applyNumberFormat="0" applyAlignment="0" applyProtection="0"/>
    <xf numFmtId="0" fontId="30" fillId="6" borderId="4" applyNumberFormat="0" applyAlignment="0" applyProtection="0"/>
    <xf numFmtId="0" fontId="11" fillId="7" borderId="7" applyNumberFormat="0" applyAlignment="0" applyProtection="0"/>
    <xf numFmtId="0" fontId="31" fillId="7" borderId="7" applyNumberFormat="0" applyAlignment="0" applyProtection="0"/>
    <xf numFmtId="0" fontId="11" fillId="7" borderId="7" applyNumberFormat="0" applyAlignment="0" applyProtection="0"/>
    <xf numFmtId="0" fontId="32" fillId="7" borderId="7" applyNumberFormat="0" applyAlignment="0" applyProtection="0"/>
    <xf numFmtId="0" fontId="33" fillId="0" borderId="0"/>
    <xf numFmtId="168" fontId="17" fillId="0" borderId="0"/>
    <xf numFmtId="168" fontId="17" fillId="0" borderId="0"/>
    <xf numFmtId="168" fontId="17" fillId="0" borderId="0"/>
    <xf numFmtId="168" fontId="17" fillId="0" borderId="0"/>
    <xf numFmtId="168" fontId="17" fillId="0" borderId="0"/>
    <xf numFmtId="168" fontId="17" fillId="0" borderId="0"/>
    <xf numFmtId="168" fontId="17" fillId="0" borderId="0"/>
    <xf numFmtId="168" fontId="17" fillId="0" borderId="0"/>
    <xf numFmtId="1" fontId="34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6" fillId="0" borderId="0"/>
    <xf numFmtId="0" fontId="36" fillId="0" borderId="0"/>
    <xf numFmtId="3" fontId="35" fillId="0" borderId="0" applyFont="0" applyFill="0" applyBorder="0" applyAlignment="0" applyProtection="0"/>
    <xf numFmtId="0" fontId="36" fillId="0" borderId="0"/>
    <xf numFmtId="44" fontId="1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38" fillId="0" borderId="0" applyFont="0" applyFill="0" applyBorder="0" applyProtection="0">
      <alignment horizontal="right"/>
    </xf>
    <xf numFmtId="5" fontId="36" fillId="0" borderId="0"/>
    <xf numFmtId="17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/>
    <xf numFmtId="0" fontId="3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41" fillId="0" borderId="0" applyFont="0" applyFill="0" applyBorder="0" applyAlignment="0" applyProtection="0">
      <alignment horizontal="left"/>
    </xf>
    <xf numFmtId="0" fontId="4" fillId="2" borderId="0" applyNumberFormat="0" applyBorder="0" applyAlignment="0" applyProtection="0"/>
    <xf numFmtId="0" fontId="42" fillId="2" borderId="0" applyNumberFormat="0" applyBorder="0" applyAlignment="0" applyProtection="0"/>
    <xf numFmtId="0" fontId="4" fillId="2" borderId="0" applyNumberFormat="0" applyBorder="0" applyAlignment="0" applyProtection="0"/>
    <xf numFmtId="0" fontId="43" fillId="2" borderId="0" applyNumberFormat="0" applyBorder="0" applyAlignment="0" applyProtection="0"/>
    <xf numFmtId="38" fontId="44" fillId="33" borderId="0" applyNumberFormat="0" applyBorder="0" applyAlignment="0" applyProtection="0"/>
    <xf numFmtId="0" fontId="45" fillId="0" borderId="0"/>
    <xf numFmtId="0" fontId="46" fillId="0" borderId="19" applyNumberFormat="0" applyAlignment="0" applyProtection="0">
      <alignment horizontal="left" vertical="center"/>
    </xf>
    <xf numFmtId="0" fontId="46" fillId="0" borderId="10">
      <alignment horizontal="left" vertical="center"/>
    </xf>
    <xf numFmtId="0" fontId="2" fillId="0" borderId="1" applyNumberFormat="0" applyFill="0" applyAlignment="0" applyProtection="0"/>
    <xf numFmtId="0" fontId="47" fillId="0" borderId="1" applyNumberFormat="0" applyFill="0" applyAlignment="0" applyProtection="0"/>
    <xf numFmtId="0" fontId="48" fillId="0" borderId="1" applyNumberFormat="0" applyFill="0" applyAlignment="0" applyProtection="0"/>
    <xf numFmtId="0" fontId="3" fillId="0" borderId="2" applyNumberFormat="0" applyFill="0" applyAlignment="0" applyProtection="0"/>
    <xf numFmtId="0" fontId="49" fillId="0" borderId="2" applyNumberFormat="0" applyFill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0" fontId="44" fillId="34" borderId="20" applyNumberFormat="0" applyBorder="0" applyAlignment="0" applyProtection="0"/>
    <xf numFmtId="0" fontId="7" fillId="5" borderId="4" applyNumberFormat="0" applyAlignment="0" applyProtection="0"/>
    <xf numFmtId="0" fontId="53" fillId="5" borderId="4" applyNumberFormat="0" applyAlignment="0" applyProtection="0"/>
    <xf numFmtId="0" fontId="7" fillId="5" borderId="4" applyNumberFormat="0" applyAlignment="0" applyProtection="0"/>
    <xf numFmtId="0" fontId="54" fillId="5" borderId="4" applyNumberFormat="0" applyAlignment="0" applyProtection="0"/>
    <xf numFmtId="0" fontId="54" fillId="5" borderId="4" applyNumberFormat="0" applyAlignment="0" applyProtection="0"/>
    <xf numFmtId="0" fontId="54" fillId="5" borderId="4" applyNumberFormat="0" applyAlignment="0" applyProtection="0"/>
    <xf numFmtId="0" fontId="10" fillId="0" borderId="6" applyNumberFormat="0" applyFill="0" applyAlignment="0" applyProtection="0"/>
    <xf numFmtId="0" fontId="55" fillId="0" borderId="6" applyNumberFormat="0" applyFill="0" applyAlignment="0" applyProtection="0"/>
    <xf numFmtId="0" fontId="10" fillId="0" borderId="6" applyNumberFormat="0" applyFill="0" applyAlignment="0" applyProtection="0"/>
    <xf numFmtId="0" fontId="56" fillId="0" borderId="6" applyNumberFormat="0" applyFill="0" applyAlignment="0" applyProtection="0"/>
    <xf numFmtId="171" fontId="17" fillId="0" borderId="0"/>
    <xf numFmtId="172" fontId="57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58" fillId="4" borderId="0" applyNumberFormat="0" applyBorder="0" applyAlignment="0" applyProtection="0"/>
    <xf numFmtId="0" fontId="6" fillId="4" borderId="0" applyNumberFormat="0" applyBorder="0" applyAlignment="0" applyProtection="0"/>
    <xf numFmtId="0" fontId="59" fillId="4" borderId="0" applyNumberFormat="0" applyBorder="0" applyAlignment="0" applyProtection="0"/>
    <xf numFmtId="164" fontId="60" fillId="0" borderId="0" applyFont="0" applyAlignment="0" applyProtection="0"/>
    <xf numFmtId="0" fontId="44" fillId="0" borderId="21" applyNumberFormat="0" applyBorder="0" applyAlignment="0"/>
    <xf numFmtId="173" fontId="17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61" fillId="0" borderId="0"/>
    <xf numFmtId="0" fontId="19" fillId="0" borderId="0"/>
    <xf numFmtId="0" fontId="23" fillId="0" borderId="0"/>
    <xf numFmtId="0" fontId="17" fillId="0" borderId="0"/>
    <xf numFmtId="0" fontId="62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24" fillId="0" borderId="0"/>
    <xf numFmtId="0" fontId="17" fillId="0" borderId="0"/>
    <xf numFmtId="0" fontId="1" fillId="0" borderId="0"/>
    <xf numFmtId="0" fontId="19" fillId="0" borderId="0"/>
    <xf numFmtId="0" fontId="17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37" fontId="36" fillId="0" borderId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24" fillId="8" borderId="8" applyNumberFormat="0" applyFont="0" applyAlignment="0" applyProtection="0"/>
    <xf numFmtId="174" fontId="16" fillId="0" borderId="0" applyFont="0" applyFill="0" applyBorder="0" applyProtection="0"/>
    <xf numFmtId="0" fontId="8" fillId="6" borderId="5" applyNumberFormat="0" applyAlignment="0" applyProtection="0"/>
    <xf numFmtId="0" fontId="63" fillId="6" borderId="5" applyNumberFormat="0" applyAlignment="0" applyProtection="0"/>
    <xf numFmtId="0" fontId="8" fillId="6" borderId="5" applyNumberFormat="0" applyAlignment="0" applyProtection="0"/>
    <xf numFmtId="0" fontId="64" fillId="6" borderId="5" applyNumberFormat="0" applyAlignment="0" applyProtection="0"/>
    <xf numFmtId="12" fontId="46" fillId="35" borderId="17">
      <alignment horizontal="left"/>
    </xf>
    <xf numFmtId="0" fontId="36" fillId="0" borderId="0"/>
    <xf numFmtId="0" fontId="36" fillId="0" borderId="0"/>
    <xf numFmtId="10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5" fillId="0" borderId="0"/>
    <xf numFmtId="4" fontId="66" fillId="36" borderId="22" applyNumberFormat="0" applyProtection="0">
      <alignment vertical="center"/>
    </xf>
    <xf numFmtId="4" fontId="67" fillId="37" borderId="22" applyNumberFormat="0" applyProtection="0">
      <alignment vertical="center"/>
    </xf>
    <xf numFmtId="4" fontId="66" fillId="37" borderId="22" applyNumberFormat="0" applyProtection="0">
      <alignment vertical="center"/>
    </xf>
    <xf numFmtId="4" fontId="66" fillId="37" borderId="22" applyNumberFormat="0" applyProtection="0">
      <alignment horizontal="left" vertical="center" indent="1"/>
    </xf>
    <xf numFmtId="4" fontId="66" fillId="37" borderId="22" applyNumberFormat="0" applyProtection="0">
      <alignment horizontal="left" vertical="center" indent="1"/>
    </xf>
    <xf numFmtId="4" fontId="66" fillId="37" borderId="22" applyNumberFormat="0" applyProtection="0">
      <alignment horizontal="left" vertical="center" indent="1"/>
    </xf>
    <xf numFmtId="4" fontId="66" fillId="37" borderId="22" applyNumberFormat="0" applyProtection="0">
      <alignment horizontal="left" vertical="center" indent="1"/>
    </xf>
    <xf numFmtId="0" fontId="66" fillId="37" borderId="22" applyNumberFormat="0" applyProtection="0">
      <alignment horizontal="left" vertical="top" indent="1"/>
    </xf>
    <xf numFmtId="4" fontId="66" fillId="38" borderId="23" applyNumberFormat="0" applyProtection="0">
      <alignment vertical="center"/>
    </xf>
    <xf numFmtId="4" fontId="66" fillId="38" borderId="22" applyNumberFormat="0" applyProtection="0"/>
    <xf numFmtId="4" fontId="66" fillId="38" borderId="22" applyNumberFormat="0" applyProtection="0"/>
    <xf numFmtId="4" fontId="66" fillId="38" borderId="22" applyNumberFormat="0" applyProtection="0"/>
    <xf numFmtId="4" fontId="66" fillId="38" borderId="22" applyNumberFormat="0" applyProtection="0"/>
    <xf numFmtId="4" fontId="66" fillId="38" borderId="22" applyNumberFormat="0" applyProtection="0"/>
    <xf numFmtId="4" fontId="66" fillId="38" borderId="22" applyNumberFormat="0" applyProtection="0"/>
    <xf numFmtId="4" fontId="68" fillId="39" borderId="22" applyNumberFormat="0" applyProtection="0">
      <alignment horizontal="right" vertical="center"/>
    </xf>
    <xf numFmtId="4" fontId="68" fillId="40" borderId="22" applyNumberFormat="0" applyProtection="0">
      <alignment horizontal="right" vertical="center"/>
    </xf>
    <xf numFmtId="4" fontId="68" fillId="41" borderId="22" applyNumberFormat="0" applyProtection="0">
      <alignment horizontal="right" vertical="center"/>
    </xf>
    <xf numFmtId="4" fontId="68" fillId="42" borderId="22" applyNumberFormat="0" applyProtection="0">
      <alignment horizontal="right" vertical="center"/>
    </xf>
    <xf numFmtId="4" fontId="68" fillId="43" borderId="22" applyNumberFormat="0" applyProtection="0">
      <alignment horizontal="right" vertical="center"/>
    </xf>
    <xf numFmtId="4" fontId="68" fillId="44" borderId="22" applyNumberFormat="0" applyProtection="0">
      <alignment horizontal="right" vertical="center"/>
    </xf>
    <xf numFmtId="4" fontId="68" fillId="45" borderId="22" applyNumberFormat="0" applyProtection="0">
      <alignment horizontal="right" vertical="center"/>
    </xf>
    <xf numFmtId="4" fontId="68" fillId="46" borderId="22" applyNumberFormat="0" applyProtection="0">
      <alignment horizontal="right" vertical="center"/>
    </xf>
    <xf numFmtId="4" fontId="68" fillId="47" borderId="22" applyNumberFormat="0" applyProtection="0">
      <alignment horizontal="right" vertical="center"/>
    </xf>
    <xf numFmtId="4" fontId="66" fillId="48" borderId="24" applyNumberFormat="0" applyProtection="0">
      <alignment horizontal="left" vertical="center" indent="1"/>
    </xf>
    <xf numFmtId="4" fontId="68" fillId="49" borderId="0" applyNumberFormat="0" applyProtection="0">
      <alignment horizontal="left" vertical="center" indent="1"/>
    </xf>
    <xf numFmtId="4" fontId="68" fillId="49" borderId="0" applyNumberFormat="0" applyProtection="0">
      <alignment horizontal="left" indent="1"/>
    </xf>
    <xf numFmtId="4" fontId="68" fillId="49" borderId="0" applyNumberFormat="0" applyProtection="0">
      <alignment horizontal="left" indent="1"/>
    </xf>
    <xf numFmtId="4" fontId="68" fillId="49" borderId="0" applyNumberFormat="0" applyProtection="0">
      <alignment horizontal="left" indent="1"/>
    </xf>
    <xf numFmtId="4" fontId="68" fillId="49" borderId="0" applyNumberFormat="0" applyProtection="0">
      <alignment horizontal="left" indent="1"/>
    </xf>
    <xf numFmtId="4" fontId="68" fillId="49" borderId="0" applyNumberFormat="0" applyProtection="0">
      <alignment horizontal="left" indent="1"/>
    </xf>
    <xf numFmtId="4" fontId="68" fillId="49" borderId="0" applyNumberFormat="0" applyProtection="0">
      <alignment horizontal="left" indent="1"/>
    </xf>
    <xf numFmtId="4" fontId="69" fillId="50" borderId="0" applyNumberFormat="0" applyProtection="0">
      <alignment horizontal="left" vertical="center" indent="1"/>
    </xf>
    <xf numFmtId="4" fontId="68" fillId="51" borderId="22" applyNumberFormat="0" applyProtection="0">
      <alignment horizontal="right" vertical="center"/>
    </xf>
    <xf numFmtId="4" fontId="70" fillId="0" borderId="0" applyNumberFormat="0" applyProtection="0">
      <alignment horizontal="left" vertical="center" indent="1"/>
    </xf>
    <xf numFmtId="4" fontId="71" fillId="52" borderId="0" applyNumberFormat="0" applyProtection="0">
      <alignment horizontal="left" indent="1"/>
    </xf>
    <xf numFmtId="4" fontId="71" fillId="52" borderId="0" applyNumberFormat="0" applyProtection="0">
      <alignment horizontal="left" indent="1"/>
    </xf>
    <xf numFmtId="4" fontId="71" fillId="52" borderId="0" applyNumberFormat="0" applyProtection="0">
      <alignment horizontal="left" indent="1"/>
    </xf>
    <xf numFmtId="4" fontId="71" fillId="52" borderId="0" applyNumberFormat="0" applyProtection="0">
      <alignment horizontal="left" indent="1"/>
    </xf>
    <xf numFmtId="4" fontId="71" fillId="52" borderId="0" applyNumberFormat="0" applyProtection="0">
      <alignment horizontal="left" indent="1"/>
    </xf>
    <xf numFmtId="4" fontId="71" fillId="52" borderId="0" applyNumberFormat="0" applyProtection="0">
      <alignment horizontal="left" indent="1"/>
    </xf>
    <xf numFmtId="4" fontId="72" fillId="0" borderId="0" applyNumberFormat="0" applyProtection="0">
      <alignment horizontal="left" vertical="center" indent="1"/>
    </xf>
    <xf numFmtId="4" fontId="72" fillId="53" borderId="0" applyNumberFormat="0" applyProtection="0"/>
    <xf numFmtId="4" fontId="72" fillId="53" borderId="0" applyNumberFormat="0" applyProtection="0"/>
    <xf numFmtId="4" fontId="72" fillId="53" borderId="0" applyNumberFormat="0" applyProtection="0"/>
    <xf numFmtId="4" fontId="72" fillId="53" borderId="0" applyNumberFormat="0" applyProtection="0"/>
    <xf numFmtId="4" fontId="72" fillId="53" borderId="0" applyNumberFormat="0" applyProtection="0"/>
    <xf numFmtId="4" fontId="72" fillId="53" borderId="0" applyNumberFormat="0" applyProtection="0"/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top" indent="1"/>
    </xf>
    <xf numFmtId="0" fontId="17" fillId="50" borderId="22" applyNumberFormat="0" applyProtection="0">
      <alignment horizontal="left" vertical="top" indent="1"/>
    </xf>
    <xf numFmtId="0" fontId="17" fillId="50" borderId="22" applyNumberFormat="0" applyProtection="0">
      <alignment horizontal="left" vertical="top" indent="1"/>
    </xf>
    <xf numFmtId="0" fontId="17" fillId="50" borderId="22" applyNumberFormat="0" applyProtection="0">
      <alignment horizontal="left" vertical="top" indent="1"/>
    </xf>
    <xf numFmtId="0" fontId="17" fillId="50" borderId="22" applyNumberFormat="0" applyProtection="0">
      <alignment horizontal="left" vertical="top" indent="1"/>
    </xf>
    <xf numFmtId="0" fontId="17" fillId="38" borderId="22" applyNumberFormat="0" applyProtection="0">
      <alignment horizontal="left" vertical="center" indent="1"/>
    </xf>
    <xf numFmtId="0" fontId="17" fillId="38" borderId="22" applyNumberFormat="0" applyProtection="0">
      <alignment horizontal="left" vertical="center" indent="1"/>
    </xf>
    <xf numFmtId="0" fontId="17" fillId="38" borderId="22" applyNumberFormat="0" applyProtection="0">
      <alignment horizontal="left" vertical="center" indent="1"/>
    </xf>
    <xf numFmtId="0" fontId="17" fillId="38" borderId="22" applyNumberFormat="0" applyProtection="0">
      <alignment horizontal="left" vertical="center" indent="1"/>
    </xf>
    <xf numFmtId="0" fontId="17" fillId="38" borderId="22" applyNumberFormat="0" applyProtection="0">
      <alignment horizontal="left" vertical="center" indent="1"/>
    </xf>
    <xf numFmtId="0" fontId="17" fillId="38" borderId="22" applyNumberFormat="0" applyProtection="0">
      <alignment horizontal="left" vertical="top" indent="1"/>
    </xf>
    <xf numFmtId="0" fontId="17" fillId="38" borderId="22" applyNumberFormat="0" applyProtection="0">
      <alignment horizontal="left" vertical="top" indent="1"/>
    </xf>
    <xf numFmtId="0" fontId="17" fillId="38" borderId="22" applyNumberFormat="0" applyProtection="0">
      <alignment horizontal="left" vertical="top" indent="1"/>
    </xf>
    <xf numFmtId="0" fontId="17" fillId="38" borderId="22" applyNumberFormat="0" applyProtection="0">
      <alignment horizontal="left" vertical="top" indent="1"/>
    </xf>
    <xf numFmtId="0" fontId="17" fillId="38" borderId="22" applyNumberFormat="0" applyProtection="0">
      <alignment horizontal="left" vertical="top" indent="1"/>
    </xf>
    <xf numFmtId="0" fontId="17" fillId="54" borderId="22" applyNumberFormat="0" applyProtection="0">
      <alignment horizontal="left" vertical="center" indent="1"/>
    </xf>
    <xf numFmtId="0" fontId="17" fillId="54" borderId="22" applyNumberFormat="0" applyProtection="0">
      <alignment horizontal="left" vertical="center" indent="1"/>
    </xf>
    <xf numFmtId="0" fontId="17" fillId="54" borderId="22" applyNumberFormat="0" applyProtection="0">
      <alignment horizontal="left" vertical="center" indent="1"/>
    </xf>
    <xf numFmtId="0" fontId="17" fillId="54" borderId="22" applyNumberFormat="0" applyProtection="0">
      <alignment horizontal="left" vertical="center" indent="1"/>
    </xf>
    <xf numFmtId="0" fontId="17" fillId="54" borderId="22" applyNumberFormat="0" applyProtection="0">
      <alignment horizontal="left" vertical="center" indent="1"/>
    </xf>
    <xf numFmtId="0" fontId="17" fillId="54" borderId="22" applyNumberFormat="0" applyProtection="0">
      <alignment horizontal="left" vertical="top" indent="1"/>
    </xf>
    <xf numFmtId="0" fontId="17" fillId="54" borderId="22" applyNumberFormat="0" applyProtection="0">
      <alignment horizontal="left" vertical="top" indent="1"/>
    </xf>
    <xf numFmtId="0" fontId="17" fillId="54" borderId="22" applyNumberFormat="0" applyProtection="0">
      <alignment horizontal="left" vertical="top" indent="1"/>
    </xf>
    <xf numFmtId="0" fontId="17" fillId="54" borderId="22" applyNumberFormat="0" applyProtection="0">
      <alignment horizontal="left" vertical="top" indent="1"/>
    </xf>
    <xf numFmtId="0" fontId="17" fillId="54" borderId="22" applyNumberFormat="0" applyProtection="0">
      <alignment horizontal="left" vertical="top" indent="1"/>
    </xf>
    <xf numFmtId="0" fontId="17" fillId="55" borderId="22" applyNumberFormat="0" applyProtection="0">
      <alignment horizontal="left" vertical="center" indent="1"/>
    </xf>
    <xf numFmtId="0" fontId="17" fillId="55" borderId="22" applyNumberFormat="0" applyProtection="0">
      <alignment horizontal="left" vertical="center" indent="1"/>
    </xf>
    <xf numFmtId="0" fontId="17" fillId="55" borderId="22" applyNumberFormat="0" applyProtection="0">
      <alignment horizontal="left" vertical="center" indent="1"/>
    </xf>
    <xf numFmtId="0" fontId="17" fillId="55" borderId="22" applyNumberFormat="0" applyProtection="0">
      <alignment horizontal="left" vertical="center" indent="1"/>
    </xf>
    <xf numFmtId="0" fontId="17" fillId="55" borderId="22" applyNumberFormat="0" applyProtection="0">
      <alignment horizontal="left" vertical="center" indent="1"/>
    </xf>
    <xf numFmtId="0" fontId="17" fillId="55" borderId="22" applyNumberFormat="0" applyProtection="0">
      <alignment horizontal="left" vertical="top" indent="1"/>
    </xf>
    <xf numFmtId="0" fontId="17" fillId="55" borderId="22" applyNumberFormat="0" applyProtection="0">
      <alignment horizontal="left" vertical="top" indent="1"/>
    </xf>
    <xf numFmtId="0" fontId="17" fillId="55" borderId="22" applyNumberFormat="0" applyProtection="0">
      <alignment horizontal="left" vertical="top" indent="1"/>
    </xf>
    <xf numFmtId="0" fontId="17" fillId="55" borderId="22" applyNumberFormat="0" applyProtection="0">
      <alignment horizontal="left" vertical="top" indent="1"/>
    </xf>
    <xf numFmtId="0" fontId="17" fillId="55" borderId="22" applyNumberFormat="0" applyProtection="0">
      <alignment horizontal="left" vertical="top" indent="1"/>
    </xf>
    <xf numFmtId="4" fontId="68" fillId="34" borderId="22" applyNumberFormat="0" applyProtection="0">
      <alignment vertical="center"/>
    </xf>
    <xf numFmtId="4" fontId="73" fillId="34" borderId="22" applyNumberFormat="0" applyProtection="0">
      <alignment vertical="center"/>
    </xf>
    <xf numFmtId="4" fontId="68" fillId="34" borderId="22" applyNumberFormat="0" applyProtection="0">
      <alignment horizontal="left" vertical="center" indent="1"/>
    </xf>
    <xf numFmtId="0" fontId="68" fillId="34" borderId="22" applyNumberFormat="0" applyProtection="0">
      <alignment horizontal="left" vertical="top" indent="1"/>
    </xf>
    <xf numFmtId="4" fontId="68" fillId="56" borderId="25" applyNumberFormat="0" applyProtection="0">
      <alignment horizontal="right" vertical="center"/>
    </xf>
    <xf numFmtId="4" fontId="68" fillId="0" borderId="22" applyNumberFormat="0" applyProtection="0">
      <alignment horizontal="right" vertical="center"/>
    </xf>
    <xf numFmtId="4" fontId="68" fillId="0" borderId="22" applyNumberFormat="0" applyProtection="0">
      <alignment horizontal="right" vertical="center"/>
    </xf>
    <xf numFmtId="4" fontId="68" fillId="0" borderId="22" applyNumberFormat="0" applyProtection="0">
      <alignment horizontal="right" vertical="center"/>
    </xf>
    <xf numFmtId="4" fontId="68" fillId="0" borderId="22" applyNumberFormat="0" applyProtection="0">
      <alignment horizontal="right" vertical="center"/>
    </xf>
    <xf numFmtId="4" fontId="68" fillId="0" borderId="22" applyNumberFormat="0" applyProtection="0">
      <alignment horizontal="right" vertical="center"/>
    </xf>
    <xf numFmtId="4" fontId="68" fillId="0" borderId="22" applyNumberFormat="0" applyProtection="0">
      <alignment horizontal="right" vertical="center"/>
    </xf>
    <xf numFmtId="4" fontId="73" fillId="49" borderId="22" applyNumberFormat="0" applyProtection="0">
      <alignment horizontal="right" vertical="center"/>
    </xf>
    <xf numFmtId="4" fontId="68" fillId="0" borderId="22" applyNumberFormat="0" applyProtection="0">
      <alignment horizontal="left" vertical="center" indent="1"/>
    </xf>
    <xf numFmtId="4" fontId="68" fillId="0" borderId="22" applyNumberFormat="0" applyProtection="0">
      <alignment horizontal="left" vertical="center" indent="1"/>
    </xf>
    <xf numFmtId="4" fontId="68" fillId="0" borderId="22" applyNumberFormat="0" applyProtection="0">
      <alignment horizontal="left" vertical="center" indent="1"/>
    </xf>
    <xf numFmtId="4" fontId="68" fillId="0" borderId="22" applyNumberFormat="0" applyProtection="0">
      <alignment horizontal="left" vertical="center" indent="1"/>
    </xf>
    <xf numFmtId="4" fontId="68" fillId="0" borderId="22" applyNumberFormat="0" applyProtection="0">
      <alignment horizontal="left" vertical="center" indent="1"/>
    </xf>
    <xf numFmtId="4" fontId="68" fillId="0" borderId="22" applyNumberFormat="0" applyProtection="0">
      <alignment horizontal="left" vertical="center" indent="1"/>
    </xf>
    <xf numFmtId="4" fontId="68" fillId="0" borderId="22" applyNumberFormat="0" applyProtection="0">
      <alignment horizontal="left" vertical="center" indent="1"/>
    </xf>
    <xf numFmtId="0" fontId="68" fillId="38" borderId="22" applyNumberFormat="0" applyProtection="0">
      <alignment horizontal="center" vertical="top"/>
    </xf>
    <xf numFmtId="0" fontId="68" fillId="38" borderId="22" applyNumberFormat="0" applyProtection="0">
      <alignment horizontal="left" vertical="top"/>
    </xf>
    <xf numFmtId="0" fontId="68" fillId="38" borderId="22" applyNumberFormat="0" applyProtection="0">
      <alignment horizontal="left" vertical="top"/>
    </xf>
    <xf numFmtId="0" fontId="68" fillId="38" borderId="22" applyNumberFormat="0" applyProtection="0">
      <alignment horizontal="left" vertical="top"/>
    </xf>
    <xf numFmtId="0" fontId="68" fillId="38" borderId="22" applyNumberFormat="0" applyProtection="0">
      <alignment horizontal="left" vertical="top"/>
    </xf>
    <xf numFmtId="0" fontId="68" fillId="38" borderId="22" applyNumberFormat="0" applyProtection="0">
      <alignment horizontal="left" vertical="top"/>
    </xf>
    <xf numFmtId="0" fontId="68" fillId="38" borderId="22" applyNumberFormat="0" applyProtection="0">
      <alignment horizontal="left" vertical="top"/>
    </xf>
    <xf numFmtId="4" fontId="74" fillId="0" borderId="0" applyNumberFormat="0" applyProtection="0">
      <alignment horizontal="left" vertical="center"/>
    </xf>
    <xf numFmtId="4" fontId="75" fillId="57" borderId="0" applyNumberFormat="0" applyProtection="0">
      <alignment horizontal="left"/>
    </xf>
    <xf numFmtId="4" fontId="75" fillId="57" borderId="0" applyNumberFormat="0" applyProtection="0">
      <alignment horizontal="left"/>
    </xf>
    <xf numFmtId="4" fontId="75" fillId="57" borderId="0" applyNumberFormat="0" applyProtection="0">
      <alignment horizontal="left"/>
    </xf>
    <xf numFmtId="4" fontId="75" fillId="57" borderId="0" applyNumberFormat="0" applyProtection="0">
      <alignment horizontal="left"/>
    </xf>
    <xf numFmtId="4" fontId="75" fillId="57" borderId="0" applyNumberFormat="0" applyProtection="0">
      <alignment horizontal="left"/>
    </xf>
    <xf numFmtId="4" fontId="75" fillId="57" borderId="0" applyNumberFormat="0" applyProtection="0">
      <alignment horizontal="left"/>
    </xf>
    <xf numFmtId="4" fontId="76" fillId="49" borderId="22" applyNumberFormat="0" applyProtection="0">
      <alignment horizontal="right" vertical="center"/>
    </xf>
    <xf numFmtId="37" fontId="77" fillId="58" borderId="0" applyNumberFormat="0" applyFont="0" applyBorder="0" applyAlignment="0" applyProtection="0"/>
    <xf numFmtId="175" fontId="17" fillId="0" borderId="26">
      <alignment horizontal="justify" vertical="top" wrapText="1"/>
    </xf>
    <xf numFmtId="0" fontId="17" fillId="0" borderId="0">
      <alignment horizontal="left" wrapText="1"/>
    </xf>
    <xf numFmtId="176" fontId="17" fillId="0" borderId="0" applyFill="0" applyBorder="0" applyAlignment="0" applyProtection="0">
      <alignment wrapText="1"/>
    </xf>
    <xf numFmtId="0" fontId="18" fillId="0" borderId="0" applyNumberFormat="0" applyFill="0" applyBorder="0">
      <alignment horizontal="center" wrapText="1"/>
    </xf>
    <xf numFmtId="0" fontId="18" fillId="0" borderId="0" applyNumberFormat="0" applyFill="0" applyBorder="0">
      <alignment horizontal="center" wrapText="1"/>
    </xf>
    <xf numFmtId="0" fontId="18" fillId="0" borderId="20">
      <alignment horizontal="center" vertical="center" wrapText="1"/>
    </xf>
    <xf numFmtId="0" fontId="14" fillId="0" borderId="9" applyNumberFormat="0" applyFill="0" applyAlignment="0" applyProtection="0"/>
    <xf numFmtId="0" fontId="78" fillId="0" borderId="9" applyNumberFormat="0" applyFill="0" applyAlignment="0" applyProtection="0"/>
    <xf numFmtId="0" fontId="14" fillId="0" borderId="9" applyNumberFormat="0" applyFill="0" applyAlignment="0" applyProtection="0"/>
    <xf numFmtId="0" fontId="79" fillId="0" borderId="9" applyNumberFormat="0" applyFill="0" applyAlignment="0" applyProtection="0"/>
    <xf numFmtId="0" fontId="36" fillId="0" borderId="27"/>
    <xf numFmtId="177" fontId="80" fillId="0" borderId="0">
      <alignment horizontal="left"/>
    </xf>
    <xf numFmtId="0" fontId="36" fillId="0" borderId="28"/>
    <xf numFmtId="37" fontId="44" fillId="37" borderId="0" applyNumberFormat="0" applyBorder="0" applyAlignment="0" applyProtection="0"/>
    <xf numFmtId="37" fontId="44" fillId="0" borderId="0"/>
    <xf numFmtId="3" fontId="81" fillId="59" borderId="29" applyProtection="0"/>
    <xf numFmtId="0" fontId="1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3" fillId="0" borderId="0" applyNumberFormat="0" applyFill="0" applyBorder="0" applyAlignment="0" applyProtection="0"/>
  </cellStyleXfs>
  <cellXfs count="74">
    <xf numFmtId="0" fontId="0" fillId="0" borderId="0" xfId="0"/>
    <xf numFmtId="0" fontId="17" fillId="0" borderId="0" xfId="3" applyFont="1"/>
    <xf numFmtId="0" fontId="18" fillId="0" borderId="0" xfId="4" applyFont="1"/>
    <xf numFmtId="0" fontId="17" fillId="0" borderId="0" xfId="3" applyFont="1" applyAlignment="1">
      <alignment horizontal="center"/>
    </xf>
    <xf numFmtId="164" fontId="17" fillId="0" borderId="0" xfId="1" applyNumberFormat="1" applyFont="1"/>
    <xf numFmtId="165" fontId="17" fillId="0" borderId="0" xfId="5" applyNumberFormat="1" applyFont="1" applyAlignment="1">
      <alignment horizontal="center"/>
    </xf>
    <xf numFmtId="0" fontId="17" fillId="0" borderId="0" xfId="3" applyFont="1" applyAlignment="1">
      <alignment horizontal="right"/>
    </xf>
    <xf numFmtId="2" fontId="17" fillId="0" borderId="0" xfId="3" quotePrefix="1" applyNumberFormat="1" applyFont="1" applyAlignment="1">
      <alignment horizontal="center"/>
    </xf>
    <xf numFmtId="0" fontId="17" fillId="0" borderId="0" xfId="3" applyFont="1" applyBorder="1"/>
    <xf numFmtId="0" fontId="17" fillId="0" borderId="0" xfId="3" applyFont="1" applyBorder="1" applyAlignment="1">
      <alignment horizontal="right"/>
    </xf>
    <xf numFmtId="165" fontId="18" fillId="0" borderId="0" xfId="5" applyNumberFormat="1" applyFont="1" applyBorder="1"/>
    <xf numFmtId="164" fontId="17" fillId="0" borderId="0" xfId="6" applyNumberFormat="1" applyFont="1" applyBorder="1"/>
    <xf numFmtId="0" fontId="17" fillId="0" borderId="0" xfId="3" applyNumberFormat="1" applyFont="1"/>
    <xf numFmtId="165" fontId="18" fillId="0" borderId="0" xfId="5" quotePrefix="1" applyNumberFormat="1" applyFont="1" applyBorder="1" applyAlignment="1">
      <alignment horizontal="left"/>
    </xf>
    <xf numFmtId="0" fontId="17" fillId="0" borderId="0" xfId="3" applyFont="1" applyBorder="1" applyAlignment="1">
      <alignment horizontal="center"/>
    </xf>
    <xf numFmtId="165" fontId="17" fillId="0" borderId="0" xfId="5" applyNumberFormat="1" applyFont="1" applyBorder="1"/>
    <xf numFmtId="37" fontId="17" fillId="0" borderId="0" xfId="3" applyNumberFormat="1" applyFont="1" applyBorder="1" applyAlignment="1">
      <alignment horizontal="center"/>
    </xf>
    <xf numFmtId="166" fontId="17" fillId="0" borderId="0" xfId="3" applyNumberFormat="1" applyFont="1" applyBorder="1" applyAlignment="1">
      <alignment horizontal="center"/>
    </xf>
    <xf numFmtId="164" fontId="17" fillId="0" borderId="0" xfId="1" applyNumberFormat="1" applyFont="1" applyAlignment="1">
      <alignment horizontal="center"/>
    </xf>
    <xf numFmtId="0" fontId="20" fillId="0" borderId="0" xfId="3" applyFont="1" applyAlignment="1">
      <alignment horizontal="center"/>
    </xf>
    <xf numFmtId="0" fontId="20" fillId="0" borderId="0" xfId="3" quotePrefix="1" applyFont="1" applyAlignment="1">
      <alignment horizontal="center"/>
    </xf>
    <xf numFmtId="164" fontId="20" fillId="0" borderId="0" xfId="1" applyNumberFormat="1" applyFont="1" applyAlignment="1">
      <alignment horizontal="center"/>
    </xf>
    <xf numFmtId="165" fontId="20" fillId="0" borderId="0" xfId="5" quotePrefix="1" applyNumberFormat="1" applyFont="1" applyAlignment="1">
      <alignment horizontal="center"/>
    </xf>
    <xf numFmtId="0" fontId="20" fillId="0" borderId="0" xfId="3" applyNumberFormat="1" applyFont="1" applyAlignment="1">
      <alignment horizontal="center"/>
    </xf>
    <xf numFmtId="0" fontId="18" fillId="0" borderId="0" xfId="3" applyFont="1" applyBorder="1"/>
    <xf numFmtId="164" fontId="17" fillId="0" borderId="0" xfId="1" applyNumberFormat="1" applyFont="1" applyBorder="1" applyAlignment="1"/>
    <xf numFmtId="164" fontId="17" fillId="0" borderId="0" xfId="7" applyNumberFormat="1" applyFont="1" applyBorder="1" applyAlignment="1">
      <alignment horizontal="center"/>
    </xf>
    <xf numFmtId="0" fontId="17" fillId="0" borderId="0" xfId="3" applyNumberFormat="1" applyFont="1" applyBorder="1" applyAlignment="1">
      <alignment horizontal="center"/>
    </xf>
    <xf numFmtId="164" fontId="17" fillId="0" borderId="0" xfId="7" applyNumberFormat="1" applyFont="1" applyBorder="1"/>
    <xf numFmtId="37" fontId="17" fillId="0" borderId="0" xfId="3" applyNumberFormat="1" applyFont="1" applyBorder="1" applyAlignment="1">
      <alignment horizontal="right"/>
    </xf>
    <xf numFmtId="10" fontId="17" fillId="0" borderId="0" xfId="3" applyNumberFormat="1" applyFont="1" applyBorder="1"/>
    <xf numFmtId="0" fontId="17" fillId="0" borderId="0" xfId="3" applyFont="1" applyBorder="1" applyAlignment="1">
      <alignment horizontal="left" indent="1"/>
    </xf>
    <xf numFmtId="164" fontId="17" fillId="0" borderId="0" xfId="1" applyNumberFormat="1" applyFont="1" applyBorder="1"/>
    <xf numFmtId="167" fontId="17" fillId="0" borderId="0" xfId="2" applyNumberFormat="1" applyFont="1" applyBorder="1" applyAlignment="1">
      <alignment horizontal="center"/>
    </xf>
    <xf numFmtId="165" fontId="17" fillId="0" borderId="0" xfId="5" applyNumberFormat="1" applyFont="1" applyBorder="1" applyAlignment="1">
      <alignment horizontal="center"/>
    </xf>
    <xf numFmtId="43" fontId="17" fillId="0" borderId="0" xfId="6" applyNumberFormat="1" applyFont="1" applyBorder="1"/>
    <xf numFmtId="37" fontId="17" fillId="0" borderId="0" xfId="3" applyNumberFormat="1" applyFont="1" applyBorder="1"/>
    <xf numFmtId="0" fontId="17" fillId="0" borderId="0" xfId="3" applyNumberFormat="1" applyFont="1" applyBorder="1"/>
    <xf numFmtId="0" fontId="18" fillId="0" borderId="0" xfId="4" applyFont="1" applyBorder="1" applyAlignment="1"/>
    <xf numFmtId="0" fontId="18" fillId="0" borderId="0" xfId="3" applyFont="1" applyBorder="1" applyAlignment="1"/>
    <xf numFmtId="164" fontId="17" fillId="0" borderId="10" xfId="1" applyNumberFormat="1" applyFont="1" applyBorder="1"/>
    <xf numFmtId="0" fontId="18" fillId="0" borderId="0" xfId="3" quotePrefix="1" applyFont="1" applyAlignment="1">
      <alignment horizontal="left"/>
    </xf>
    <xf numFmtId="0" fontId="17" fillId="0" borderId="0" xfId="3" applyNumberFormat="1" applyFont="1" applyAlignment="1">
      <alignment horizontal="right"/>
    </xf>
    <xf numFmtId="0" fontId="17" fillId="0" borderId="0" xfId="3" quotePrefix="1" applyFont="1" applyBorder="1" applyAlignment="1">
      <alignment horizontal="left"/>
    </xf>
    <xf numFmtId="17" fontId="17" fillId="0" borderId="0" xfId="3" applyNumberFormat="1" applyFont="1" applyBorder="1" applyAlignment="1">
      <alignment horizontal="center"/>
    </xf>
    <xf numFmtId="10" fontId="17" fillId="0" borderId="0" xfId="8" applyNumberFormat="1" applyFont="1" applyBorder="1"/>
    <xf numFmtId="164" fontId="21" fillId="0" borderId="0" xfId="7" applyNumberFormat="1" applyFont="1" applyBorder="1"/>
    <xf numFmtId="3" fontId="17" fillId="0" borderId="0" xfId="3" applyNumberFormat="1" applyFont="1" applyBorder="1" applyAlignment="1">
      <alignment horizontal="center"/>
    </xf>
    <xf numFmtId="0" fontId="17" fillId="0" borderId="0" xfId="3" quotePrefix="1" applyNumberFormat="1" applyFont="1" applyAlignment="1">
      <alignment horizontal="center"/>
    </xf>
    <xf numFmtId="0" fontId="17" fillId="0" borderId="0" xfId="3" quotePrefix="1" applyFont="1" applyBorder="1" applyAlignment="1">
      <alignment horizontal="center"/>
    </xf>
    <xf numFmtId="165" fontId="17" fillId="0" borderId="0" xfId="5" quotePrefix="1" applyNumberFormat="1" applyFont="1" applyBorder="1" applyAlignment="1">
      <alignment horizontal="center"/>
    </xf>
    <xf numFmtId="0" fontId="17" fillId="0" borderId="0" xfId="3" quotePrefix="1" applyNumberFormat="1" applyFont="1" applyBorder="1" applyAlignment="1">
      <alignment horizontal="center"/>
    </xf>
    <xf numFmtId="0" fontId="17" fillId="0" borderId="0" xfId="7" applyNumberFormat="1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164" fontId="23" fillId="0" borderId="0" xfId="1" applyNumberFormat="1" applyFont="1"/>
    <xf numFmtId="0" fontId="22" fillId="0" borderId="10" xfId="0" applyFont="1" applyBorder="1" applyAlignment="1">
      <alignment horizontal="center" wrapText="1"/>
    </xf>
    <xf numFmtId="164" fontId="22" fillId="0" borderId="10" xfId="1" applyNumberFormat="1" applyFont="1" applyBorder="1" applyAlignment="1">
      <alignment horizontal="center" wrapText="1"/>
    </xf>
    <xf numFmtId="0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10" xfId="0" applyFont="1" applyBorder="1"/>
    <xf numFmtId="0" fontId="22" fillId="0" borderId="10" xfId="0" applyFont="1" applyBorder="1" applyAlignment="1">
      <alignment horizontal="center"/>
    </xf>
    <xf numFmtId="164" fontId="22" fillId="0" borderId="10" xfId="1" applyNumberFormat="1" applyFont="1" applyBorder="1"/>
    <xf numFmtId="164" fontId="22" fillId="0" borderId="0" xfId="1" applyNumberFormat="1" applyFont="1" applyAlignment="1">
      <alignment horizontal="center"/>
    </xf>
    <xf numFmtId="167" fontId="17" fillId="0" borderId="0" xfId="2" applyNumberFormat="1" applyFont="1" applyFill="1" applyBorder="1" applyAlignment="1">
      <alignment horizontal="center"/>
    </xf>
    <xf numFmtId="0" fontId="17" fillId="0" borderId="11" xfId="3" applyFont="1" applyBorder="1" applyAlignment="1">
      <alignment horizontal="left" vertical="top" wrapText="1"/>
    </xf>
    <xf numFmtId="0" fontId="17" fillId="0" borderId="12" xfId="3" applyFont="1" applyBorder="1" applyAlignment="1">
      <alignment horizontal="left" vertical="top" wrapText="1"/>
    </xf>
    <xf numFmtId="0" fontId="17" fillId="0" borderId="13" xfId="3" applyFont="1" applyBorder="1" applyAlignment="1">
      <alignment horizontal="left" vertical="top" wrapText="1"/>
    </xf>
    <xf numFmtId="0" fontId="17" fillId="0" borderId="14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17" fillId="0" borderId="15" xfId="3" applyFont="1" applyBorder="1" applyAlignment="1">
      <alignment horizontal="left" vertical="top" wrapText="1"/>
    </xf>
    <xf numFmtId="0" fontId="17" fillId="0" borderId="16" xfId="3" applyFont="1" applyBorder="1" applyAlignment="1">
      <alignment horizontal="left" vertical="top" wrapText="1"/>
    </xf>
    <xf numFmtId="0" fontId="17" fillId="0" borderId="17" xfId="3" applyFont="1" applyBorder="1" applyAlignment="1">
      <alignment horizontal="left" vertical="top" wrapText="1"/>
    </xf>
    <xf numFmtId="0" fontId="17" fillId="0" borderId="18" xfId="3" applyFont="1" applyBorder="1" applyAlignment="1">
      <alignment horizontal="left" vertical="top" wrapText="1"/>
    </xf>
  </cellXfs>
  <cellStyles count="389">
    <cellStyle name="20% - Accent1 2" xfId="9"/>
    <cellStyle name="20% - Accent1 2 2" xfId="10"/>
    <cellStyle name="20% - Accent1 3" xfId="11"/>
    <cellStyle name="20% - Accent1 4" xfId="12"/>
    <cellStyle name="20% - Accent2 2" xfId="13"/>
    <cellStyle name="20% - Accent2 2 2" xfId="14"/>
    <cellStyle name="20% - Accent2 3" xfId="15"/>
    <cellStyle name="20% - Accent2 4" xfId="16"/>
    <cellStyle name="20% - Accent3 2" xfId="17"/>
    <cellStyle name="20% - Accent3 2 2" xfId="18"/>
    <cellStyle name="20% - Accent3 3" xfId="19"/>
    <cellStyle name="20% - Accent3 4" xfId="20"/>
    <cellStyle name="20% - Accent4 2" xfId="21"/>
    <cellStyle name="20% - Accent4 2 2" xfId="22"/>
    <cellStyle name="20% - Accent4 3" xfId="23"/>
    <cellStyle name="20% - Accent4 4" xfId="24"/>
    <cellStyle name="20% - Accent5 2" xfId="25"/>
    <cellStyle name="20% - Accent5 2 2" xfId="26"/>
    <cellStyle name="20% - Accent5 3" xfId="27"/>
    <cellStyle name="20% - Accent5 4" xfId="28"/>
    <cellStyle name="20% - Accent6 2" xfId="29"/>
    <cellStyle name="20% - Accent6 2 2" xfId="30"/>
    <cellStyle name="20% - Accent6 3" xfId="31"/>
    <cellStyle name="20% - Accent6 4" xfId="32"/>
    <cellStyle name="40% - Accent1 2" xfId="33"/>
    <cellStyle name="40% - Accent1 2 2" xfId="34"/>
    <cellStyle name="40% - Accent1 3" xfId="35"/>
    <cellStyle name="40% - Accent1 4" xfId="36"/>
    <cellStyle name="40% - Accent2 2" xfId="37"/>
    <cellStyle name="40% - Accent2 2 2" xfId="38"/>
    <cellStyle name="40% - Accent2 3" xfId="39"/>
    <cellStyle name="40% - Accent2 4" xfId="40"/>
    <cellStyle name="40% - Accent3 2" xfId="41"/>
    <cellStyle name="40% - Accent3 2 2" xfId="42"/>
    <cellStyle name="40% - Accent3 3" xfId="43"/>
    <cellStyle name="40% - Accent3 4" xfId="44"/>
    <cellStyle name="40% - Accent4 2" xfId="45"/>
    <cellStyle name="40% - Accent4 2 2" xfId="46"/>
    <cellStyle name="40% - Accent4 3" xfId="47"/>
    <cellStyle name="40% - Accent4 4" xfId="48"/>
    <cellStyle name="40% - Accent5 2" xfId="49"/>
    <cellStyle name="40% - Accent5 2 2" xfId="50"/>
    <cellStyle name="40% - Accent5 3" xfId="51"/>
    <cellStyle name="40% - Accent5 4" xfId="52"/>
    <cellStyle name="40% - Accent6 2" xfId="53"/>
    <cellStyle name="40% - Accent6 2 2" xfId="54"/>
    <cellStyle name="40% - Accent6 3" xfId="55"/>
    <cellStyle name="40% - Accent6 4" xfId="56"/>
    <cellStyle name="60% - Accent1 2" xfId="57"/>
    <cellStyle name="60% - Accent1 2 2" xfId="58"/>
    <cellStyle name="60% - Accent1 3" xfId="59"/>
    <cellStyle name="60% - Accent1 4" xfId="60"/>
    <cellStyle name="60% - Accent2 2" xfId="61"/>
    <cellStyle name="60% - Accent2 2 2" xfId="62"/>
    <cellStyle name="60% - Accent2 3" xfId="63"/>
    <cellStyle name="60% - Accent2 4" xfId="64"/>
    <cellStyle name="60% - Accent3 2" xfId="65"/>
    <cellStyle name="60% - Accent3 2 2" xfId="66"/>
    <cellStyle name="60% - Accent3 3" xfId="67"/>
    <cellStyle name="60% - Accent3 4" xfId="68"/>
    <cellStyle name="60% - Accent4 2" xfId="69"/>
    <cellStyle name="60% - Accent4 2 2" xfId="70"/>
    <cellStyle name="60% - Accent4 3" xfId="71"/>
    <cellStyle name="60% - Accent4 4" xfId="72"/>
    <cellStyle name="60% - Accent5 2" xfId="73"/>
    <cellStyle name="60% - Accent5 2 2" xfId="74"/>
    <cellStyle name="60% - Accent5 3" xfId="75"/>
    <cellStyle name="60% - Accent5 4" xfId="76"/>
    <cellStyle name="60% - Accent6 2" xfId="77"/>
    <cellStyle name="60% - Accent6 2 2" xfId="78"/>
    <cellStyle name="60% - Accent6 3" xfId="79"/>
    <cellStyle name="60% - Accent6 4" xfId="80"/>
    <cellStyle name="Accent1 2" xfId="81"/>
    <cellStyle name="Accent1 2 2" xfId="82"/>
    <cellStyle name="Accent1 3" xfId="83"/>
    <cellStyle name="Accent1 4" xfId="84"/>
    <cellStyle name="Accent2 2" xfId="85"/>
    <cellStyle name="Accent2 2 2" xfId="86"/>
    <cellStyle name="Accent2 3" xfId="87"/>
    <cellStyle name="Accent2 4" xfId="88"/>
    <cellStyle name="Accent3 2" xfId="89"/>
    <cellStyle name="Accent3 2 2" xfId="90"/>
    <cellStyle name="Accent3 3" xfId="91"/>
    <cellStyle name="Accent3 4" xfId="92"/>
    <cellStyle name="Accent4 2" xfId="93"/>
    <cellStyle name="Accent4 2 2" xfId="94"/>
    <cellStyle name="Accent4 3" xfId="95"/>
    <cellStyle name="Accent4 4" xfId="96"/>
    <cellStyle name="Accent5 2" xfId="97"/>
    <cellStyle name="Accent5 2 2" xfId="98"/>
    <cellStyle name="Accent5 3" xfId="99"/>
    <cellStyle name="Accent5 4" xfId="100"/>
    <cellStyle name="Accent6 2" xfId="101"/>
    <cellStyle name="Accent6 2 2" xfId="102"/>
    <cellStyle name="Accent6 3" xfId="103"/>
    <cellStyle name="Accent6 4" xfId="104"/>
    <cellStyle name="Bad 2" xfId="105"/>
    <cellStyle name="Bad 2 2" xfId="106"/>
    <cellStyle name="Bad 3" xfId="107"/>
    <cellStyle name="Bad 4" xfId="108"/>
    <cellStyle name="Calculation 2" xfId="109"/>
    <cellStyle name="Calculation 2 2" xfId="110"/>
    <cellStyle name="Calculation 3" xfId="111"/>
    <cellStyle name="Calculation 4" xfId="112"/>
    <cellStyle name="Check Cell 2" xfId="113"/>
    <cellStyle name="Check Cell 2 2" xfId="114"/>
    <cellStyle name="Check Cell 3" xfId="115"/>
    <cellStyle name="Check Cell 4" xfId="116"/>
    <cellStyle name="Column total in dollars" xfId="117"/>
    <cellStyle name="Comma" xfId="1" builtinId="3"/>
    <cellStyle name="Comma  - Style1" xfId="118"/>
    <cellStyle name="Comma  - Style2" xfId="119"/>
    <cellStyle name="Comma  - Style3" xfId="120"/>
    <cellStyle name="Comma  - Style4" xfId="121"/>
    <cellStyle name="Comma  - Style5" xfId="122"/>
    <cellStyle name="Comma  - Style6" xfId="123"/>
    <cellStyle name="Comma  - Style7" xfId="124"/>
    <cellStyle name="Comma  - Style8" xfId="125"/>
    <cellStyle name="Comma (0)" xfId="126"/>
    <cellStyle name="Comma [0] 2" xfId="127"/>
    <cellStyle name="Comma 2" xfId="6"/>
    <cellStyle name="Comma 2 2" xfId="7"/>
    <cellStyle name="Comma 3" xfId="128"/>
    <cellStyle name="Comma 3 2" xfId="129"/>
    <cellStyle name="Comma 3 3" xfId="130"/>
    <cellStyle name="Comma 4" xfId="131"/>
    <cellStyle name="Comma 4 2" xfId="132"/>
    <cellStyle name="Comma 5" xfId="133"/>
    <cellStyle name="Comma 5 2" xfId="134"/>
    <cellStyle name="Comma 6" xfId="135"/>
    <cellStyle name="Comma 7" xfId="136"/>
    <cellStyle name="Comma0" xfId="137"/>
    <cellStyle name="Comma0 - Style3" xfId="138"/>
    <cellStyle name="Comma0 - Style4" xfId="139"/>
    <cellStyle name="Comma0_OMAG by BU" xfId="140"/>
    <cellStyle name="Comma1 - Style1" xfId="141"/>
    <cellStyle name="Currency 2" xfId="142"/>
    <cellStyle name="Currency 3" xfId="143"/>
    <cellStyle name="Currency 4" xfId="144"/>
    <cellStyle name="Currency No Comma" xfId="145"/>
    <cellStyle name="Currency(0)" xfId="146"/>
    <cellStyle name="Currency0" xfId="147"/>
    <cellStyle name="Date" xfId="148"/>
    <cellStyle name="Date - Style3" xfId="149"/>
    <cellStyle name="Date_OMAG by BU" xfId="150"/>
    <cellStyle name="Explanatory Text 2" xfId="151"/>
    <cellStyle name="Explanatory Text 2 2" xfId="152"/>
    <cellStyle name="Explanatory Text 3" xfId="153"/>
    <cellStyle name="Explanatory Text 4" xfId="154"/>
    <cellStyle name="Fixed" xfId="155"/>
    <cellStyle name="General" xfId="156"/>
    <cellStyle name="Good 2" xfId="157"/>
    <cellStyle name="Good 2 2" xfId="158"/>
    <cellStyle name="Good 3" xfId="159"/>
    <cellStyle name="Good 4" xfId="160"/>
    <cellStyle name="Grey" xfId="161"/>
    <cellStyle name="header" xfId="162"/>
    <cellStyle name="Header1" xfId="163"/>
    <cellStyle name="Header2" xfId="164"/>
    <cellStyle name="Heading 1 2" xfId="165"/>
    <cellStyle name="Heading 1 2 2" xfId="166"/>
    <cellStyle name="Heading 1 3" xfId="167"/>
    <cellStyle name="Heading 2 2" xfId="168"/>
    <cellStyle name="Heading 2 2 2" xfId="169"/>
    <cellStyle name="Heading 2 3" xfId="170"/>
    <cellStyle name="Heading 3 2" xfId="171"/>
    <cellStyle name="Heading 3 2 2" xfId="172"/>
    <cellStyle name="Heading 4 2" xfId="173"/>
    <cellStyle name="Heading 4 2 2" xfId="174"/>
    <cellStyle name="Input [yellow]" xfId="175"/>
    <cellStyle name="Input 2" xfId="176"/>
    <cellStyle name="Input 2 2" xfId="177"/>
    <cellStyle name="Input 3" xfId="178"/>
    <cellStyle name="Input 4" xfId="179"/>
    <cellStyle name="Input 5" xfId="180"/>
    <cellStyle name="Input 6" xfId="181"/>
    <cellStyle name="Linked Cell 2" xfId="182"/>
    <cellStyle name="Linked Cell 2 2" xfId="183"/>
    <cellStyle name="Linked Cell 3" xfId="184"/>
    <cellStyle name="Linked Cell 4" xfId="185"/>
    <cellStyle name="Marathon" xfId="186"/>
    <cellStyle name="MCP" xfId="187"/>
    <cellStyle name="Neutral 2" xfId="188"/>
    <cellStyle name="Neutral 2 2" xfId="189"/>
    <cellStyle name="Neutral 3" xfId="190"/>
    <cellStyle name="Neutral 4" xfId="191"/>
    <cellStyle name="nONE" xfId="192"/>
    <cellStyle name="noninput" xfId="193"/>
    <cellStyle name="Normal" xfId="0" builtinId="0"/>
    <cellStyle name="Normal - Style1" xfId="194"/>
    <cellStyle name="Normal 10" xfId="195"/>
    <cellStyle name="Normal 11" xfId="196"/>
    <cellStyle name="Normal 12" xfId="197"/>
    <cellStyle name="Normal 13" xfId="198"/>
    <cellStyle name="Normal 14" xfId="199"/>
    <cellStyle name="Normal 15" xfId="200"/>
    <cellStyle name="Normal 16" xfId="201"/>
    <cellStyle name="Normal 2" xfId="202"/>
    <cellStyle name="Normal 2 2" xfId="203"/>
    <cellStyle name="Normal 2 3" xfId="3"/>
    <cellStyle name="Normal 2 4" xfId="204"/>
    <cellStyle name="Normal 2 5" xfId="205"/>
    <cellStyle name="Normal 2_Sheet3" xfId="206"/>
    <cellStyle name="Normal 25" xfId="207"/>
    <cellStyle name="Normal 3" xfId="208"/>
    <cellStyle name="Normal 3 2" xfId="209"/>
    <cellStyle name="Normal 3 3" xfId="210"/>
    <cellStyle name="Normal 4" xfId="211"/>
    <cellStyle name="Normal 4 2" xfId="212"/>
    <cellStyle name="Normal 4 3" xfId="213"/>
    <cellStyle name="Normal 4_Sheet3" xfId="214"/>
    <cellStyle name="Normal 5" xfId="215"/>
    <cellStyle name="Normal 5 2" xfId="216"/>
    <cellStyle name="Normal 6" xfId="217"/>
    <cellStyle name="Normal 6 2" xfId="218"/>
    <cellStyle name="Normal 6_Sheet3" xfId="219"/>
    <cellStyle name="Normal 7" xfId="220"/>
    <cellStyle name="Normal 8" xfId="221"/>
    <cellStyle name="Normal 9" xfId="222"/>
    <cellStyle name="Normal(0)" xfId="223"/>
    <cellStyle name="Normal_Copy of File50007" xfId="4"/>
    <cellStyle name="Note 2" xfId="224"/>
    <cellStyle name="Note 2 2" xfId="225"/>
    <cellStyle name="Note 3" xfId="226"/>
    <cellStyle name="Number" xfId="227"/>
    <cellStyle name="Output 2" xfId="228"/>
    <cellStyle name="Output 2 2" xfId="229"/>
    <cellStyle name="Output 3" xfId="230"/>
    <cellStyle name="Output 4" xfId="231"/>
    <cellStyle name="Password" xfId="232"/>
    <cellStyle name="Percen - Style1" xfId="233"/>
    <cellStyle name="Percen - Style2" xfId="234"/>
    <cellStyle name="Percent" xfId="2" builtinId="5"/>
    <cellStyle name="Percent [2]" xfId="235"/>
    <cellStyle name="Percent 2" xfId="5"/>
    <cellStyle name="Percent 2 2" xfId="236"/>
    <cellStyle name="Percent 2 2 2" xfId="8"/>
    <cellStyle name="Percent 3" xfId="237"/>
    <cellStyle name="Percent 3 2" xfId="238"/>
    <cellStyle name="Percent 4" xfId="239"/>
    <cellStyle name="Percent 4 2" xfId="240"/>
    <cellStyle name="Percent 5" xfId="241"/>
    <cellStyle name="Percent 5 2" xfId="242"/>
    <cellStyle name="Percent 6" xfId="243"/>
    <cellStyle name="Percent 7" xfId="244"/>
    <cellStyle name="Percent(0)" xfId="245"/>
    <cellStyle name="SAPBEXaggData" xfId="246"/>
    <cellStyle name="SAPBEXaggDataEmph" xfId="247"/>
    <cellStyle name="SAPBEXaggItem" xfId="248"/>
    <cellStyle name="SAPBEXaggItem 2" xfId="249"/>
    <cellStyle name="SAPBEXaggItem 3" xfId="250"/>
    <cellStyle name="SAPBEXaggItem 4" xfId="251"/>
    <cellStyle name="SAPBEXaggItem 5" xfId="252"/>
    <cellStyle name="SAPBEXaggItemX" xfId="253"/>
    <cellStyle name="SAPBEXchaText" xfId="254"/>
    <cellStyle name="SAPBEXchaText 2" xfId="255"/>
    <cellStyle name="SAPBEXchaText 3" xfId="256"/>
    <cellStyle name="SAPBEXchaText 4" xfId="257"/>
    <cellStyle name="SAPBEXchaText 5" xfId="258"/>
    <cellStyle name="SAPBEXchaText 6" xfId="259"/>
    <cellStyle name="SAPBEXchaText_BW EXP 582501" xfId="260"/>
    <cellStyle name="SAPBEXexcBad7" xfId="261"/>
    <cellStyle name="SAPBEXexcBad8" xfId="262"/>
    <cellStyle name="SAPBEXexcBad9" xfId="263"/>
    <cellStyle name="SAPBEXexcCritical4" xfId="264"/>
    <cellStyle name="SAPBEXexcCritical5" xfId="265"/>
    <cellStyle name="SAPBEXexcCritical6" xfId="266"/>
    <cellStyle name="SAPBEXexcGood1" xfId="267"/>
    <cellStyle name="SAPBEXexcGood2" xfId="268"/>
    <cellStyle name="SAPBEXexcGood3" xfId="269"/>
    <cellStyle name="SAPBEXfilterDrill" xfId="270"/>
    <cellStyle name="SAPBEXfilterItem" xfId="271"/>
    <cellStyle name="SAPBEXfilterItem 2" xfId="272"/>
    <cellStyle name="SAPBEXfilterItem 3" xfId="273"/>
    <cellStyle name="SAPBEXfilterItem 4" xfId="274"/>
    <cellStyle name="SAPBEXfilterItem 5" xfId="275"/>
    <cellStyle name="SAPBEXfilterItem 6" xfId="276"/>
    <cellStyle name="SAPBEXfilterItem_BW EXP 582501" xfId="277"/>
    <cellStyle name="SAPBEXfilterText" xfId="278"/>
    <cellStyle name="SAPBEXformats" xfId="279"/>
    <cellStyle name="SAPBEXheaderItem" xfId="280"/>
    <cellStyle name="SAPBEXheaderItem 2" xfId="281"/>
    <cellStyle name="SAPBEXheaderItem 3" xfId="282"/>
    <cellStyle name="SAPBEXheaderItem 4" xfId="283"/>
    <cellStyle name="SAPBEXheaderItem 5" xfId="284"/>
    <cellStyle name="SAPBEXheaderItem 6" xfId="285"/>
    <cellStyle name="SAPBEXheaderItem_BW EXP 582501" xfId="286"/>
    <cellStyle name="SAPBEXheaderText" xfId="287"/>
    <cellStyle name="SAPBEXheaderText 2" xfId="288"/>
    <cellStyle name="SAPBEXheaderText 3" xfId="289"/>
    <cellStyle name="SAPBEXheaderText 4" xfId="290"/>
    <cellStyle name="SAPBEXheaderText 5" xfId="291"/>
    <cellStyle name="SAPBEXheaderText 6" xfId="292"/>
    <cellStyle name="SAPBEXheaderText_BW EXP 582501" xfId="293"/>
    <cellStyle name="SAPBEXHLevel0" xfId="294"/>
    <cellStyle name="SAPBEXHLevel0 2" xfId="295"/>
    <cellStyle name="SAPBEXHLevel0 3" xfId="296"/>
    <cellStyle name="SAPBEXHLevel0 4" xfId="297"/>
    <cellStyle name="SAPBEXHLevel0 5" xfId="298"/>
    <cellStyle name="SAPBEXHLevel0X" xfId="299"/>
    <cellStyle name="SAPBEXHLevel0X 2" xfId="300"/>
    <cellStyle name="SAPBEXHLevel0X 3" xfId="301"/>
    <cellStyle name="SAPBEXHLevel0X 4" xfId="302"/>
    <cellStyle name="SAPBEXHLevel0X 5" xfId="303"/>
    <cellStyle name="SAPBEXHLevel1" xfId="304"/>
    <cellStyle name="SAPBEXHLevel1 2" xfId="305"/>
    <cellStyle name="SAPBEXHLevel1 3" xfId="306"/>
    <cellStyle name="SAPBEXHLevel1 4" xfId="307"/>
    <cellStyle name="SAPBEXHLevel1 5" xfId="308"/>
    <cellStyle name="SAPBEXHLevel1X" xfId="309"/>
    <cellStyle name="SAPBEXHLevel1X 2" xfId="310"/>
    <cellStyle name="SAPBEXHLevel1X 3" xfId="311"/>
    <cellStyle name="SAPBEXHLevel1X 4" xfId="312"/>
    <cellStyle name="SAPBEXHLevel1X 5" xfId="313"/>
    <cellStyle name="SAPBEXHLevel2" xfId="314"/>
    <cellStyle name="SAPBEXHLevel2 2" xfId="315"/>
    <cellStyle name="SAPBEXHLevel2 3" xfId="316"/>
    <cellStyle name="SAPBEXHLevel2 4" xfId="317"/>
    <cellStyle name="SAPBEXHLevel2 5" xfId="318"/>
    <cellStyle name="SAPBEXHLevel2X" xfId="319"/>
    <cellStyle name="SAPBEXHLevel2X 2" xfId="320"/>
    <cellStyle name="SAPBEXHLevel2X 3" xfId="321"/>
    <cellStyle name="SAPBEXHLevel2X 4" xfId="322"/>
    <cellStyle name="SAPBEXHLevel2X 5" xfId="323"/>
    <cellStyle name="SAPBEXHLevel3" xfId="324"/>
    <cellStyle name="SAPBEXHLevel3 2" xfId="325"/>
    <cellStyle name="SAPBEXHLevel3 3" xfId="326"/>
    <cellStyle name="SAPBEXHLevel3 4" xfId="327"/>
    <cellStyle name="SAPBEXHLevel3 5" xfId="328"/>
    <cellStyle name="SAPBEXHLevel3X" xfId="329"/>
    <cellStyle name="SAPBEXHLevel3X 2" xfId="330"/>
    <cellStyle name="SAPBEXHLevel3X 3" xfId="331"/>
    <cellStyle name="SAPBEXHLevel3X 4" xfId="332"/>
    <cellStyle name="SAPBEXHLevel3X 5" xfId="333"/>
    <cellStyle name="SAPBEXresData" xfId="334"/>
    <cellStyle name="SAPBEXresDataEmph" xfId="335"/>
    <cellStyle name="SAPBEXresItem" xfId="336"/>
    <cellStyle name="SAPBEXresItemX" xfId="337"/>
    <cellStyle name="SAPBEXstdData" xfId="338"/>
    <cellStyle name="SAPBEXstdData 2" xfId="339"/>
    <cellStyle name="SAPBEXstdData 3" xfId="340"/>
    <cellStyle name="SAPBEXstdData 4" xfId="341"/>
    <cellStyle name="SAPBEXstdData 5" xfId="342"/>
    <cellStyle name="SAPBEXstdData 6" xfId="343"/>
    <cellStyle name="SAPBEXstdData_BW EXP 582501" xfId="344"/>
    <cellStyle name="SAPBEXstdDataEmph" xfId="345"/>
    <cellStyle name="SAPBEXstdItem" xfId="346"/>
    <cellStyle name="SAPBEXstdItem 2" xfId="347"/>
    <cellStyle name="SAPBEXstdItem 3" xfId="348"/>
    <cellStyle name="SAPBEXstdItem 4" xfId="349"/>
    <cellStyle name="SAPBEXstdItem 5" xfId="350"/>
    <cellStyle name="SAPBEXstdItem 6" xfId="351"/>
    <cellStyle name="SAPBEXstdItem_BW EXP 582501" xfId="352"/>
    <cellStyle name="SAPBEXstdItemX" xfId="353"/>
    <cellStyle name="SAPBEXstdItemX 2" xfId="354"/>
    <cellStyle name="SAPBEXstdItemX 3" xfId="355"/>
    <cellStyle name="SAPBEXstdItemX 4" xfId="356"/>
    <cellStyle name="SAPBEXstdItemX 5" xfId="357"/>
    <cellStyle name="SAPBEXstdItemX 6" xfId="358"/>
    <cellStyle name="SAPBEXstdItemX_BW EXP 582501" xfId="359"/>
    <cellStyle name="SAPBEXtitle" xfId="360"/>
    <cellStyle name="SAPBEXtitle 2" xfId="361"/>
    <cellStyle name="SAPBEXtitle 3" xfId="362"/>
    <cellStyle name="SAPBEXtitle 4" xfId="363"/>
    <cellStyle name="SAPBEXtitle 5" xfId="364"/>
    <cellStyle name="SAPBEXtitle 6" xfId="365"/>
    <cellStyle name="SAPBEXtitle_BW EXP 582501" xfId="366"/>
    <cellStyle name="SAPBEXundefined" xfId="367"/>
    <cellStyle name="Shade" xfId="368"/>
    <cellStyle name="Special" xfId="369"/>
    <cellStyle name="Style 1" xfId="370"/>
    <cellStyle name="Style 27" xfId="371"/>
    <cellStyle name="Style 35" xfId="372"/>
    <cellStyle name="Style 36" xfId="373"/>
    <cellStyle name="Titles" xfId="374"/>
    <cellStyle name="Total 2" xfId="375"/>
    <cellStyle name="Total 2 2" xfId="376"/>
    <cellStyle name="Total 3" xfId="377"/>
    <cellStyle name="Total 4" xfId="378"/>
    <cellStyle name="Total2 - Style2" xfId="379"/>
    <cellStyle name="TRANSMISSION RELIABILITY PORTION OF PROJECT" xfId="380"/>
    <cellStyle name="Underl - Style4" xfId="381"/>
    <cellStyle name="Unprot" xfId="382"/>
    <cellStyle name="Unprot$" xfId="383"/>
    <cellStyle name="Unprotect" xfId="384"/>
    <cellStyle name="Warning Text 2" xfId="385"/>
    <cellStyle name="Warning Text 2 2" xfId="386"/>
    <cellStyle name="Warning Text 3" xfId="387"/>
    <cellStyle name="Warning Text 4" xfId="388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30"/>
  <sheetViews>
    <sheetView tabSelected="1" zoomScaleNormal="100" zoomScaleSheetLayoutView="100" workbookViewId="0">
      <selection activeCell="E78" sqref="E78"/>
    </sheetView>
  </sheetViews>
  <sheetFormatPr defaultRowHeight="12.75" outlineLevelRow="1"/>
  <cols>
    <col min="1" max="1" width="2.28515625" style="1" customWidth="1"/>
    <col min="2" max="2" width="9.140625" style="1"/>
    <col min="3" max="3" width="23.28515625" style="1" customWidth="1"/>
    <col min="4" max="5" width="8.28515625" style="3" customWidth="1"/>
    <col min="6" max="6" width="11.7109375" style="4" customWidth="1"/>
    <col min="7" max="7" width="9" style="3" customWidth="1"/>
    <col min="8" max="8" width="10.85546875" style="5" customWidth="1"/>
    <col min="9" max="9" width="10.85546875" style="1" customWidth="1"/>
    <col min="10" max="10" width="8.28515625" style="1" customWidth="1"/>
    <col min="11" max="11" width="9.140625" style="8" customWidth="1"/>
    <col min="12" max="12" width="11.28515625" style="8" customWidth="1"/>
    <col min="13" max="13" width="9.42578125" style="8" customWidth="1"/>
    <col min="14" max="14" width="10" style="15" customWidth="1"/>
    <col min="15" max="15" width="9.85546875" style="11" customWidth="1"/>
    <col min="16" max="16" width="4" style="8" customWidth="1"/>
    <col min="17" max="18" width="11.42578125" style="8" customWidth="1"/>
    <col min="19" max="19" width="10" style="8" customWidth="1"/>
    <col min="20" max="20" width="7.140625" style="8" customWidth="1"/>
    <col min="21" max="21" width="9.42578125" style="8" customWidth="1"/>
    <col min="22" max="89" width="9.140625" style="8"/>
    <col min="90" max="16384" width="9.140625" style="1"/>
  </cols>
  <sheetData>
    <row r="1" spans="1:20">
      <c r="B1" s="2" t="s">
        <v>0</v>
      </c>
      <c r="I1" s="6" t="s">
        <v>1</v>
      </c>
      <c r="J1" s="7">
        <v>4.13</v>
      </c>
      <c r="L1" s="9"/>
      <c r="N1" s="10"/>
      <c r="T1" s="9"/>
    </row>
    <row r="2" spans="1:20">
      <c r="B2" s="2" t="s">
        <v>55</v>
      </c>
      <c r="J2" s="12"/>
      <c r="N2" s="13"/>
    </row>
    <row r="3" spans="1:20">
      <c r="B3" s="2" t="s">
        <v>56</v>
      </c>
      <c r="J3" s="12"/>
      <c r="L3" s="14"/>
    </row>
    <row r="4" spans="1:20">
      <c r="I4" s="3"/>
      <c r="J4" s="12"/>
      <c r="L4" s="14"/>
    </row>
    <row r="5" spans="1:20">
      <c r="J5" s="12"/>
      <c r="L5" s="14"/>
    </row>
    <row r="6" spans="1:20">
      <c r="I6" s="3"/>
      <c r="J6" s="12"/>
      <c r="L6" s="14"/>
    </row>
    <row r="7" spans="1:20">
      <c r="I7" s="3"/>
      <c r="J7" s="12"/>
      <c r="L7" s="16"/>
      <c r="Q7" s="17"/>
      <c r="R7" s="16"/>
      <c r="S7" s="14"/>
    </row>
    <row r="8" spans="1:20">
      <c r="F8" s="18" t="s">
        <v>2</v>
      </c>
      <c r="I8" s="3" t="s">
        <v>3</v>
      </c>
      <c r="J8" s="12"/>
      <c r="L8" s="16"/>
      <c r="Q8" s="16"/>
      <c r="R8" s="16"/>
      <c r="S8" s="14"/>
    </row>
    <row r="9" spans="1:20">
      <c r="D9" s="19" t="s">
        <v>4</v>
      </c>
      <c r="E9" s="20" t="s">
        <v>5</v>
      </c>
      <c r="F9" s="21" t="s">
        <v>6</v>
      </c>
      <c r="G9" s="19" t="s">
        <v>7</v>
      </c>
      <c r="H9" s="22" t="s">
        <v>8</v>
      </c>
      <c r="I9" s="19" t="s">
        <v>9</v>
      </c>
      <c r="J9" s="23" t="s">
        <v>10</v>
      </c>
    </row>
    <row r="10" spans="1:20">
      <c r="B10" s="24" t="s">
        <v>11</v>
      </c>
      <c r="C10" s="8"/>
      <c r="D10" s="14"/>
      <c r="E10" s="14"/>
      <c r="F10" s="25"/>
      <c r="G10" s="14"/>
      <c r="I10" s="26"/>
      <c r="J10" s="27"/>
      <c r="L10" s="28"/>
      <c r="Q10" s="29"/>
      <c r="R10" s="30"/>
      <c r="S10" s="28"/>
    </row>
    <row r="11" spans="1:20">
      <c r="B11" s="31" t="s">
        <v>12</v>
      </c>
      <c r="C11" s="8"/>
      <c r="D11" s="14"/>
      <c r="E11" s="14"/>
      <c r="F11" s="25"/>
      <c r="G11" s="14"/>
      <c r="I11" s="26"/>
      <c r="J11" s="27"/>
      <c r="L11" s="28"/>
      <c r="Q11" s="29"/>
      <c r="R11" s="30"/>
      <c r="S11" s="28"/>
    </row>
    <row r="12" spans="1:20" s="8" customFormat="1" hidden="1" outlineLevel="1">
      <c r="A12" s="1"/>
      <c r="D12" s="14" t="str">
        <f>'4.13.1'!A7</f>
        <v>501</v>
      </c>
      <c r="E12" s="14">
        <v>1</v>
      </c>
      <c r="F12" s="32">
        <f>'4.13.1'!E7</f>
        <v>7.2759576141834259E-12</v>
      </c>
      <c r="G12" s="14" t="str">
        <f>'4.13.1'!B7</f>
        <v>JBG</v>
      </c>
      <c r="H12" s="33"/>
      <c r="I12" s="32">
        <f>H12*F12</f>
        <v>0</v>
      </c>
      <c r="J12" s="28"/>
      <c r="K12" s="30"/>
      <c r="L12" s="28"/>
      <c r="N12" s="15"/>
      <c r="O12" s="11"/>
    </row>
    <row r="13" spans="1:20" s="8" customFormat="1" hidden="1" outlineLevel="1">
      <c r="A13" s="1"/>
      <c r="B13" s="31"/>
      <c r="D13" s="14" t="str">
        <f>'4.13.1'!A8</f>
        <v>501</v>
      </c>
      <c r="E13" s="14">
        <v>1</v>
      </c>
      <c r="F13" s="32">
        <f>'4.13.1'!E8</f>
        <v>0</v>
      </c>
      <c r="G13" s="14" t="str">
        <f>'4.13.1'!B8</f>
        <v>SE</v>
      </c>
      <c r="H13" s="33"/>
      <c r="I13" s="32">
        <f t="shared" ref="I13:I75" si="0">H13*F13</f>
        <v>0</v>
      </c>
      <c r="K13" s="28"/>
      <c r="L13" s="28"/>
      <c r="N13" s="34"/>
      <c r="O13" s="11"/>
      <c r="P13" s="35"/>
      <c r="Q13" s="36"/>
    </row>
    <row r="14" spans="1:20" s="8" customFormat="1" hidden="1" outlineLevel="1">
      <c r="A14" s="1"/>
      <c r="B14" s="31"/>
      <c r="D14" s="14" t="str">
        <f>'4.13.1'!A9</f>
        <v>512</v>
      </c>
      <c r="E14" s="14">
        <v>1</v>
      </c>
      <c r="F14" s="32">
        <f>'4.13.1'!E9</f>
        <v>0</v>
      </c>
      <c r="G14" s="14" t="str">
        <f>'4.13.1'!B9</f>
        <v>CAGE</v>
      </c>
      <c r="H14" s="33"/>
      <c r="I14" s="32">
        <f t="shared" si="0"/>
        <v>0</v>
      </c>
      <c r="K14" s="28"/>
      <c r="L14" s="28"/>
      <c r="N14" s="34"/>
      <c r="O14" s="11"/>
      <c r="P14" s="35"/>
      <c r="Q14" s="36"/>
    </row>
    <row r="15" spans="1:20" s="8" customFormat="1" hidden="1" outlineLevel="1">
      <c r="A15" s="1"/>
      <c r="B15" s="31"/>
      <c r="D15" s="14" t="str">
        <f>'4.13.1'!A10</f>
        <v>535</v>
      </c>
      <c r="E15" s="14">
        <v>1</v>
      </c>
      <c r="F15" s="32">
        <f>'4.13.1'!E10</f>
        <v>0</v>
      </c>
      <c r="G15" s="14" t="str">
        <f>'4.13.1'!B10</f>
        <v>CAGE</v>
      </c>
      <c r="H15" s="33"/>
      <c r="I15" s="32">
        <f t="shared" si="0"/>
        <v>0</v>
      </c>
      <c r="K15" s="28"/>
      <c r="L15" s="28"/>
      <c r="N15" s="34"/>
      <c r="O15" s="11"/>
      <c r="P15" s="35"/>
      <c r="Q15" s="36"/>
    </row>
    <row r="16" spans="1:20" s="8" customFormat="1" hidden="1" outlineLevel="1">
      <c r="A16" s="1"/>
      <c r="B16" s="31"/>
      <c r="D16" s="14" t="str">
        <f>'4.13.1'!A11</f>
        <v>539</v>
      </c>
      <c r="E16" s="14">
        <v>1</v>
      </c>
      <c r="F16" s="32">
        <f>'4.13.1'!E11</f>
        <v>0</v>
      </c>
      <c r="G16" s="14" t="str">
        <f>'4.13.1'!B11</f>
        <v>CAGE</v>
      </c>
      <c r="H16" s="33"/>
      <c r="I16" s="32">
        <f t="shared" si="0"/>
        <v>0</v>
      </c>
      <c r="K16" s="28"/>
      <c r="L16" s="28"/>
      <c r="N16" s="34"/>
      <c r="O16" s="11"/>
      <c r="P16" s="35"/>
      <c r="Q16" s="36"/>
    </row>
    <row r="17" spans="1:17" s="8" customFormat="1" hidden="1" outlineLevel="1">
      <c r="A17" s="1"/>
      <c r="B17" s="31"/>
      <c r="D17" s="14" t="str">
        <f>'4.13.1'!A12</f>
        <v>539</v>
      </c>
      <c r="E17" s="14">
        <v>1</v>
      </c>
      <c r="F17" s="32">
        <f>'4.13.1'!E12</f>
        <v>0</v>
      </c>
      <c r="G17" s="14" t="str">
        <f>'4.13.1'!B12</f>
        <v>CAGW</v>
      </c>
      <c r="H17" s="33"/>
      <c r="I17" s="32">
        <f t="shared" si="0"/>
        <v>0</v>
      </c>
      <c r="K17" s="28"/>
      <c r="L17" s="28"/>
      <c r="N17" s="34"/>
      <c r="O17" s="11"/>
      <c r="P17" s="35"/>
      <c r="Q17" s="36"/>
    </row>
    <row r="18" spans="1:17" s="8" customFormat="1" hidden="1" outlineLevel="1">
      <c r="A18" s="1"/>
      <c r="B18" s="31"/>
      <c r="D18" s="14" t="str">
        <f>'4.13.1'!A13</f>
        <v>545</v>
      </c>
      <c r="E18" s="14">
        <v>1</v>
      </c>
      <c r="F18" s="32">
        <f>'4.13.1'!E13</f>
        <v>0</v>
      </c>
      <c r="G18" s="14" t="str">
        <f>'4.13.1'!B13</f>
        <v>CAGE</v>
      </c>
      <c r="H18" s="33"/>
      <c r="I18" s="32">
        <f t="shared" si="0"/>
        <v>0</v>
      </c>
      <c r="K18" s="28"/>
      <c r="L18" s="28"/>
      <c r="N18" s="34"/>
      <c r="O18" s="11"/>
      <c r="P18" s="35"/>
      <c r="Q18" s="36"/>
    </row>
    <row r="19" spans="1:17" s="8" customFormat="1" hidden="1" outlineLevel="1">
      <c r="A19" s="1"/>
      <c r="B19" s="31"/>
      <c r="D19" s="14" t="str">
        <f>'4.13.1'!A14</f>
        <v>549</v>
      </c>
      <c r="E19" s="14">
        <v>1</v>
      </c>
      <c r="F19" s="32">
        <f>'4.13.1'!E14</f>
        <v>0</v>
      </c>
      <c r="G19" s="14" t="str">
        <f>'4.13.1'!B14</f>
        <v>CAGE</v>
      </c>
      <c r="H19" s="33"/>
      <c r="I19" s="32">
        <f t="shared" si="0"/>
        <v>0</v>
      </c>
      <c r="K19" s="37"/>
      <c r="L19" s="28"/>
      <c r="N19" s="34"/>
      <c r="O19" s="11"/>
      <c r="P19" s="35"/>
      <c r="Q19" s="36"/>
    </row>
    <row r="20" spans="1:17" s="8" customFormat="1" hidden="1" outlineLevel="1">
      <c r="A20" s="1"/>
      <c r="B20" s="31"/>
      <c r="D20" s="14" t="str">
        <f>'4.13.1'!A15</f>
        <v>549</v>
      </c>
      <c r="E20" s="14">
        <v>1</v>
      </c>
      <c r="F20" s="32">
        <f>'4.13.1'!E15</f>
        <v>0</v>
      </c>
      <c r="G20" s="14" t="str">
        <f>'4.13.1'!B15</f>
        <v>CAGW</v>
      </c>
      <c r="H20" s="33"/>
      <c r="I20" s="32">
        <f t="shared" si="0"/>
        <v>0</v>
      </c>
      <c r="K20" s="37"/>
      <c r="L20" s="28"/>
      <c r="N20" s="34"/>
      <c r="O20" s="11"/>
      <c r="P20" s="35"/>
      <c r="Q20" s="36"/>
    </row>
    <row r="21" spans="1:17" s="8" customFormat="1" hidden="1" outlineLevel="1">
      <c r="A21" s="1"/>
      <c r="B21" s="31"/>
      <c r="D21" s="14" t="str">
        <f>'4.13.1'!A16</f>
        <v>549</v>
      </c>
      <c r="E21" s="14">
        <v>1</v>
      </c>
      <c r="F21" s="32">
        <f>'4.13.1'!E16</f>
        <v>0</v>
      </c>
      <c r="G21" s="14" t="str">
        <f>'4.13.1'!B16</f>
        <v>SG</v>
      </c>
      <c r="H21" s="33"/>
      <c r="I21" s="32">
        <f t="shared" si="0"/>
        <v>0</v>
      </c>
      <c r="K21" s="37"/>
      <c r="L21" s="28"/>
      <c r="N21" s="34"/>
      <c r="O21" s="11"/>
      <c r="P21" s="35"/>
      <c r="Q21" s="36"/>
    </row>
    <row r="22" spans="1:17" s="8" customFormat="1" hidden="1" outlineLevel="1">
      <c r="A22" s="1"/>
      <c r="B22" s="31"/>
      <c r="D22" s="14" t="str">
        <f>'4.13.1'!A17</f>
        <v>552</v>
      </c>
      <c r="E22" s="14">
        <v>1</v>
      </c>
      <c r="F22" s="32">
        <f>'4.13.1'!E17</f>
        <v>0</v>
      </c>
      <c r="G22" s="14" t="str">
        <f>'4.13.1'!B17</f>
        <v>CAGW</v>
      </c>
      <c r="H22" s="33"/>
      <c r="I22" s="32">
        <f t="shared" si="0"/>
        <v>0</v>
      </c>
      <c r="K22" s="37"/>
      <c r="L22" s="28"/>
      <c r="N22" s="34"/>
      <c r="O22" s="11"/>
      <c r="P22" s="35"/>
      <c r="Q22" s="36"/>
    </row>
    <row r="23" spans="1:17" s="8" customFormat="1" collapsed="1">
      <c r="A23" s="1"/>
      <c r="B23" s="31"/>
      <c r="D23" s="14" t="str">
        <f>'4.13.1'!A18</f>
        <v>557</v>
      </c>
      <c r="E23" s="14" t="s">
        <v>60</v>
      </c>
      <c r="F23" s="32">
        <f>'4.13.1'!E18</f>
        <v>3080841.0799999987</v>
      </c>
      <c r="G23" s="14" t="str">
        <f>'4.13.1'!B18</f>
        <v>CAGE</v>
      </c>
      <c r="H23" s="64">
        <v>0</v>
      </c>
      <c r="I23" s="32">
        <f t="shared" si="0"/>
        <v>0</v>
      </c>
      <c r="K23" s="37"/>
      <c r="L23" s="28"/>
      <c r="N23" s="34"/>
      <c r="O23" s="11"/>
      <c r="P23" s="35"/>
      <c r="Q23" s="36"/>
    </row>
    <row r="24" spans="1:17" s="8" customFormat="1">
      <c r="A24" s="1"/>
      <c r="B24" s="31"/>
      <c r="D24" s="14" t="str">
        <f>'4.13.1'!A19</f>
        <v>557</v>
      </c>
      <c r="E24" s="14" t="s">
        <v>60</v>
      </c>
      <c r="F24" s="32">
        <f>'4.13.1'!E19</f>
        <v>3065127.4099999983</v>
      </c>
      <c r="G24" s="14" t="str">
        <f>'4.13.1'!B19</f>
        <v>CAGW</v>
      </c>
      <c r="H24" s="64">
        <v>0.2262649010137</v>
      </c>
      <c r="I24" s="32">
        <f t="shared" si="0"/>
        <v>693530.75001802831</v>
      </c>
      <c r="K24" s="37"/>
      <c r="L24" s="28"/>
      <c r="N24" s="34"/>
      <c r="O24" s="11"/>
      <c r="P24" s="35"/>
      <c r="Q24" s="36"/>
    </row>
    <row r="25" spans="1:17" s="8" customFormat="1">
      <c r="A25" s="1"/>
      <c r="B25" s="31"/>
      <c r="D25" s="14" t="str">
        <f>'4.13.1'!A20</f>
        <v>557</v>
      </c>
      <c r="E25" s="14" t="s">
        <v>60</v>
      </c>
      <c r="F25" s="32">
        <f>'4.13.1'!E20</f>
        <v>6035.06</v>
      </c>
      <c r="G25" s="14" t="str">
        <f>'4.13.1'!B20</f>
        <v>ID</v>
      </c>
      <c r="H25" s="64">
        <v>0</v>
      </c>
      <c r="I25" s="32">
        <f t="shared" si="0"/>
        <v>0</v>
      </c>
      <c r="K25" s="37"/>
      <c r="L25" s="28"/>
      <c r="N25" s="34"/>
      <c r="O25" s="11"/>
      <c r="P25" s="35"/>
      <c r="Q25" s="36"/>
    </row>
    <row r="26" spans="1:17" s="8" customFormat="1">
      <c r="A26" s="1"/>
      <c r="B26" s="31"/>
      <c r="D26" s="14" t="str">
        <f>'4.13.1'!A21</f>
        <v>557</v>
      </c>
      <c r="E26" s="14" t="s">
        <v>60</v>
      </c>
      <c r="F26" s="32">
        <f>'4.13.1'!E21</f>
        <v>57465.340000000011</v>
      </c>
      <c r="G26" s="14" t="str">
        <f>'4.13.1'!B21</f>
        <v>JBG</v>
      </c>
      <c r="H26" s="64">
        <v>0.22498093236399827</v>
      </c>
      <c r="I26" s="32">
        <f t="shared" si="0"/>
        <v>12928.605771814167</v>
      </c>
      <c r="K26" s="37"/>
      <c r="L26" s="28"/>
      <c r="N26" s="34"/>
      <c r="O26" s="11"/>
      <c r="P26" s="35"/>
      <c r="Q26" s="36"/>
    </row>
    <row r="27" spans="1:17" s="8" customFormat="1">
      <c r="A27" s="1"/>
      <c r="B27" s="31"/>
      <c r="D27" s="14" t="str">
        <f>'4.13.1'!A22</f>
        <v>557</v>
      </c>
      <c r="E27" s="14" t="s">
        <v>60</v>
      </c>
      <c r="F27" s="32">
        <f>'4.13.1'!E22</f>
        <v>305456.28999999998</v>
      </c>
      <c r="G27" s="14" t="str">
        <f>'4.13.1'!B22</f>
        <v>OR</v>
      </c>
      <c r="H27" s="64">
        <v>0</v>
      </c>
      <c r="I27" s="32">
        <f t="shared" si="0"/>
        <v>0</v>
      </c>
      <c r="K27" s="37"/>
      <c r="L27" s="28"/>
      <c r="N27" s="34"/>
      <c r="O27" s="11"/>
      <c r="P27" s="35"/>
      <c r="Q27" s="36"/>
    </row>
    <row r="28" spans="1:17" s="8" customFormat="1">
      <c r="A28" s="1"/>
      <c r="B28" s="31"/>
      <c r="D28" s="14" t="str">
        <f>'4.13.1'!A23</f>
        <v>557</v>
      </c>
      <c r="E28" s="14" t="s">
        <v>60</v>
      </c>
      <c r="F28" s="32">
        <f>'4.13.1'!E23</f>
        <v>-6561986.1299999952</v>
      </c>
      <c r="G28" s="14" t="str">
        <f>'4.13.1'!B23</f>
        <v>SG</v>
      </c>
      <c r="H28" s="64">
        <v>8.043396137671209E-2</v>
      </c>
      <c r="I28" s="32">
        <f t="shared" si="0"/>
        <v>-527806.53893494001</v>
      </c>
      <c r="K28" s="37"/>
      <c r="L28" s="28"/>
      <c r="N28" s="34"/>
      <c r="O28" s="11"/>
      <c r="P28" s="35"/>
      <c r="Q28" s="36"/>
    </row>
    <row r="29" spans="1:17" s="8" customFormat="1">
      <c r="A29" s="1"/>
      <c r="B29" s="31"/>
      <c r="D29" s="14" t="str">
        <f>'4.13.1'!A24</f>
        <v>557</v>
      </c>
      <c r="E29" s="14" t="s">
        <v>60</v>
      </c>
      <c r="F29" s="32">
        <f>'4.13.1'!E24</f>
        <v>16850.800000000003</v>
      </c>
      <c r="G29" s="14" t="str">
        <f>'4.13.1'!B24</f>
        <v>UT</v>
      </c>
      <c r="H29" s="64">
        <v>0</v>
      </c>
      <c r="I29" s="32">
        <f t="shared" si="0"/>
        <v>0</v>
      </c>
      <c r="K29" s="37"/>
      <c r="L29" s="28"/>
      <c r="N29" s="34"/>
      <c r="O29" s="11"/>
      <c r="P29" s="35"/>
      <c r="Q29" s="36"/>
    </row>
    <row r="30" spans="1:17" s="8" customFormat="1">
      <c r="A30" s="1"/>
      <c r="B30" s="31"/>
      <c r="D30" s="14" t="str">
        <f>'4.13.1'!A25</f>
        <v>557</v>
      </c>
      <c r="E30" s="14" t="s">
        <v>60</v>
      </c>
      <c r="F30" s="32">
        <f>'4.13.1'!E25</f>
        <v>23181.41</v>
      </c>
      <c r="G30" s="14" t="str">
        <f>'4.13.1'!B25</f>
        <v>WA</v>
      </c>
      <c r="H30" s="64">
        <v>1</v>
      </c>
      <c r="I30" s="32">
        <f t="shared" si="0"/>
        <v>23181.41</v>
      </c>
      <c r="K30" s="30"/>
      <c r="L30" s="28"/>
      <c r="N30" s="15"/>
      <c r="O30" s="11"/>
    </row>
    <row r="31" spans="1:17" s="8" customFormat="1" hidden="1" outlineLevel="1">
      <c r="A31" s="1"/>
      <c r="B31" s="31"/>
      <c r="D31" s="14" t="str">
        <f>'4.13.1'!A26</f>
        <v>557</v>
      </c>
      <c r="E31" s="14" t="s">
        <v>60</v>
      </c>
      <c r="F31" s="32">
        <f>'4.13.1'!E26</f>
        <v>0</v>
      </c>
      <c r="G31" s="14" t="str">
        <f>'4.13.1'!B26</f>
        <v>WY</v>
      </c>
      <c r="H31" s="64">
        <v>0</v>
      </c>
      <c r="I31" s="32">
        <f t="shared" si="0"/>
        <v>0</v>
      </c>
      <c r="J31" s="26"/>
      <c r="K31" s="30"/>
      <c r="L31" s="28"/>
      <c r="N31" s="15"/>
      <c r="O31" s="11"/>
    </row>
    <row r="32" spans="1:17" s="8" customFormat="1" collapsed="1">
      <c r="A32" s="1"/>
      <c r="D32" s="14" t="str">
        <f>'4.13.1'!A27</f>
        <v>557</v>
      </c>
      <c r="E32" s="14" t="s">
        <v>60</v>
      </c>
      <c r="F32" s="32">
        <f>'4.13.1'!E27</f>
        <v>7028.7400000000016</v>
      </c>
      <c r="G32" s="14" t="str">
        <f>'4.13.1'!B27</f>
        <v>WYP</v>
      </c>
      <c r="H32" s="64">
        <v>0</v>
      </c>
      <c r="I32" s="32">
        <f t="shared" si="0"/>
        <v>0</v>
      </c>
      <c r="J32" s="28"/>
      <c r="K32" s="28"/>
      <c r="L32" s="28"/>
      <c r="N32" s="15"/>
      <c r="O32" s="11"/>
      <c r="Q32" s="36"/>
    </row>
    <row r="33" spans="1:82" s="8" customFormat="1" hidden="1" outlineLevel="1">
      <c r="A33" s="1"/>
      <c r="B33" s="31"/>
      <c r="C33" s="9"/>
      <c r="D33" s="14" t="str">
        <f>'4.13.1'!A28</f>
        <v>560</v>
      </c>
      <c r="E33" s="14" t="s">
        <v>60</v>
      </c>
      <c r="F33" s="32">
        <f>'4.13.1'!E28</f>
        <v>0</v>
      </c>
      <c r="G33" s="14" t="str">
        <f>'4.13.1'!B28</f>
        <v>SG</v>
      </c>
      <c r="H33" s="64">
        <v>8.043396137671209E-2</v>
      </c>
      <c r="I33" s="32">
        <f t="shared" si="0"/>
        <v>0</v>
      </c>
      <c r="J33" s="26"/>
      <c r="K33" s="28"/>
      <c r="L33" s="28"/>
      <c r="N33" s="15"/>
      <c r="O33" s="11"/>
      <c r="Q33" s="36"/>
    </row>
    <row r="34" spans="1:82" s="8" customFormat="1" hidden="1" outlineLevel="1">
      <c r="A34" s="1"/>
      <c r="B34" s="31"/>
      <c r="D34" s="14" t="str">
        <f>'4.13.1'!A29</f>
        <v>561</v>
      </c>
      <c r="E34" s="14" t="s">
        <v>60</v>
      </c>
      <c r="F34" s="32">
        <f>'4.13.1'!E29</f>
        <v>0</v>
      </c>
      <c r="G34" s="14" t="str">
        <f>'4.13.1'!B29</f>
        <v>SG</v>
      </c>
      <c r="H34" s="64">
        <v>8.043396137671209E-2</v>
      </c>
      <c r="I34" s="32">
        <f t="shared" si="0"/>
        <v>0</v>
      </c>
      <c r="J34" s="28"/>
      <c r="K34" s="28"/>
      <c r="L34" s="28"/>
      <c r="N34" s="15"/>
      <c r="O34" s="11"/>
      <c r="Q34" s="36"/>
    </row>
    <row r="35" spans="1:82" s="8" customFormat="1" collapsed="1">
      <c r="A35" s="1"/>
      <c r="B35" s="31"/>
      <c r="D35" s="14" t="str">
        <f>'4.13.1'!A30</f>
        <v>566</v>
      </c>
      <c r="E35" s="14" t="s">
        <v>60</v>
      </c>
      <c r="F35" s="32">
        <f>'4.13.1'!E30</f>
        <v>58322.569999999861</v>
      </c>
      <c r="G35" s="14" t="str">
        <f>'4.13.1'!B30</f>
        <v>CAGE</v>
      </c>
      <c r="H35" s="64">
        <v>0</v>
      </c>
      <c r="I35" s="32">
        <f t="shared" si="0"/>
        <v>0</v>
      </c>
      <c r="J35" s="28"/>
      <c r="K35" s="28"/>
      <c r="L35" s="28"/>
      <c r="N35" s="15"/>
      <c r="O35" s="11"/>
      <c r="Q35" s="36"/>
    </row>
    <row r="36" spans="1:82" s="8" customFormat="1">
      <c r="A36" s="1"/>
      <c r="B36" s="31"/>
      <c r="D36" s="14" t="str">
        <f>'4.13.1'!A31</f>
        <v>566</v>
      </c>
      <c r="E36" s="14" t="s">
        <v>60</v>
      </c>
      <c r="F36" s="32">
        <f>'4.13.1'!E31</f>
        <v>-70299.969999999797</v>
      </c>
      <c r="G36" s="14" t="str">
        <f>'4.13.1'!B31</f>
        <v>SG</v>
      </c>
      <c r="H36" s="64">
        <v>8.043396137671209E-2</v>
      </c>
      <c r="I36" s="32">
        <f t="shared" si="0"/>
        <v>-5654.5050717640024</v>
      </c>
      <c r="J36" s="28"/>
      <c r="K36" s="28"/>
      <c r="L36" s="28"/>
      <c r="N36" s="15"/>
      <c r="O36" s="11"/>
      <c r="Q36" s="36"/>
    </row>
    <row r="37" spans="1:82" s="8" customFormat="1">
      <c r="A37" s="1"/>
      <c r="B37" s="31"/>
      <c r="D37" s="14" t="str">
        <f>'4.13.1'!A32</f>
        <v>566</v>
      </c>
      <c r="E37" s="14" t="s">
        <v>60</v>
      </c>
      <c r="F37" s="32">
        <f>'4.13.1'!E32</f>
        <v>11977.400000000001</v>
      </c>
      <c r="G37" s="14" t="str">
        <f>'4.13.1'!B32</f>
        <v>UT</v>
      </c>
      <c r="H37" s="64">
        <v>0</v>
      </c>
      <c r="I37" s="32">
        <f t="shared" si="0"/>
        <v>0</v>
      </c>
      <c r="J37" s="28"/>
      <c r="K37" s="28"/>
      <c r="L37" s="28"/>
      <c r="N37" s="15"/>
      <c r="O37" s="11"/>
      <c r="Q37" s="36"/>
    </row>
    <row r="38" spans="1:82" s="8" customFormat="1">
      <c r="A38" s="1"/>
      <c r="B38" s="38"/>
      <c r="D38" s="14" t="str">
        <f>'4.13.1'!A34</f>
        <v>571</v>
      </c>
      <c r="E38" s="14" t="s">
        <v>60</v>
      </c>
      <c r="F38" s="32">
        <f>'4.13.1'!E34</f>
        <v>-1965.3400000000001</v>
      </c>
      <c r="G38" s="14" t="str">
        <f>'4.13.1'!B34</f>
        <v>CAGE</v>
      </c>
      <c r="H38" s="64">
        <v>0</v>
      </c>
      <c r="I38" s="32">
        <f t="shared" si="0"/>
        <v>0</v>
      </c>
      <c r="J38" s="28"/>
      <c r="K38" s="28"/>
      <c r="L38" s="28"/>
      <c r="N38" s="15"/>
      <c r="O38" s="11"/>
      <c r="Q38" s="36"/>
    </row>
    <row r="39" spans="1:82" s="8" customFormat="1">
      <c r="A39" s="1"/>
      <c r="B39" s="39"/>
      <c r="D39" s="14" t="str">
        <f>'4.13.1'!A35</f>
        <v>571</v>
      </c>
      <c r="E39" s="14" t="s">
        <v>60</v>
      </c>
      <c r="F39" s="32">
        <f>'4.13.1'!E35</f>
        <v>1965.3400000000001</v>
      </c>
      <c r="G39" s="14" t="str">
        <f>'4.13.1'!B35</f>
        <v>UT</v>
      </c>
      <c r="H39" s="64">
        <v>0</v>
      </c>
      <c r="I39" s="32">
        <f t="shared" si="0"/>
        <v>0</v>
      </c>
      <c r="J39" s="28"/>
      <c r="K39" s="28"/>
      <c r="L39" s="28"/>
      <c r="N39" s="15"/>
      <c r="O39" s="11"/>
      <c r="Q39" s="36"/>
    </row>
    <row r="40" spans="1:82" s="8" customFormat="1">
      <c r="A40" s="1"/>
      <c r="B40" s="24"/>
      <c r="D40" s="14" t="str">
        <f>'4.13.1'!A36</f>
        <v>580</v>
      </c>
      <c r="E40" s="14" t="s">
        <v>60</v>
      </c>
      <c r="F40" s="32">
        <f>'4.13.1'!E36</f>
        <v>-5097.5</v>
      </c>
      <c r="G40" s="14" t="str">
        <f>'4.13.1'!B36</f>
        <v>SNPD</v>
      </c>
      <c r="H40" s="64">
        <v>6.4658033670252593E-2</v>
      </c>
      <c r="I40" s="32">
        <f t="shared" si="0"/>
        <v>-329.59432663411258</v>
      </c>
      <c r="J40" s="28"/>
      <c r="K40" s="28"/>
      <c r="N40" s="15"/>
      <c r="O40" s="11"/>
      <c r="Q40" s="36"/>
    </row>
    <row r="41" spans="1:82" s="8" customFormat="1">
      <c r="A41" s="1"/>
      <c r="B41" s="24"/>
      <c r="D41" s="14" t="str">
        <f>'4.13.1'!A37</f>
        <v>580</v>
      </c>
      <c r="E41" s="14" t="s">
        <v>60</v>
      </c>
      <c r="F41" s="32">
        <f>'4.13.1'!E37</f>
        <v>5097.5</v>
      </c>
      <c r="G41" s="14" t="str">
        <f>'4.13.1'!B37</f>
        <v>UT</v>
      </c>
      <c r="H41" s="64">
        <v>0</v>
      </c>
      <c r="I41" s="32">
        <f t="shared" si="0"/>
        <v>0</v>
      </c>
      <c r="J41" s="28"/>
      <c r="K41" s="28"/>
      <c r="N41" s="15"/>
      <c r="O41" s="11"/>
      <c r="Q41" s="36"/>
    </row>
    <row r="42" spans="1:82" s="8" customFormat="1" hidden="1" outlineLevel="1">
      <c r="A42" s="1"/>
      <c r="D42" s="14" t="str">
        <f>'4.13.1'!A38</f>
        <v>581</v>
      </c>
      <c r="E42" s="14" t="s">
        <v>60</v>
      </c>
      <c r="F42" s="32">
        <f>'4.13.1'!E38</f>
        <v>0</v>
      </c>
      <c r="G42" s="14" t="str">
        <f>'4.13.1'!B38</f>
        <v>SNPD</v>
      </c>
      <c r="H42" s="64">
        <v>6.4658033670252593E-2</v>
      </c>
      <c r="I42" s="32">
        <f t="shared" si="0"/>
        <v>0</v>
      </c>
      <c r="J42" s="28"/>
      <c r="K42" s="28"/>
      <c r="N42" s="15"/>
      <c r="O42" s="11"/>
      <c r="Q42" s="36"/>
      <c r="BZ42" s="1"/>
      <c r="CA42" s="1"/>
      <c r="CB42" s="1"/>
      <c r="CC42" s="1"/>
      <c r="CD42" s="1"/>
    </row>
    <row r="43" spans="1:82" s="8" customFormat="1" collapsed="1">
      <c r="A43" s="1"/>
      <c r="D43" s="14" t="str">
        <f>'4.13.1'!A39</f>
        <v>588</v>
      </c>
      <c r="E43" s="14" t="s">
        <v>60</v>
      </c>
      <c r="F43" s="32">
        <f>'4.13.1'!E39</f>
        <v>-51661.130000000063</v>
      </c>
      <c r="G43" s="14" t="str">
        <f>'4.13.1'!B39</f>
        <v>SNPD</v>
      </c>
      <c r="H43" s="64">
        <v>6.4658033670252593E-2</v>
      </c>
      <c r="I43" s="32">
        <f t="shared" si="0"/>
        <v>-3340.3070829833005</v>
      </c>
      <c r="J43" s="28"/>
      <c r="K43" s="28"/>
      <c r="N43" s="15"/>
      <c r="O43" s="11"/>
      <c r="Q43" s="36"/>
      <c r="BZ43" s="1"/>
      <c r="CA43" s="1"/>
      <c r="CB43" s="1"/>
      <c r="CC43" s="1"/>
      <c r="CD43" s="1"/>
    </row>
    <row r="44" spans="1:82" s="8" customFormat="1">
      <c r="A44" s="1"/>
      <c r="D44" s="14" t="str">
        <f>'4.13.1'!A40</f>
        <v>588</v>
      </c>
      <c r="E44" s="14" t="s">
        <v>60</v>
      </c>
      <c r="F44" s="32">
        <f>'4.13.1'!E40</f>
        <v>10257.120000000019</v>
      </c>
      <c r="G44" s="14" t="str">
        <f>'4.13.1'!B40</f>
        <v>UT</v>
      </c>
      <c r="H44" s="64">
        <v>0</v>
      </c>
      <c r="I44" s="32">
        <f t="shared" si="0"/>
        <v>0</v>
      </c>
      <c r="J44" s="28"/>
      <c r="K44" s="28"/>
      <c r="N44" s="15"/>
      <c r="O44" s="11"/>
      <c r="Q44" s="36"/>
      <c r="BZ44" s="1"/>
      <c r="CA44" s="1"/>
      <c r="CB44" s="1"/>
      <c r="CC44" s="1"/>
      <c r="CD44" s="1"/>
    </row>
    <row r="45" spans="1:82" s="8" customFormat="1">
      <c r="A45" s="1"/>
      <c r="D45" s="14" t="str">
        <f>'4.13.1'!A42</f>
        <v>588</v>
      </c>
      <c r="E45" s="14" t="s">
        <v>60</v>
      </c>
      <c r="F45" s="32">
        <f>'4.13.1'!E42</f>
        <v>41404.01</v>
      </c>
      <c r="G45" s="14" t="str">
        <f>'4.13.1'!B42</f>
        <v>WYP</v>
      </c>
      <c r="H45" s="64">
        <v>0</v>
      </c>
      <c r="I45" s="32">
        <f t="shared" si="0"/>
        <v>0</v>
      </c>
      <c r="J45" s="28"/>
      <c r="K45" s="28"/>
      <c r="N45" s="15"/>
      <c r="O45" s="11"/>
      <c r="Q45" s="36"/>
      <c r="BZ45" s="1"/>
      <c r="CA45" s="1"/>
      <c r="CB45" s="1"/>
      <c r="CC45" s="1"/>
      <c r="CD45" s="1"/>
    </row>
    <row r="46" spans="1:82" s="8" customFormat="1" hidden="1" outlineLevel="1">
      <c r="A46" s="1"/>
      <c r="D46" s="14" t="str">
        <f>'4.13.1'!A43</f>
        <v>593</v>
      </c>
      <c r="E46" s="14" t="s">
        <v>60</v>
      </c>
      <c r="F46" s="32">
        <f>'4.13.1'!E43</f>
        <v>-9.0949470177292824E-13</v>
      </c>
      <c r="G46" s="14" t="str">
        <f>'4.13.1'!B43</f>
        <v>CA</v>
      </c>
      <c r="H46" s="64">
        <v>0</v>
      </c>
      <c r="I46" s="32">
        <f t="shared" si="0"/>
        <v>0</v>
      </c>
      <c r="J46" s="28"/>
      <c r="K46" s="28"/>
      <c r="N46" s="15"/>
      <c r="O46" s="11"/>
      <c r="Q46" s="36"/>
      <c r="BZ46" s="1"/>
      <c r="CA46" s="1"/>
      <c r="CB46" s="1"/>
      <c r="CC46" s="1"/>
      <c r="CD46" s="1"/>
    </row>
    <row r="47" spans="1:82" s="8" customFormat="1" hidden="1" outlineLevel="1">
      <c r="A47" s="1"/>
      <c r="D47" s="14" t="str">
        <f>'4.13.1'!A44</f>
        <v>593</v>
      </c>
      <c r="E47" s="14" t="s">
        <v>60</v>
      </c>
      <c r="F47" s="32">
        <f>'4.13.1'!E44</f>
        <v>-9.0949470177292824E-13</v>
      </c>
      <c r="G47" s="14" t="str">
        <f>'4.13.1'!B44</f>
        <v>OR</v>
      </c>
      <c r="H47" s="64">
        <v>0</v>
      </c>
      <c r="I47" s="32">
        <f t="shared" si="0"/>
        <v>0</v>
      </c>
      <c r="J47" s="28"/>
      <c r="K47" s="28"/>
      <c r="N47" s="15"/>
      <c r="O47" s="11"/>
      <c r="Q47" s="36"/>
      <c r="BZ47" s="1"/>
      <c r="CA47" s="1"/>
      <c r="CB47" s="1"/>
      <c r="CC47" s="1"/>
      <c r="CD47" s="1"/>
    </row>
    <row r="48" spans="1:82" s="8" customFormat="1" hidden="1" outlineLevel="1">
      <c r="A48" s="1"/>
      <c r="D48" s="14" t="str">
        <f>'4.13.1'!A45</f>
        <v>593</v>
      </c>
      <c r="E48" s="14" t="s">
        <v>60</v>
      </c>
      <c r="F48" s="32">
        <f>'4.13.1'!E45</f>
        <v>2.7426949600339867E-12</v>
      </c>
      <c r="G48" s="14" t="str">
        <f>'4.13.1'!B45</f>
        <v>SNPD</v>
      </c>
      <c r="H48" s="64">
        <v>6.4658033670252593E-2</v>
      </c>
      <c r="I48" s="32">
        <f t="shared" si="0"/>
        <v>1.7733726307310961E-13</v>
      </c>
      <c r="J48" s="28"/>
      <c r="K48" s="28"/>
      <c r="N48" s="15"/>
      <c r="O48" s="11"/>
      <c r="Q48" s="36"/>
      <c r="BZ48" s="1"/>
      <c r="CA48" s="1"/>
      <c r="CB48" s="1"/>
      <c r="CC48" s="1"/>
      <c r="CD48" s="1"/>
    </row>
    <row r="49" spans="1:82" s="8" customFormat="1" hidden="1" outlineLevel="1">
      <c r="A49" s="1"/>
      <c r="D49" s="14" t="str">
        <f>'4.13.1'!A46</f>
        <v>593</v>
      </c>
      <c r="E49" s="14" t="s">
        <v>60</v>
      </c>
      <c r="F49" s="32">
        <f>'4.13.1'!E46</f>
        <v>0</v>
      </c>
      <c r="G49" s="14" t="str">
        <f>'4.13.1'!B46</f>
        <v>UT</v>
      </c>
      <c r="H49" s="64">
        <v>0</v>
      </c>
      <c r="I49" s="32">
        <f t="shared" si="0"/>
        <v>0</v>
      </c>
      <c r="J49" s="28"/>
      <c r="K49" s="28"/>
      <c r="N49" s="15"/>
      <c r="O49" s="11"/>
      <c r="Q49" s="36"/>
      <c r="BZ49" s="1"/>
      <c r="CA49" s="1"/>
      <c r="CB49" s="1"/>
      <c r="CC49" s="1"/>
      <c r="CD49" s="1"/>
    </row>
    <row r="50" spans="1:82" s="8" customFormat="1" hidden="1" outlineLevel="1">
      <c r="A50" s="1"/>
      <c r="D50" s="14" t="str">
        <f>'4.13.1'!A47</f>
        <v>593</v>
      </c>
      <c r="E50" s="14" t="s">
        <v>60</v>
      </c>
      <c r="F50" s="32">
        <f>'4.13.1'!E47</f>
        <v>0</v>
      </c>
      <c r="G50" s="14" t="str">
        <f>'4.13.1'!B47</f>
        <v>WA</v>
      </c>
      <c r="H50" s="64">
        <v>1</v>
      </c>
      <c r="I50" s="32">
        <f t="shared" si="0"/>
        <v>0</v>
      </c>
      <c r="J50" s="28"/>
      <c r="K50" s="28"/>
      <c r="N50" s="15"/>
      <c r="O50" s="11"/>
      <c r="Q50" s="36"/>
      <c r="BZ50" s="1"/>
      <c r="CA50" s="1"/>
      <c r="CB50" s="1"/>
      <c r="CC50" s="1"/>
      <c r="CD50" s="1"/>
    </row>
    <row r="51" spans="1:82" s="8" customFormat="1" hidden="1" outlineLevel="1">
      <c r="A51" s="1"/>
      <c r="D51" s="14" t="str">
        <f>'4.13.1'!A48</f>
        <v>903</v>
      </c>
      <c r="E51" s="14" t="s">
        <v>60</v>
      </c>
      <c r="F51" s="32">
        <f>'4.13.1'!E48</f>
        <v>0</v>
      </c>
      <c r="G51" s="14" t="str">
        <f>'4.13.1'!B48</f>
        <v>CN</v>
      </c>
      <c r="H51" s="64">
        <v>6.9301032461305659E-2</v>
      </c>
      <c r="I51" s="32">
        <f t="shared" si="0"/>
        <v>0</v>
      </c>
      <c r="J51" s="28"/>
      <c r="K51" s="28"/>
      <c r="N51" s="15"/>
      <c r="O51" s="11"/>
      <c r="Q51" s="36"/>
      <c r="BZ51" s="1"/>
      <c r="CA51" s="1"/>
      <c r="CB51" s="1"/>
      <c r="CC51" s="1"/>
      <c r="CD51" s="1"/>
    </row>
    <row r="52" spans="1:82" s="8" customFormat="1" collapsed="1">
      <c r="A52" s="1"/>
      <c r="D52" s="14" t="str">
        <f>'4.13.1'!A49</f>
        <v>905</v>
      </c>
      <c r="E52" s="14" t="s">
        <v>60</v>
      </c>
      <c r="F52" s="32">
        <f>'4.13.1'!E49</f>
        <v>6049.6799999999994</v>
      </c>
      <c r="G52" s="14" t="str">
        <f>'4.13.1'!B49</f>
        <v>CAGE</v>
      </c>
      <c r="H52" s="64">
        <v>0</v>
      </c>
      <c r="I52" s="32">
        <f t="shared" si="0"/>
        <v>0</v>
      </c>
      <c r="J52" s="28"/>
      <c r="K52" s="28"/>
      <c r="N52" s="15"/>
      <c r="O52" s="11"/>
      <c r="Q52" s="36"/>
      <c r="BZ52" s="1"/>
      <c r="CA52" s="1"/>
      <c r="CB52" s="1"/>
      <c r="CC52" s="1"/>
      <c r="CD52" s="1"/>
    </row>
    <row r="53" spans="1:82" s="8" customFormat="1">
      <c r="A53" s="1"/>
      <c r="D53" s="14" t="str">
        <f>'4.13.1'!A50</f>
        <v>905</v>
      </c>
      <c r="E53" s="14" t="s">
        <v>60</v>
      </c>
      <c r="F53" s="32">
        <f>'4.13.1'!E50</f>
        <v>-9989.2299999999959</v>
      </c>
      <c r="G53" s="14" t="str">
        <f>'4.13.1'!B50</f>
        <v>CN</v>
      </c>
      <c r="H53" s="64">
        <v>6.9301032461305659E-2</v>
      </c>
      <c r="I53" s="32">
        <f t="shared" si="0"/>
        <v>-692.26395249344807</v>
      </c>
      <c r="J53" s="28"/>
      <c r="K53" s="28"/>
      <c r="N53" s="15"/>
      <c r="O53" s="11"/>
      <c r="Q53" s="36"/>
      <c r="BZ53" s="1"/>
      <c r="CA53" s="1"/>
      <c r="CB53" s="1"/>
      <c r="CC53" s="1"/>
      <c r="CD53" s="1"/>
    </row>
    <row r="54" spans="1:82" s="8" customFormat="1">
      <c r="A54" s="1"/>
      <c r="D54" s="14" t="str">
        <f>'4.13.1'!A51</f>
        <v>905</v>
      </c>
      <c r="E54" s="14" t="s">
        <v>60</v>
      </c>
      <c r="F54" s="32">
        <f>'4.13.1'!E51</f>
        <v>22</v>
      </c>
      <c r="G54" s="14" t="str">
        <f>'4.13.1'!B51</f>
        <v>UT</v>
      </c>
      <c r="H54" s="64">
        <v>0</v>
      </c>
      <c r="I54" s="32">
        <f t="shared" si="0"/>
        <v>0</v>
      </c>
      <c r="J54" s="28"/>
      <c r="K54" s="28"/>
      <c r="N54" s="15"/>
      <c r="O54" s="11"/>
      <c r="Q54" s="36"/>
      <c r="BZ54" s="1"/>
      <c r="CA54" s="1"/>
      <c r="CB54" s="1"/>
      <c r="CC54" s="1"/>
      <c r="CD54" s="1"/>
    </row>
    <row r="55" spans="1:82" s="8" customFormat="1">
      <c r="A55" s="1"/>
      <c r="D55" s="14" t="str">
        <f>'4.13.1'!A53</f>
        <v>905</v>
      </c>
      <c r="E55" s="14" t="s">
        <v>60</v>
      </c>
      <c r="F55" s="32">
        <f>'4.13.1'!E53</f>
        <v>3917.5499999999988</v>
      </c>
      <c r="G55" s="14" t="str">
        <f>'4.13.1'!B53</f>
        <v>WYP</v>
      </c>
      <c r="H55" s="64">
        <v>0</v>
      </c>
      <c r="I55" s="32">
        <f t="shared" si="0"/>
        <v>0</v>
      </c>
      <c r="J55" s="28"/>
      <c r="K55" s="28"/>
      <c r="N55" s="15"/>
      <c r="O55" s="11"/>
      <c r="Q55" s="36"/>
      <c r="BZ55" s="1"/>
      <c r="CA55" s="1"/>
      <c r="CB55" s="1"/>
      <c r="CC55" s="1"/>
      <c r="CD55" s="1"/>
    </row>
    <row r="56" spans="1:82" s="8" customFormat="1" hidden="1" outlineLevel="1">
      <c r="A56" s="1"/>
      <c r="D56" s="14" t="str">
        <f>'4.13.1'!A54</f>
        <v>923</v>
      </c>
      <c r="E56" s="14" t="s">
        <v>60</v>
      </c>
      <c r="F56" s="32">
        <f>'4.13.1'!E54</f>
        <v>0</v>
      </c>
      <c r="G56" s="14" t="str">
        <f>'4.13.1'!B54</f>
        <v>CA</v>
      </c>
      <c r="H56" s="64">
        <v>0</v>
      </c>
      <c r="I56" s="32">
        <f t="shared" si="0"/>
        <v>0</v>
      </c>
      <c r="J56" s="28"/>
      <c r="K56" s="28"/>
      <c r="N56" s="15"/>
      <c r="O56" s="11"/>
      <c r="Q56" s="36"/>
      <c r="BZ56" s="1"/>
      <c r="CA56" s="1"/>
      <c r="CB56" s="1"/>
      <c r="CC56" s="1"/>
      <c r="CD56" s="1"/>
    </row>
    <row r="57" spans="1:82" s="8" customFormat="1" collapsed="1">
      <c r="A57" s="1"/>
      <c r="D57" s="14" t="str">
        <f>'4.13.1'!A55</f>
        <v>923</v>
      </c>
      <c r="E57" s="14" t="s">
        <v>60</v>
      </c>
      <c r="F57" s="32">
        <f>'4.13.1'!E55</f>
        <v>31871.03</v>
      </c>
      <c r="G57" s="14" t="str">
        <f>'4.13.1'!B55</f>
        <v>CAGE</v>
      </c>
      <c r="H57" s="64">
        <v>0</v>
      </c>
      <c r="I57" s="32">
        <f t="shared" si="0"/>
        <v>0</v>
      </c>
      <c r="J57" s="28"/>
      <c r="K57" s="28"/>
      <c r="N57" s="15"/>
      <c r="O57" s="11"/>
      <c r="Q57" s="36"/>
      <c r="BZ57" s="1"/>
      <c r="CA57" s="1"/>
      <c r="CB57" s="1"/>
      <c r="CC57" s="1"/>
      <c r="CD57" s="1"/>
    </row>
    <row r="58" spans="1:82" s="8" customFormat="1">
      <c r="A58" s="1"/>
      <c r="D58" s="14" t="str">
        <f>'4.13.1'!A56</f>
        <v>923</v>
      </c>
      <c r="E58" s="14" t="s">
        <v>60</v>
      </c>
      <c r="F58" s="32">
        <f>'4.13.1'!E56</f>
        <v>-583206.04000000015</v>
      </c>
      <c r="G58" s="14" t="str">
        <f>'4.13.1'!B56</f>
        <v>CAGW</v>
      </c>
      <c r="H58" s="64">
        <v>0.2262649010137</v>
      </c>
      <c r="I58" s="32">
        <f t="shared" si="0"/>
        <v>-131959.05691119199</v>
      </c>
      <c r="J58" s="28"/>
      <c r="K58" s="28"/>
      <c r="N58" s="15"/>
      <c r="O58" s="11"/>
      <c r="Q58" s="36"/>
      <c r="BZ58" s="1"/>
      <c r="CA58" s="1"/>
      <c r="CB58" s="1"/>
      <c r="CC58" s="1"/>
      <c r="CD58" s="1"/>
    </row>
    <row r="59" spans="1:82" s="8" customFormat="1">
      <c r="A59" s="1"/>
      <c r="D59" s="14" t="str">
        <f>'4.13.1'!A57</f>
        <v>923</v>
      </c>
      <c r="E59" s="14" t="s">
        <v>60</v>
      </c>
      <c r="F59" s="32">
        <f>'4.13.1'!E57</f>
        <v>65748.789999999994</v>
      </c>
      <c r="G59" s="14" t="str">
        <f>'4.13.1'!B57</f>
        <v>ID</v>
      </c>
      <c r="H59" s="64">
        <v>0</v>
      </c>
      <c r="I59" s="32">
        <f t="shared" si="0"/>
        <v>0</v>
      </c>
      <c r="J59" s="28"/>
      <c r="K59" s="28"/>
      <c r="N59" s="15"/>
      <c r="O59" s="11"/>
      <c r="Q59" s="36"/>
      <c r="BZ59" s="1"/>
      <c r="CA59" s="1"/>
      <c r="CB59" s="1"/>
      <c r="CC59" s="1"/>
      <c r="CD59" s="1"/>
    </row>
    <row r="60" spans="1:82" s="8" customFormat="1">
      <c r="A60" s="1"/>
      <c r="D60" s="14" t="str">
        <f>'4.13.1'!A58</f>
        <v>923</v>
      </c>
      <c r="E60" s="14" t="s">
        <v>60</v>
      </c>
      <c r="F60" s="32">
        <f>'4.13.1'!E58</f>
        <v>39828</v>
      </c>
      <c r="G60" s="14" t="str">
        <f>'4.13.1'!B58</f>
        <v>NUTIL</v>
      </c>
      <c r="H60" s="64">
        <v>0</v>
      </c>
      <c r="I60" s="32">
        <f t="shared" si="0"/>
        <v>0</v>
      </c>
      <c r="J60" s="28"/>
      <c r="K60" s="28"/>
      <c r="N60" s="15"/>
      <c r="O60" s="11"/>
      <c r="Q60" s="36"/>
      <c r="BZ60" s="1"/>
      <c r="CA60" s="1"/>
      <c r="CB60" s="1"/>
      <c r="CC60" s="1"/>
      <c r="CD60" s="1"/>
    </row>
    <row r="61" spans="1:82" s="8" customFormat="1">
      <c r="A61" s="1"/>
      <c r="D61" s="14" t="str">
        <f>'4.13.1'!A59</f>
        <v>923</v>
      </c>
      <c r="E61" s="14" t="s">
        <v>60</v>
      </c>
      <c r="F61" s="32">
        <f>'4.13.1'!E59</f>
        <v>296615.55</v>
      </c>
      <c r="G61" s="14" t="str">
        <f>'4.13.1'!B59</f>
        <v>OR</v>
      </c>
      <c r="H61" s="64">
        <v>0</v>
      </c>
      <c r="I61" s="32">
        <f t="shared" si="0"/>
        <v>0</v>
      </c>
      <c r="J61" s="28"/>
      <c r="K61" s="28"/>
      <c r="N61" s="15"/>
      <c r="O61" s="11"/>
      <c r="Q61" s="36"/>
      <c r="BZ61" s="1"/>
      <c r="CA61" s="1"/>
      <c r="CB61" s="1"/>
      <c r="CC61" s="1"/>
      <c r="CD61" s="1"/>
    </row>
    <row r="62" spans="1:82" s="8" customFormat="1">
      <c r="A62" s="1"/>
      <c r="D62" s="14" t="str">
        <f>'4.13.1'!A60</f>
        <v>923</v>
      </c>
      <c r="E62" s="14" t="s">
        <v>60</v>
      </c>
      <c r="F62" s="32">
        <f>'4.13.1'!E60</f>
        <v>-72717.469999998197</v>
      </c>
      <c r="G62" s="14" t="str">
        <f>'4.13.1'!B60</f>
        <v>SO</v>
      </c>
      <c r="H62" s="64">
        <v>6.8509279244491156E-2</v>
      </c>
      <c r="I62" s="32">
        <f t="shared" si="0"/>
        <v>-4981.8214581827851</v>
      </c>
      <c r="J62" s="28"/>
      <c r="K62" s="28"/>
      <c r="N62" s="15"/>
      <c r="O62" s="11"/>
      <c r="Q62" s="36"/>
      <c r="BZ62" s="1"/>
      <c r="CA62" s="1"/>
      <c r="CB62" s="1"/>
      <c r="CC62" s="1"/>
      <c r="CD62" s="1"/>
    </row>
    <row r="63" spans="1:82" s="8" customFormat="1">
      <c r="A63" s="1"/>
      <c r="D63" s="14" t="str">
        <f>'4.13.1'!A61</f>
        <v>923</v>
      </c>
      <c r="E63" s="14" t="s">
        <v>60</v>
      </c>
      <c r="F63" s="32">
        <f>'4.13.1'!E61</f>
        <v>180064.14</v>
      </c>
      <c r="G63" s="14" t="str">
        <f>'4.13.1'!B61</f>
        <v>UT</v>
      </c>
      <c r="H63" s="64">
        <v>0</v>
      </c>
      <c r="I63" s="32">
        <f t="shared" si="0"/>
        <v>0</v>
      </c>
      <c r="J63" s="28"/>
      <c r="K63" s="28"/>
      <c r="N63" s="15"/>
      <c r="O63" s="11"/>
      <c r="Q63" s="36"/>
      <c r="BZ63" s="1"/>
      <c r="CA63" s="1"/>
      <c r="CB63" s="1"/>
      <c r="CC63" s="1"/>
      <c r="CD63" s="1"/>
    </row>
    <row r="64" spans="1:82" s="8" customFormat="1">
      <c r="A64" s="1"/>
      <c r="D64" s="14" t="str">
        <f>'4.13.1'!A62</f>
        <v>923</v>
      </c>
      <c r="E64" s="14" t="s">
        <v>60</v>
      </c>
      <c r="F64" s="32">
        <f>'4.13.1'!E62</f>
        <v>16126.789999999999</v>
      </c>
      <c r="G64" s="14" t="str">
        <f>'4.13.1'!B62</f>
        <v>WA</v>
      </c>
      <c r="H64" s="64">
        <v>1</v>
      </c>
      <c r="I64" s="32">
        <f t="shared" si="0"/>
        <v>16126.789999999999</v>
      </c>
      <c r="J64" s="28"/>
      <c r="K64" s="28"/>
      <c r="N64" s="15"/>
      <c r="O64" s="11"/>
      <c r="Q64" s="36"/>
      <c r="BZ64" s="1"/>
      <c r="CA64" s="1"/>
      <c r="CB64" s="1"/>
      <c r="CC64" s="1"/>
      <c r="CD64" s="1"/>
    </row>
    <row r="65" spans="1:82" s="8" customFormat="1" hidden="1" outlineLevel="1">
      <c r="A65" s="1"/>
      <c r="D65" s="14" t="str">
        <f>'4.13.1'!A63</f>
        <v>923</v>
      </c>
      <c r="E65" s="14" t="s">
        <v>60</v>
      </c>
      <c r="F65" s="32">
        <f>'4.13.1'!E63</f>
        <v>0</v>
      </c>
      <c r="G65" s="14" t="str">
        <f>'4.13.1'!B63</f>
        <v>WY</v>
      </c>
      <c r="H65" s="64">
        <v>0</v>
      </c>
      <c r="I65" s="32">
        <f t="shared" si="0"/>
        <v>0</v>
      </c>
      <c r="J65" s="28"/>
      <c r="K65" s="28"/>
      <c r="N65" s="15"/>
      <c r="O65" s="11"/>
      <c r="Q65" s="36"/>
      <c r="BZ65" s="1"/>
      <c r="CA65" s="1"/>
      <c r="CB65" s="1"/>
      <c r="CC65" s="1"/>
      <c r="CD65" s="1"/>
    </row>
    <row r="66" spans="1:82" s="8" customFormat="1" collapsed="1">
      <c r="A66" s="1"/>
      <c r="D66" s="14" t="str">
        <f>'4.13.1'!A64</f>
        <v>923</v>
      </c>
      <c r="E66" s="14" t="s">
        <v>60</v>
      </c>
      <c r="F66" s="32">
        <f>'4.13.1'!E64</f>
        <v>25669.21</v>
      </c>
      <c r="G66" s="14" t="str">
        <f>'4.13.1'!B64</f>
        <v>WYP</v>
      </c>
      <c r="H66" s="64">
        <v>0</v>
      </c>
      <c r="I66" s="32">
        <f t="shared" si="0"/>
        <v>0</v>
      </c>
      <c r="J66" s="28"/>
      <c r="K66" s="28"/>
      <c r="N66" s="15"/>
      <c r="O66" s="11"/>
      <c r="Q66" s="36"/>
      <c r="BZ66" s="1"/>
      <c r="CA66" s="1"/>
      <c r="CB66" s="1"/>
      <c r="CC66" s="1"/>
      <c r="CD66" s="1"/>
    </row>
    <row r="67" spans="1:82" s="8" customFormat="1" hidden="1" outlineLevel="1">
      <c r="A67" s="1"/>
      <c r="D67" s="14" t="str">
        <f>'4.13.1'!A65</f>
        <v>928</v>
      </c>
      <c r="E67" s="14" t="s">
        <v>60</v>
      </c>
      <c r="F67" s="32">
        <f>'4.13.1'!E65</f>
        <v>0</v>
      </c>
      <c r="G67" s="14" t="str">
        <f>'4.13.1'!B65</f>
        <v>CA</v>
      </c>
      <c r="H67" s="64">
        <v>0</v>
      </c>
      <c r="I67" s="32">
        <f t="shared" si="0"/>
        <v>0</v>
      </c>
      <c r="J67" s="28"/>
      <c r="K67" s="28"/>
      <c r="N67" s="15"/>
      <c r="O67" s="11"/>
      <c r="Q67" s="36"/>
      <c r="BZ67" s="1"/>
      <c r="CA67" s="1"/>
      <c r="CB67" s="1"/>
      <c r="CC67" s="1"/>
      <c r="CD67" s="1"/>
    </row>
    <row r="68" spans="1:82" s="8" customFormat="1" collapsed="1">
      <c r="A68" s="1"/>
      <c r="D68" s="14" t="str">
        <f>'4.13.1'!A66</f>
        <v>928</v>
      </c>
      <c r="E68" s="14" t="s">
        <v>60</v>
      </c>
      <c r="F68" s="32">
        <f>'4.13.1'!E66</f>
        <v>18910.300000000003</v>
      </c>
      <c r="G68" s="14" t="str">
        <f>'4.13.1'!B66</f>
        <v>CAGW</v>
      </c>
      <c r="H68" s="64">
        <v>0.2262649010137</v>
      </c>
      <c r="I68" s="32">
        <f t="shared" si="0"/>
        <v>4278.7371576393716</v>
      </c>
      <c r="J68" s="28"/>
      <c r="K68" s="28"/>
      <c r="N68" s="15"/>
      <c r="O68" s="11"/>
      <c r="Q68" s="36"/>
      <c r="BZ68" s="1"/>
      <c r="CA68" s="1"/>
      <c r="CB68" s="1"/>
      <c r="CC68" s="1"/>
      <c r="CD68" s="1"/>
    </row>
    <row r="69" spans="1:82" s="8" customFormat="1">
      <c r="A69" s="1"/>
      <c r="D69" s="14" t="str">
        <f>'4.13.1'!A67</f>
        <v>928</v>
      </c>
      <c r="E69" s="14" t="s">
        <v>60</v>
      </c>
      <c r="F69" s="32">
        <f>'4.13.1'!E67</f>
        <v>-14590.919999999984</v>
      </c>
      <c r="G69" s="14" t="str">
        <f>'4.13.1'!B67</f>
        <v>ID</v>
      </c>
      <c r="H69" s="64">
        <v>0</v>
      </c>
      <c r="I69" s="32">
        <f t="shared" si="0"/>
        <v>0</v>
      </c>
      <c r="J69" s="28"/>
      <c r="K69" s="28"/>
      <c r="N69" s="15"/>
      <c r="O69" s="11"/>
      <c r="Q69" s="36"/>
      <c r="BZ69" s="1"/>
      <c r="CA69" s="1"/>
      <c r="CB69" s="1"/>
      <c r="CC69" s="1"/>
      <c r="CD69" s="1"/>
    </row>
    <row r="70" spans="1:82" s="8" customFormat="1">
      <c r="A70" s="1"/>
      <c r="D70" s="14" t="str">
        <f>'4.13.1'!A68</f>
        <v>928</v>
      </c>
      <c r="E70" s="14" t="s">
        <v>60</v>
      </c>
      <c r="F70" s="32">
        <f>'4.13.1'!E68</f>
        <v>1597.5</v>
      </c>
      <c r="G70" s="14" t="str">
        <f>'4.13.1'!B68</f>
        <v>OR</v>
      </c>
      <c r="H70" s="64">
        <v>0</v>
      </c>
      <c r="I70" s="32">
        <f t="shared" si="0"/>
        <v>0</v>
      </c>
      <c r="J70" s="28"/>
      <c r="K70" s="28"/>
      <c r="N70" s="15"/>
      <c r="O70" s="11"/>
      <c r="Q70" s="36"/>
      <c r="BZ70" s="1"/>
      <c r="CA70" s="1"/>
      <c r="CB70" s="1"/>
      <c r="CC70" s="1"/>
      <c r="CD70" s="1"/>
    </row>
    <row r="71" spans="1:82" s="8" customFormat="1">
      <c r="A71" s="1"/>
      <c r="D71" s="14" t="str">
        <f>'4.13.1'!A69</f>
        <v>928</v>
      </c>
      <c r="E71" s="14" t="s">
        <v>60</v>
      </c>
      <c r="F71" s="32">
        <f>'4.13.1'!E69</f>
        <v>14590.919999999998</v>
      </c>
      <c r="G71" s="14" t="str">
        <f>'4.13.1'!B69</f>
        <v>SG</v>
      </c>
      <c r="H71" s="64">
        <v>8.043396137671209E-2</v>
      </c>
      <c r="I71" s="32">
        <f t="shared" si="0"/>
        <v>1173.6054957306958</v>
      </c>
      <c r="J71" s="28"/>
      <c r="K71" s="28"/>
      <c r="N71" s="15"/>
      <c r="O71" s="11"/>
      <c r="Q71" s="36"/>
      <c r="BZ71" s="1"/>
      <c r="CA71" s="1"/>
      <c r="CB71" s="1"/>
      <c r="CC71" s="1"/>
      <c r="CD71" s="1"/>
    </row>
    <row r="72" spans="1:82" s="8" customFormat="1">
      <c r="A72" s="1"/>
      <c r="D72" s="14" t="str">
        <f>'4.13.1'!A70</f>
        <v>928</v>
      </c>
      <c r="E72" s="14" t="s">
        <v>60</v>
      </c>
      <c r="F72" s="32">
        <f>'4.13.1'!E70</f>
        <v>-20125.300000000279</v>
      </c>
      <c r="G72" s="14" t="str">
        <f>'4.13.1'!B70</f>
        <v>SO</v>
      </c>
      <c r="H72" s="64">
        <v>6.8509279244491156E-2</v>
      </c>
      <c r="I72" s="32">
        <f t="shared" si="0"/>
        <v>-1378.7697975791771</v>
      </c>
      <c r="J72" s="28"/>
      <c r="K72" s="28"/>
      <c r="N72" s="15"/>
      <c r="O72" s="11"/>
      <c r="Q72" s="36"/>
      <c r="BZ72" s="1"/>
      <c r="CA72" s="1"/>
      <c r="CB72" s="1"/>
      <c r="CC72" s="1"/>
      <c r="CD72" s="1"/>
    </row>
    <row r="73" spans="1:82" s="8" customFormat="1" hidden="1" outlineLevel="1">
      <c r="A73" s="1"/>
      <c r="D73" s="14" t="str">
        <f>'4.13.1'!A71</f>
        <v>928</v>
      </c>
      <c r="E73" s="14" t="s">
        <v>60</v>
      </c>
      <c r="F73" s="32">
        <f>'4.13.1'!E71</f>
        <v>0</v>
      </c>
      <c r="G73" s="14" t="str">
        <f>'4.13.1'!B71</f>
        <v>UT</v>
      </c>
      <c r="H73" s="64">
        <v>0</v>
      </c>
      <c r="I73" s="32">
        <f t="shared" si="0"/>
        <v>0</v>
      </c>
      <c r="J73" s="28"/>
      <c r="K73" s="28"/>
      <c r="N73" s="15"/>
      <c r="O73" s="11"/>
      <c r="Q73" s="36"/>
      <c r="BZ73" s="1"/>
      <c r="CA73" s="1"/>
      <c r="CB73" s="1"/>
      <c r="CC73" s="1"/>
      <c r="CD73" s="1"/>
    </row>
    <row r="74" spans="1:82" s="8" customFormat="1" collapsed="1">
      <c r="A74" s="1"/>
      <c r="D74" s="14" t="str">
        <f>'4.13.1'!A72</f>
        <v>928</v>
      </c>
      <c r="E74" s="14" t="s">
        <v>60</v>
      </c>
      <c r="F74" s="32">
        <f>'4.13.1'!E72</f>
        <v>-382.5</v>
      </c>
      <c r="G74" s="14" t="str">
        <f>'4.13.1'!B72</f>
        <v>WA</v>
      </c>
      <c r="H74" s="64">
        <v>1</v>
      </c>
      <c r="I74" s="32">
        <f t="shared" si="0"/>
        <v>-382.5</v>
      </c>
      <c r="J74" s="28"/>
      <c r="K74" s="28"/>
      <c r="N74" s="15"/>
      <c r="O74" s="11"/>
      <c r="Q74" s="36"/>
      <c r="BZ74" s="1"/>
      <c r="CA74" s="1"/>
      <c r="CB74" s="1"/>
      <c r="CC74" s="1"/>
      <c r="CD74" s="1"/>
    </row>
    <row r="75" spans="1:82" s="8" customFormat="1" hidden="1" outlineLevel="1">
      <c r="A75" s="1"/>
      <c r="D75" s="14" t="str">
        <f>'4.13.1'!A74</f>
        <v>928</v>
      </c>
      <c r="E75" s="14" t="s">
        <v>60</v>
      </c>
      <c r="F75" s="32">
        <f>'4.13.1'!E74</f>
        <v>0</v>
      </c>
      <c r="G75" s="14" t="str">
        <f>'4.13.1'!B74</f>
        <v>WYP</v>
      </c>
      <c r="H75" s="64">
        <v>0</v>
      </c>
      <c r="I75" s="32">
        <f t="shared" si="0"/>
        <v>0</v>
      </c>
      <c r="J75" s="28"/>
      <c r="K75" s="28"/>
      <c r="N75" s="15"/>
      <c r="O75" s="11"/>
      <c r="Q75" s="36"/>
      <c r="BZ75" s="1"/>
      <c r="CA75" s="1"/>
      <c r="CB75" s="1"/>
      <c r="CC75" s="1"/>
      <c r="CD75" s="1"/>
    </row>
    <row r="76" spans="1:82" s="8" customFormat="1" collapsed="1">
      <c r="A76" s="1"/>
      <c r="D76" s="14"/>
      <c r="E76" s="14"/>
      <c r="F76" s="32"/>
      <c r="G76" s="14"/>
      <c r="H76" s="33"/>
      <c r="I76" s="32"/>
      <c r="J76" s="28"/>
      <c r="K76" s="28"/>
      <c r="N76" s="15"/>
      <c r="O76" s="11"/>
      <c r="Q76" s="36"/>
      <c r="BZ76" s="1"/>
      <c r="CA76" s="1"/>
      <c r="CB76" s="1"/>
      <c r="CC76" s="1"/>
      <c r="CD76" s="1"/>
    </row>
    <row r="77" spans="1:82" s="8" customFormat="1">
      <c r="A77" s="1"/>
      <c r="D77" s="14"/>
      <c r="E77" s="14"/>
      <c r="F77" s="32"/>
      <c r="G77" s="14"/>
      <c r="H77" s="33"/>
      <c r="I77" s="32"/>
      <c r="J77" s="28"/>
      <c r="K77" s="28"/>
      <c r="N77" s="15"/>
      <c r="O77" s="11"/>
      <c r="Q77" s="36"/>
      <c r="BZ77" s="1"/>
      <c r="CA77" s="1"/>
      <c r="CB77" s="1"/>
      <c r="CC77" s="1"/>
      <c r="CD77" s="1"/>
    </row>
    <row r="78" spans="1:82" s="8" customFormat="1">
      <c r="A78" s="1"/>
      <c r="B78" s="39"/>
      <c r="D78" s="14"/>
      <c r="E78" s="14"/>
      <c r="F78" s="40">
        <f>SUM(F12:F75)</f>
        <v>2.0954757928848267E-9</v>
      </c>
      <c r="G78" s="14"/>
      <c r="H78" s="34"/>
      <c r="I78" s="40">
        <f>SUM(I12:I74)</f>
        <v>74694.540907443719</v>
      </c>
      <c r="J78" s="26" t="s">
        <v>57</v>
      </c>
      <c r="K78" s="28"/>
      <c r="N78" s="15"/>
      <c r="O78" s="11"/>
      <c r="Q78" s="36"/>
    </row>
    <row r="79" spans="1:82" s="8" customFormat="1">
      <c r="A79" s="1"/>
      <c r="B79" s="39"/>
      <c r="D79" s="14"/>
      <c r="E79" s="14"/>
      <c r="F79" s="32"/>
      <c r="G79" s="14"/>
      <c r="H79" s="34"/>
      <c r="I79" s="32"/>
      <c r="J79" s="28"/>
      <c r="K79" s="37"/>
      <c r="N79" s="15"/>
      <c r="O79" s="11"/>
      <c r="Q79" s="36"/>
    </row>
    <row r="80" spans="1:82" s="8" customFormat="1">
      <c r="A80" s="1"/>
      <c r="B80" s="39"/>
      <c r="D80" s="14"/>
      <c r="E80" s="14"/>
      <c r="F80" s="32"/>
      <c r="G80" s="14"/>
      <c r="H80" s="34"/>
      <c r="I80" s="32"/>
      <c r="J80" s="28"/>
      <c r="K80" s="37"/>
      <c r="N80" s="15"/>
      <c r="O80" s="11"/>
      <c r="Q80" s="36"/>
    </row>
    <row r="81" spans="1:21" s="8" customFormat="1">
      <c r="A81" s="1"/>
      <c r="D81" s="27"/>
      <c r="E81" s="14"/>
      <c r="F81" s="32"/>
      <c r="G81" s="14"/>
      <c r="H81" s="34"/>
      <c r="I81" s="32"/>
      <c r="J81" s="37"/>
      <c r="N81" s="15"/>
      <c r="O81" s="11"/>
    </row>
    <row r="82" spans="1:21" s="8" customFormat="1">
      <c r="A82" s="1"/>
      <c r="D82" s="27"/>
      <c r="E82" s="14"/>
      <c r="F82" s="32"/>
      <c r="G82" s="14"/>
      <c r="H82" s="34"/>
      <c r="I82" s="11"/>
      <c r="J82" s="27"/>
      <c r="N82" s="15"/>
      <c r="O82" s="11"/>
    </row>
    <row r="83" spans="1:21" s="8" customFormat="1">
      <c r="A83" s="1"/>
      <c r="B83" s="1"/>
      <c r="C83" s="1"/>
      <c r="D83" s="3"/>
      <c r="E83" s="3"/>
      <c r="F83" s="4"/>
      <c r="G83" s="3"/>
      <c r="H83" s="5"/>
      <c r="I83" s="1"/>
      <c r="J83" s="12"/>
      <c r="M83" s="9"/>
      <c r="N83" s="15"/>
      <c r="O83" s="11"/>
      <c r="U83" s="9"/>
    </row>
    <row r="84" spans="1:21" s="8" customFormat="1">
      <c r="A84" s="1"/>
      <c r="B84" s="41"/>
      <c r="C84" s="1"/>
      <c r="D84" s="3"/>
      <c r="E84" s="3"/>
      <c r="F84" s="4"/>
      <c r="G84" s="3"/>
      <c r="H84" s="5"/>
      <c r="I84" s="1"/>
      <c r="J84" s="42"/>
      <c r="N84" s="15"/>
      <c r="O84" s="11"/>
    </row>
    <row r="85" spans="1:21" s="8" customFormat="1" ht="13.5" thickBot="1">
      <c r="A85" s="1"/>
      <c r="B85" s="24" t="s">
        <v>13</v>
      </c>
      <c r="C85" s="1"/>
      <c r="D85" s="3"/>
      <c r="E85" s="3"/>
      <c r="F85" s="4"/>
      <c r="G85" s="3"/>
      <c r="H85" s="5"/>
      <c r="I85" s="1"/>
      <c r="J85" s="12"/>
      <c r="N85" s="15"/>
      <c r="O85" s="11"/>
      <c r="P85" s="43"/>
    </row>
    <row r="86" spans="1:21" s="8" customFormat="1">
      <c r="A86" s="1"/>
      <c r="B86" s="65" t="s">
        <v>58</v>
      </c>
      <c r="C86" s="66"/>
      <c r="D86" s="66"/>
      <c r="E86" s="66"/>
      <c r="F86" s="66"/>
      <c r="G86" s="66"/>
      <c r="H86" s="66"/>
      <c r="I86" s="66"/>
      <c r="J86" s="67"/>
      <c r="L86" s="14"/>
      <c r="N86" s="15"/>
      <c r="O86" s="11"/>
    </row>
    <row r="87" spans="1:21" s="8" customFormat="1">
      <c r="A87" s="1"/>
      <c r="B87" s="68"/>
      <c r="C87" s="69"/>
      <c r="D87" s="69"/>
      <c r="E87" s="69"/>
      <c r="F87" s="69"/>
      <c r="G87" s="69"/>
      <c r="H87" s="69"/>
      <c r="I87" s="69"/>
      <c r="J87" s="70"/>
      <c r="L87" s="14"/>
      <c r="N87" s="15"/>
      <c r="O87" s="11"/>
    </row>
    <row r="88" spans="1:21" s="8" customFormat="1">
      <c r="A88" s="1"/>
      <c r="B88" s="68"/>
      <c r="C88" s="69"/>
      <c r="D88" s="69"/>
      <c r="E88" s="69"/>
      <c r="F88" s="69"/>
      <c r="G88" s="69"/>
      <c r="H88" s="69"/>
      <c r="I88" s="69"/>
      <c r="J88" s="70"/>
      <c r="M88" s="14"/>
      <c r="N88" s="15"/>
      <c r="O88" s="11"/>
      <c r="S88" s="44"/>
      <c r="T88" s="14"/>
      <c r="U88" s="14"/>
    </row>
    <row r="89" spans="1:21" s="8" customFormat="1">
      <c r="A89" s="1"/>
      <c r="B89" s="68"/>
      <c r="C89" s="69"/>
      <c r="D89" s="69"/>
      <c r="E89" s="69"/>
      <c r="F89" s="69"/>
      <c r="G89" s="69"/>
      <c r="H89" s="69"/>
      <c r="I89" s="69"/>
      <c r="J89" s="70"/>
      <c r="L89" s="45"/>
      <c r="M89" s="14"/>
      <c r="N89" s="15"/>
      <c r="O89" s="11"/>
      <c r="S89" s="14"/>
      <c r="T89" s="14"/>
      <c r="U89" s="14"/>
    </row>
    <row r="90" spans="1:21" s="8" customFormat="1">
      <c r="A90" s="1"/>
      <c r="B90" s="68"/>
      <c r="C90" s="69"/>
      <c r="D90" s="69"/>
      <c r="E90" s="69"/>
      <c r="F90" s="69"/>
      <c r="G90" s="69"/>
      <c r="H90" s="69"/>
      <c r="I90" s="69"/>
      <c r="J90" s="70"/>
      <c r="L90" s="45"/>
      <c r="N90" s="15"/>
      <c r="O90" s="11"/>
    </row>
    <row r="91" spans="1:21" s="8" customFormat="1" ht="13.5" thickBot="1">
      <c r="A91" s="1"/>
      <c r="B91" s="71"/>
      <c r="C91" s="72"/>
      <c r="D91" s="72"/>
      <c r="E91" s="72"/>
      <c r="F91" s="72"/>
      <c r="G91" s="72"/>
      <c r="H91" s="72"/>
      <c r="I91" s="72"/>
      <c r="J91" s="73"/>
      <c r="L91" s="45"/>
      <c r="M91" s="28"/>
      <c r="N91" s="15"/>
      <c r="O91" s="11"/>
      <c r="S91" s="46"/>
      <c r="T91" s="45"/>
      <c r="U91" s="28"/>
    </row>
    <row r="92" spans="1:21" s="8" customFormat="1">
      <c r="A92" s="1"/>
      <c r="D92" s="14"/>
      <c r="E92" s="14"/>
      <c r="F92" s="32"/>
      <c r="G92" s="47"/>
      <c r="H92" s="34"/>
      <c r="I92" s="47"/>
      <c r="J92" s="12"/>
      <c r="L92" s="45"/>
      <c r="M92" s="28"/>
      <c r="N92" s="15"/>
      <c r="O92" s="11"/>
      <c r="S92" s="46"/>
      <c r="T92" s="45"/>
      <c r="U92" s="28"/>
    </row>
    <row r="93" spans="1:21" s="8" customFormat="1">
      <c r="A93" s="1"/>
      <c r="D93" s="14"/>
      <c r="E93" s="14"/>
      <c r="F93" s="32"/>
      <c r="G93" s="14"/>
      <c r="H93" s="34"/>
      <c r="I93" s="14"/>
      <c r="J93" s="48"/>
      <c r="L93" s="45"/>
      <c r="M93" s="28"/>
      <c r="N93" s="15"/>
      <c r="O93" s="11"/>
      <c r="S93" s="46"/>
      <c r="T93" s="45"/>
      <c r="U93" s="28"/>
    </row>
    <row r="94" spans="1:21" s="8" customFormat="1">
      <c r="A94" s="1"/>
      <c r="D94" s="14"/>
      <c r="E94" s="14"/>
      <c r="F94" s="32"/>
      <c r="G94" s="14"/>
      <c r="H94" s="34"/>
      <c r="I94" s="14"/>
      <c r="J94" s="27"/>
      <c r="L94" s="45"/>
      <c r="M94" s="28"/>
      <c r="N94" s="15"/>
      <c r="O94" s="11"/>
      <c r="S94" s="46"/>
      <c r="T94" s="45"/>
      <c r="U94" s="28"/>
    </row>
    <row r="95" spans="1:21" s="8" customFormat="1">
      <c r="A95" s="1"/>
      <c r="D95" s="14"/>
      <c r="E95" s="14"/>
      <c r="F95" s="32"/>
      <c r="G95" s="14"/>
      <c r="H95" s="34"/>
      <c r="I95" s="14"/>
      <c r="J95" s="27"/>
      <c r="L95" s="45"/>
      <c r="M95" s="28"/>
      <c r="N95" s="15"/>
      <c r="O95" s="11"/>
      <c r="S95" s="28"/>
      <c r="T95" s="45"/>
      <c r="U95" s="28"/>
    </row>
    <row r="96" spans="1:21" s="8" customFormat="1">
      <c r="A96" s="1"/>
      <c r="D96" s="14"/>
      <c r="E96" s="14"/>
      <c r="F96" s="32"/>
      <c r="G96" s="14"/>
      <c r="H96" s="34"/>
      <c r="I96" s="14"/>
      <c r="J96" s="27"/>
      <c r="L96" s="45"/>
      <c r="M96" s="28"/>
      <c r="N96" s="15"/>
      <c r="O96" s="11"/>
      <c r="S96" s="46"/>
      <c r="T96" s="45"/>
      <c r="U96" s="28"/>
    </row>
    <row r="97" spans="1:21" s="8" customFormat="1">
      <c r="A97" s="1"/>
      <c r="D97" s="14"/>
      <c r="E97" s="14"/>
      <c r="F97" s="32"/>
      <c r="G97" s="14"/>
      <c r="H97" s="34"/>
      <c r="I97" s="14"/>
      <c r="J97" s="27"/>
      <c r="L97" s="45"/>
      <c r="M97" s="28"/>
      <c r="N97" s="15"/>
      <c r="O97" s="11"/>
      <c r="S97" s="46"/>
      <c r="T97" s="45"/>
      <c r="U97" s="28"/>
    </row>
    <row r="98" spans="1:21" s="8" customFormat="1">
      <c r="A98" s="1"/>
      <c r="D98" s="14"/>
      <c r="E98" s="14"/>
      <c r="F98" s="32"/>
      <c r="G98" s="47"/>
      <c r="H98" s="34"/>
      <c r="I98" s="47"/>
      <c r="J98" s="27"/>
      <c r="L98" s="45"/>
      <c r="M98" s="28"/>
      <c r="N98" s="15"/>
      <c r="O98" s="11"/>
      <c r="S98" s="46"/>
      <c r="T98" s="45"/>
      <c r="U98" s="28"/>
    </row>
    <row r="99" spans="1:21" s="8" customFormat="1">
      <c r="A99" s="1"/>
      <c r="D99" s="14"/>
      <c r="E99" s="14"/>
      <c r="F99" s="32"/>
      <c r="G99" s="14"/>
      <c r="H99" s="34"/>
      <c r="I99" s="14"/>
      <c r="J99" s="27"/>
      <c r="L99" s="45"/>
      <c r="M99" s="28"/>
      <c r="N99" s="15"/>
      <c r="O99" s="11"/>
      <c r="S99" s="46"/>
      <c r="T99" s="45"/>
      <c r="U99" s="28"/>
    </row>
    <row r="100" spans="1:21" s="8" customFormat="1">
      <c r="A100" s="1"/>
      <c r="D100" s="14"/>
      <c r="E100" s="14"/>
      <c r="F100" s="32"/>
      <c r="G100" s="14"/>
      <c r="H100" s="34"/>
      <c r="I100" s="14"/>
      <c r="J100" s="27"/>
      <c r="L100" s="45"/>
      <c r="M100" s="28"/>
      <c r="N100" s="15"/>
      <c r="O100" s="11"/>
      <c r="S100" s="46"/>
      <c r="T100" s="45"/>
      <c r="U100" s="28"/>
    </row>
    <row r="101" spans="1:21" s="8" customFormat="1">
      <c r="A101" s="1"/>
      <c r="D101" s="14"/>
      <c r="E101" s="14"/>
      <c r="F101" s="32"/>
      <c r="G101" s="14"/>
      <c r="H101" s="34"/>
      <c r="J101" s="27"/>
      <c r="L101" s="45"/>
      <c r="M101" s="28"/>
      <c r="N101" s="15"/>
      <c r="O101" s="11"/>
      <c r="S101" s="46"/>
      <c r="T101" s="45"/>
      <c r="U101" s="28"/>
    </row>
    <row r="102" spans="1:21" s="8" customFormat="1">
      <c r="A102" s="1"/>
      <c r="D102" s="14"/>
      <c r="E102" s="14"/>
      <c r="F102" s="32"/>
      <c r="G102" s="14"/>
      <c r="H102" s="34"/>
      <c r="J102" s="27"/>
      <c r="L102" s="45"/>
      <c r="M102" s="28"/>
      <c r="N102" s="15"/>
      <c r="O102" s="11"/>
      <c r="S102" s="46"/>
      <c r="T102" s="45"/>
      <c r="U102" s="28"/>
    </row>
    <row r="103" spans="1:21" s="8" customFormat="1">
      <c r="A103" s="1"/>
      <c r="B103" s="24"/>
      <c r="D103" s="14"/>
      <c r="E103" s="14"/>
      <c r="F103" s="32"/>
      <c r="G103" s="49"/>
      <c r="H103" s="50"/>
      <c r="I103" s="49"/>
      <c r="J103" s="37"/>
      <c r="L103" s="45"/>
      <c r="M103" s="28"/>
      <c r="N103" s="15"/>
      <c r="O103" s="11"/>
      <c r="S103" s="46"/>
      <c r="T103" s="45"/>
      <c r="U103" s="28"/>
    </row>
    <row r="104" spans="1:21" s="8" customFormat="1">
      <c r="A104" s="1"/>
      <c r="D104" s="14"/>
      <c r="E104" s="14"/>
      <c r="F104" s="32"/>
      <c r="G104" s="49"/>
      <c r="H104" s="50"/>
      <c r="I104" s="49"/>
      <c r="J104" s="37"/>
      <c r="L104" s="45"/>
      <c r="M104" s="28"/>
      <c r="N104" s="15"/>
      <c r="O104" s="11"/>
      <c r="S104" s="46"/>
      <c r="T104" s="45"/>
      <c r="U104" s="28"/>
    </row>
    <row r="105" spans="1:21" s="8" customFormat="1">
      <c r="A105" s="1"/>
      <c r="D105" s="14"/>
      <c r="E105" s="14"/>
      <c r="F105" s="32"/>
      <c r="G105" s="49"/>
      <c r="H105" s="50"/>
      <c r="I105" s="49"/>
      <c r="J105" s="51"/>
      <c r="L105" s="45"/>
      <c r="M105" s="28"/>
      <c r="N105" s="15"/>
      <c r="O105" s="11"/>
      <c r="S105" s="46"/>
      <c r="T105" s="45"/>
      <c r="U105" s="28"/>
    </row>
    <row r="106" spans="1:21" s="8" customFormat="1">
      <c r="A106" s="1"/>
      <c r="D106" s="14"/>
      <c r="E106" s="14"/>
      <c r="F106" s="32"/>
      <c r="G106" s="14"/>
      <c r="H106" s="34"/>
      <c r="J106" s="51"/>
      <c r="L106" s="45"/>
      <c r="M106" s="28"/>
      <c r="N106" s="15"/>
      <c r="O106" s="11"/>
      <c r="S106" s="46"/>
      <c r="T106" s="45"/>
      <c r="U106" s="28"/>
    </row>
    <row r="107" spans="1:21" s="8" customFormat="1">
      <c r="A107" s="1"/>
      <c r="D107" s="14"/>
      <c r="E107" s="14"/>
      <c r="F107" s="32"/>
      <c r="G107" s="14"/>
      <c r="H107" s="34"/>
      <c r="J107" s="51"/>
      <c r="L107" s="45"/>
      <c r="M107" s="28"/>
      <c r="N107" s="15"/>
      <c r="O107" s="11"/>
      <c r="S107" s="46"/>
      <c r="T107" s="45"/>
      <c r="U107" s="28"/>
    </row>
    <row r="108" spans="1:21" s="8" customFormat="1">
      <c r="A108" s="1"/>
      <c r="D108" s="14"/>
      <c r="E108" s="14"/>
      <c r="F108" s="32"/>
      <c r="G108" s="49"/>
      <c r="H108" s="50"/>
      <c r="I108" s="49"/>
      <c r="J108" s="37"/>
      <c r="L108" s="28"/>
      <c r="M108" s="28"/>
      <c r="N108" s="15"/>
      <c r="O108" s="11"/>
      <c r="S108" s="46"/>
      <c r="T108" s="45"/>
      <c r="U108" s="28"/>
    </row>
    <row r="109" spans="1:21" s="8" customFormat="1">
      <c r="A109" s="1"/>
      <c r="D109" s="14"/>
      <c r="E109" s="14"/>
      <c r="F109" s="32"/>
      <c r="G109" s="49"/>
      <c r="H109" s="50"/>
      <c r="I109" s="49"/>
      <c r="J109" s="37"/>
      <c r="L109" s="28"/>
      <c r="M109" s="28"/>
      <c r="N109" s="15"/>
      <c r="O109" s="11"/>
      <c r="S109" s="46"/>
      <c r="T109" s="45"/>
      <c r="U109" s="28"/>
    </row>
    <row r="110" spans="1:21" s="8" customFormat="1">
      <c r="A110" s="1"/>
      <c r="D110" s="14"/>
      <c r="E110" s="14"/>
      <c r="F110" s="32"/>
      <c r="G110" s="49"/>
      <c r="H110" s="50"/>
      <c r="I110" s="49"/>
      <c r="J110" s="51"/>
      <c r="M110" s="28"/>
      <c r="N110" s="15"/>
      <c r="O110" s="11"/>
      <c r="S110" s="28"/>
      <c r="T110" s="28"/>
      <c r="U110" s="28"/>
    </row>
    <row r="111" spans="1:21" s="8" customFormat="1">
      <c r="A111" s="1"/>
      <c r="D111" s="14"/>
      <c r="E111" s="14"/>
      <c r="F111" s="32"/>
      <c r="G111" s="14"/>
      <c r="H111" s="34"/>
      <c r="J111" s="51"/>
      <c r="M111" s="28"/>
      <c r="N111" s="15"/>
      <c r="O111" s="11"/>
      <c r="S111" s="28"/>
      <c r="T111" s="28"/>
      <c r="U111" s="28"/>
    </row>
    <row r="112" spans="1:21" s="8" customFormat="1">
      <c r="A112" s="1"/>
      <c r="D112" s="14"/>
      <c r="E112" s="14"/>
      <c r="F112" s="32"/>
      <c r="G112" s="14"/>
      <c r="H112" s="34"/>
      <c r="J112" s="51"/>
      <c r="N112" s="15"/>
      <c r="O112" s="11"/>
    </row>
    <row r="113" spans="1:15" s="8" customFormat="1">
      <c r="A113" s="1"/>
      <c r="D113" s="14"/>
      <c r="E113" s="14"/>
      <c r="F113" s="32"/>
      <c r="G113" s="49"/>
      <c r="H113" s="50"/>
      <c r="I113" s="49"/>
      <c r="J113" s="37"/>
      <c r="N113" s="15"/>
      <c r="O113" s="11"/>
    </row>
    <row r="114" spans="1:15" s="8" customFormat="1">
      <c r="A114" s="1"/>
      <c r="D114" s="14"/>
      <c r="E114" s="14"/>
      <c r="F114" s="32"/>
      <c r="G114" s="49"/>
      <c r="H114" s="50"/>
      <c r="I114" s="49"/>
      <c r="J114" s="37"/>
      <c r="N114" s="15"/>
      <c r="O114" s="11"/>
    </row>
    <row r="115" spans="1:15" s="8" customFormat="1">
      <c r="A115" s="1"/>
      <c r="D115" s="14"/>
      <c r="E115" s="14"/>
      <c r="F115" s="32"/>
      <c r="G115" s="49"/>
      <c r="H115" s="50"/>
      <c r="I115" s="49"/>
      <c r="J115" s="51"/>
      <c r="N115" s="15"/>
      <c r="O115" s="11"/>
    </row>
    <row r="116" spans="1:15" s="8" customFormat="1">
      <c r="D116" s="14"/>
      <c r="E116" s="14"/>
      <c r="F116" s="32"/>
      <c r="G116" s="14"/>
      <c r="H116" s="34"/>
      <c r="J116" s="51"/>
      <c r="N116" s="15"/>
      <c r="O116" s="11"/>
    </row>
    <row r="117" spans="1:15" s="8" customFormat="1">
      <c r="A117" s="1"/>
      <c r="B117" s="43"/>
      <c r="D117" s="14"/>
      <c r="E117" s="14"/>
      <c r="F117" s="32"/>
      <c r="G117" s="14"/>
      <c r="H117" s="34"/>
      <c r="I117" s="14"/>
      <c r="J117" s="51"/>
      <c r="N117" s="15"/>
      <c r="O117" s="11"/>
    </row>
    <row r="118" spans="1:15" s="8" customFormat="1">
      <c r="B118" s="43"/>
      <c r="D118" s="14"/>
      <c r="E118" s="14"/>
      <c r="F118" s="32"/>
      <c r="G118" s="14"/>
      <c r="H118" s="34"/>
      <c r="I118" s="14"/>
      <c r="J118" s="37"/>
      <c r="N118" s="15"/>
      <c r="O118" s="11"/>
    </row>
    <row r="119" spans="1:15" s="8" customFormat="1">
      <c r="B119" s="24"/>
      <c r="D119" s="14"/>
      <c r="E119" s="14"/>
      <c r="F119" s="32"/>
      <c r="G119" s="14"/>
      <c r="H119" s="34"/>
      <c r="I119" s="14"/>
      <c r="J119" s="52"/>
      <c r="N119" s="15"/>
      <c r="O119" s="11"/>
    </row>
    <row r="120" spans="1:15" s="8" customFormat="1">
      <c r="D120" s="14"/>
      <c r="E120" s="14"/>
      <c r="F120" s="32"/>
      <c r="G120" s="14"/>
      <c r="H120" s="34"/>
      <c r="I120" s="14"/>
      <c r="J120" s="27"/>
      <c r="N120" s="15"/>
      <c r="O120" s="11"/>
    </row>
    <row r="121" spans="1:15" s="8" customFormat="1">
      <c r="D121" s="14"/>
      <c r="E121" s="14"/>
      <c r="F121" s="32"/>
      <c r="G121" s="14"/>
      <c r="H121" s="34"/>
      <c r="I121" s="14"/>
      <c r="J121" s="27"/>
      <c r="N121" s="15"/>
      <c r="O121" s="11"/>
    </row>
    <row r="122" spans="1:15" s="8" customFormat="1">
      <c r="D122" s="14"/>
      <c r="E122" s="14"/>
      <c r="F122" s="32"/>
      <c r="G122" s="14"/>
      <c r="H122" s="34"/>
      <c r="J122" s="27"/>
      <c r="N122" s="15"/>
      <c r="O122" s="11"/>
    </row>
    <row r="123" spans="1:15" s="8" customFormat="1">
      <c r="D123" s="14"/>
      <c r="E123" s="14"/>
      <c r="F123" s="32"/>
      <c r="G123" s="14"/>
      <c r="H123" s="34"/>
      <c r="J123" s="27"/>
      <c r="N123" s="15"/>
      <c r="O123" s="11"/>
    </row>
    <row r="124" spans="1:15" s="8" customFormat="1">
      <c r="D124" s="14"/>
      <c r="E124" s="14"/>
      <c r="F124" s="32"/>
      <c r="G124" s="14"/>
      <c r="H124" s="34"/>
      <c r="J124" s="37"/>
      <c r="N124" s="15"/>
      <c r="O124" s="11"/>
    </row>
    <row r="125" spans="1:15" s="8" customFormat="1">
      <c r="D125" s="14"/>
      <c r="E125" s="14"/>
      <c r="F125" s="32"/>
      <c r="G125" s="14"/>
      <c r="H125" s="34"/>
      <c r="J125" s="37"/>
      <c r="N125" s="15"/>
      <c r="O125" s="11"/>
    </row>
    <row r="126" spans="1:15" s="8" customFormat="1">
      <c r="D126" s="14"/>
      <c r="E126" s="14"/>
      <c r="F126" s="32"/>
      <c r="G126" s="14"/>
      <c r="H126" s="34"/>
      <c r="J126" s="37"/>
      <c r="N126" s="15"/>
      <c r="O126" s="11"/>
    </row>
    <row r="127" spans="1:15" s="8" customFormat="1">
      <c r="D127" s="14"/>
      <c r="E127" s="14"/>
      <c r="F127" s="32"/>
      <c r="G127" s="14"/>
      <c r="H127" s="34"/>
      <c r="J127" s="37"/>
      <c r="N127" s="15"/>
      <c r="O127" s="11"/>
    </row>
    <row r="128" spans="1:15" s="8" customFormat="1">
      <c r="D128" s="3"/>
      <c r="E128" s="3"/>
      <c r="F128" s="4"/>
      <c r="G128" s="3"/>
      <c r="H128" s="5"/>
      <c r="I128" s="1"/>
      <c r="J128" s="37"/>
      <c r="N128" s="15"/>
      <c r="O128" s="11"/>
    </row>
    <row r="129" spans="1:15" s="8" customFormat="1">
      <c r="A129" s="1"/>
      <c r="D129" s="3"/>
      <c r="E129" s="3"/>
      <c r="F129" s="4"/>
      <c r="G129" s="3"/>
      <c r="H129" s="5"/>
      <c r="I129" s="1"/>
      <c r="J129" s="37"/>
      <c r="N129" s="15"/>
      <c r="O129" s="11"/>
    </row>
    <row r="130" spans="1:15" s="8" customFormat="1">
      <c r="A130" s="1"/>
      <c r="B130" s="1"/>
      <c r="C130" s="1"/>
      <c r="D130" s="3"/>
      <c r="E130" s="3"/>
      <c r="F130" s="4"/>
      <c r="G130" s="3"/>
      <c r="H130" s="5"/>
      <c r="I130" s="1"/>
      <c r="J130" s="12"/>
      <c r="N130" s="15"/>
      <c r="O130" s="11"/>
    </row>
  </sheetData>
  <mergeCells count="1">
    <mergeCell ref="B86:J91"/>
  </mergeCells>
  <conditionalFormatting sqref="B38">
    <cfRule type="cellIs" dxfId="0" priority="1" stopIfTrue="1" operator="equal">
      <formula>"Title"</formula>
    </cfRule>
  </conditionalFormatting>
  <dataValidations count="1">
    <dataValidation type="list" allowBlank="1" showInputMessage="1" showErrorMessage="1" errorTitle="Account Input Error" error="The account number entered is not valid." sqref="D92:D126 D10:D81">
      <formula1>ValidAccount</formula1>
    </dataValidation>
  </dataValidations>
  <pageMargins left="1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7"/>
  <sheetViews>
    <sheetView zoomScaleNormal="100" zoomScaleSheetLayoutView="100" workbookViewId="0">
      <selection activeCell="F24" sqref="F24"/>
    </sheetView>
  </sheetViews>
  <sheetFormatPr defaultRowHeight="12.75"/>
  <cols>
    <col min="1" max="1" width="9.140625" style="54"/>
    <col min="2" max="2" width="11.85546875" style="54" customWidth="1"/>
    <col min="3" max="3" width="12.42578125" style="55" customWidth="1"/>
    <col min="4" max="5" width="15" style="55" customWidth="1"/>
    <col min="6" max="16384" width="9.140625" style="54"/>
  </cols>
  <sheetData>
    <row r="1" spans="1:5">
      <c r="A1" s="53" t="str">
        <f>'4.13'!B1</f>
        <v>PacifiCorp</v>
      </c>
    </row>
    <row r="2" spans="1:5">
      <c r="A2" s="53" t="str">
        <f>'4.13'!B2</f>
        <v>Washington General Rate Case - June 2012</v>
      </c>
    </row>
    <row r="3" spans="1:5">
      <c r="A3" s="53" t="str">
        <f>'4.13'!B3</f>
        <v>Legal Expenses</v>
      </c>
    </row>
    <row r="6" spans="1:5" ht="25.5">
      <c r="A6" s="56" t="s">
        <v>14</v>
      </c>
      <c r="B6" s="56" t="s">
        <v>15</v>
      </c>
      <c r="C6" s="57" t="s">
        <v>16</v>
      </c>
      <c r="D6" s="57" t="s">
        <v>17</v>
      </c>
      <c r="E6" s="57" t="s">
        <v>18</v>
      </c>
    </row>
    <row r="7" spans="1:5" ht="12.75" hidden="1" customHeight="1">
      <c r="A7" s="58" t="s">
        <v>19</v>
      </c>
      <c r="B7" s="59" t="s">
        <v>20</v>
      </c>
      <c r="C7" s="55">
        <v>0</v>
      </c>
      <c r="D7" s="55">
        <v>7.2759576141834259E-12</v>
      </c>
      <c r="E7" s="55">
        <f>D7-C7</f>
        <v>7.2759576141834259E-12</v>
      </c>
    </row>
    <row r="8" spans="1:5" ht="12.75" hidden="1" customHeight="1">
      <c r="A8" s="58" t="s">
        <v>19</v>
      </c>
      <c r="B8" s="59" t="s">
        <v>21</v>
      </c>
      <c r="C8" s="55">
        <v>0</v>
      </c>
      <c r="D8" s="55">
        <v>0</v>
      </c>
      <c r="E8" s="55">
        <f t="shared" ref="E8:E71" si="0">D8-C8</f>
        <v>0</v>
      </c>
    </row>
    <row r="9" spans="1:5" ht="12.75" hidden="1" customHeight="1">
      <c r="A9" s="58" t="s">
        <v>22</v>
      </c>
      <c r="B9" s="59" t="s">
        <v>23</v>
      </c>
      <c r="C9" s="55">
        <v>0</v>
      </c>
      <c r="D9" s="55">
        <v>0</v>
      </c>
      <c r="E9" s="55">
        <f t="shared" si="0"/>
        <v>0</v>
      </c>
    </row>
    <row r="10" spans="1:5" ht="12.75" hidden="1" customHeight="1">
      <c r="A10" s="58" t="s">
        <v>24</v>
      </c>
      <c r="B10" s="59" t="s">
        <v>23</v>
      </c>
      <c r="C10" s="55">
        <v>0</v>
      </c>
      <c r="D10" s="55">
        <v>0</v>
      </c>
      <c r="E10" s="55">
        <f t="shared" si="0"/>
        <v>0</v>
      </c>
    </row>
    <row r="11" spans="1:5" ht="12.75" hidden="1" customHeight="1">
      <c r="A11" s="58" t="s">
        <v>25</v>
      </c>
      <c r="B11" s="59" t="s">
        <v>23</v>
      </c>
      <c r="C11" s="55">
        <v>0</v>
      </c>
      <c r="D11" s="55">
        <v>0</v>
      </c>
      <c r="E11" s="55">
        <f t="shared" si="0"/>
        <v>0</v>
      </c>
    </row>
    <row r="12" spans="1:5" ht="12.75" hidden="1" customHeight="1">
      <c r="A12" s="58" t="s">
        <v>25</v>
      </c>
      <c r="B12" s="59" t="s">
        <v>26</v>
      </c>
      <c r="C12" s="55">
        <v>90678.35</v>
      </c>
      <c r="D12" s="55">
        <v>90678.35</v>
      </c>
      <c r="E12" s="55">
        <f t="shared" si="0"/>
        <v>0</v>
      </c>
    </row>
    <row r="13" spans="1:5" ht="12.75" hidden="1" customHeight="1">
      <c r="A13" s="58" t="s">
        <v>27</v>
      </c>
      <c r="B13" s="59" t="s">
        <v>23</v>
      </c>
      <c r="C13" s="55">
        <v>0</v>
      </c>
      <c r="D13" s="55">
        <v>0</v>
      </c>
      <c r="E13" s="55">
        <f t="shared" si="0"/>
        <v>0</v>
      </c>
    </row>
    <row r="14" spans="1:5" ht="12.75" hidden="1" customHeight="1">
      <c r="A14" s="58" t="s">
        <v>28</v>
      </c>
      <c r="B14" s="59" t="s">
        <v>23</v>
      </c>
      <c r="C14" s="55">
        <v>1229.9999999999989</v>
      </c>
      <c r="D14" s="55">
        <v>1230</v>
      </c>
      <c r="E14" s="55">
        <f t="shared" si="0"/>
        <v>0</v>
      </c>
    </row>
    <row r="15" spans="1:5" ht="12.75" hidden="1" customHeight="1">
      <c r="A15" s="58" t="s">
        <v>28</v>
      </c>
      <c r="B15" s="59" t="s">
        <v>26</v>
      </c>
      <c r="C15" s="55">
        <v>3139.5</v>
      </c>
      <c r="D15" s="55">
        <v>3139.5</v>
      </c>
      <c r="E15" s="55">
        <f t="shared" si="0"/>
        <v>0</v>
      </c>
    </row>
    <row r="16" spans="1:5" ht="12.75" hidden="1" customHeight="1">
      <c r="A16" s="58" t="s">
        <v>28</v>
      </c>
      <c r="B16" s="59" t="s">
        <v>29</v>
      </c>
      <c r="C16" s="55">
        <v>0</v>
      </c>
      <c r="D16" s="55">
        <v>0</v>
      </c>
      <c r="E16" s="55">
        <f t="shared" si="0"/>
        <v>0</v>
      </c>
    </row>
    <row r="17" spans="1:5" ht="12.75" hidden="1" customHeight="1">
      <c r="A17" s="58" t="s">
        <v>30</v>
      </c>
      <c r="B17" s="59" t="s">
        <v>26</v>
      </c>
      <c r="C17" s="55">
        <v>0</v>
      </c>
      <c r="D17" s="55">
        <v>0</v>
      </c>
      <c r="E17" s="55">
        <f t="shared" si="0"/>
        <v>0</v>
      </c>
    </row>
    <row r="18" spans="1:5">
      <c r="A18" s="58" t="s">
        <v>31</v>
      </c>
      <c r="B18" s="59" t="s">
        <v>23</v>
      </c>
      <c r="C18" s="55">
        <v>14525.670000000007</v>
      </c>
      <c r="D18" s="55">
        <v>3095366.7499999986</v>
      </c>
      <c r="E18" s="55">
        <f t="shared" si="0"/>
        <v>3080841.0799999987</v>
      </c>
    </row>
    <row r="19" spans="1:5">
      <c r="A19" s="58" t="s">
        <v>31</v>
      </c>
      <c r="B19" s="59" t="s">
        <v>26</v>
      </c>
      <c r="C19" s="55">
        <v>0</v>
      </c>
      <c r="D19" s="55">
        <v>3065127.4099999983</v>
      </c>
      <c r="E19" s="55">
        <f t="shared" si="0"/>
        <v>3065127.4099999983</v>
      </c>
    </row>
    <row r="20" spans="1:5">
      <c r="A20" s="58" t="s">
        <v>31</v>
      </c>
      <c r="B20" s="59" t="s">
        <v>32</v>
      </c>
      <c r="C20" s="55">
        <v>0</v>
      </c>
      <c r="D20" s="55">
        <v>6035.06</v>
      </c>
      <c r="E20" s="55">
        <f t="shared" si="0"/>
        <v>6035.06</v>
      </c>
    </row>
    <row r="21" spans="1:5">
      <c r="A21" s="58" t="s">
        <v>31</v>
      </c>
      <c r="B21" s="59" t="s">
        <v>20</v>
      </c>
      <c r="C21" s="55">
        <v>0</v>
      </c>
      <c r="D21" s="55">
        <v>57465.340000000011</v>
      </c>
      <c r="E21" s="55">
        <f t="shared" si="0"/>
        <v>57465.340000000011</v>
      </c>
    </row>
    <row r="22" spans="1:5">
      <c r="A22" s="58" t="s">
        <v>31</v>
      </c>
      <c r="B22" s="59" t="s">
        <v>33</v>
      </c>
      <c r="C22" s="55">
        <v>0</v>
      </c>
      <c r="D22" s="55">
        <v>305456.28999999998</v>
      </c>
      <c r="E22" s="55">
        <f t="shared" si="0"/>
        <v>305456.28999999998</v>
      </c>
    </row>
    <row r="23" spans="1:5">
      <c r="A23" s="58" t="s">
        <v>31</v>
      </c>
      <c r="B23" s="59" t="s">
        <v>29</v>
      </c>
      <c r="C23" s="55">
        <v>8676343.5099999961</v>
      </c>
      <c r="D23" s="55">
        <v>2114357.3800000008</v>
      </c>
      <c r="E23" s="55">
        <f t="shared" si="0"/>
        <v>-6561986.1299999952</v>
      </c>
    </row>
    <row r="24" spans="1:5">
      <c r="A24" s="58" t="s">
        <v>31</v>
      </c>
      <c r="B24" s="59" t="s">
        <v>34</v>
      </c>
      <c r="C24" s="55">
        <v>0</v>
      </c>
      <c r="D24" s="55">
        <v>16850.800000000003</v>
      </c>
      <c r="E24" s="55">
        <f t="shared" si="0"/>
        <v>16850.800000000003</v>
      </c>
    </row>
    <row r="25" spans="1:5">
      <c r="A25" s="58" t="s">
        <v>31</v>
      </c>
      <c r="B25" s="59" t="s">
        <v>3</v>
      </c>
      <c r="C25" s="55">
        <v>0</v>
      </c>
      <c r="D25" s="55">
        <v>23181.41</v>
      </c>
      <c r="E25" s="55">
        <f t="shared" si="0"/>
        <v>23181.41</v>
      </c>
    </row>
    <row r="26" spans="1:5" ht="12.75" hidden="1" customHeight="1">
      <c r="A26" s="58" t="s">
        <v>31</v>
      </c>
      <c r="B26" s="59" t="s">
        <v>35</v>
      </c>
      <c r="C26" s="55">
        <v>0</v>
      </c>
      <c r="D26" s="55">
        <v>0</v>
      </c>
      <c r="E26" s="55">
        <f t="shared" si="0"/>
        <v>0</v>
      </c>
    </row>
    <row r="27" spans="1:5">
      <c r="A27" s="58" t="s">
        <v>31</v>
      </c>
      <c r="B27" s="59" t="s">
        <v>36</v>
      </c>
      <c r="C27" s="55">
        <v>0</v>
      </c>
      <c r="D27" s="55">
        <v>7028.7400000000016</v>
      </c>
      <c r="E27" s="55">
        <f t="shared" si="0"/>
        <v>7028.7400000000016</v>
      </c>
    </row>
    <row r="28" spans="1:5" ht="12.75" hidden="1" customHeight="1">
      <c r="A28" s="58" t="s">
        <v>37</v>
      </c>
      <c r="B28" s="59" t="s">
        <v>29</v>
      </c>
      <c r="C28" s="55">
        <v>16643.14</v>
      </c>
      <c r="D28" s="55">
        <v>16643.14</v>
      </c>
      <c r="E28" s="55">
        <f t="shared" si="0"/>
        <v>0</v>
      </c>
    </row>
    <row r="29" spans="1:5" ht="12.75" hidden="1" customHeight="1">
      <c r="A29" s="58" t="s">
        <v>38</v>
      </c>
      <c r="B29" s="59" t="s">
        <v>29</v>
      </c>
      <c r="C29" s="55">
        <v>6900</v>
      </c>
      <c r="D29" s="55">
        <v>6900</v>
      </c>
      <c r="E29" s="55">
        <f t="shared" si="0"/>
        <v>0</v>
      </c>
    </row>
    <row r="30" spans="1:5">
      <c r="A30" s="58" t="s">
        <v>39</v>
      </c>
      <c r="B30" s="59" t="s">
        <v>23</v>
      </c>
      <c r="C30" s="55">
        <v>0</v>
      </c>
      <c r="D30" s="55">
        <v>58322.569999999861</v>
      </c>
      <c r="E30" s="55">
        <f t="shared" si="0"/>
        <v>58322.569999999861</v>
      </c>
    </row>
    <row r="31" spans="1:5">
      <c r="A31" s="58" t="s">
        <v>39</v>
      </c>
      <c r="B31" s="59" t="s">
        <v>29</v>
      </c>
      <c r="C31" s="55">
        <v>71000.469999999797</v>
      </c>
      <c r="D31" s="55">
        <v>700.5</v>
      </c>
      <c r="E31" s="55">
        <f t="shared" si="0"/>
        <v>-70299.969999999797</v>
      </c>
    </row>
    <row r="32" spans="1:5">
      <c r="A32" s="58" t="s">
        <v>39</v>
      </c>
      <c r="B32" s="59" t="s">
        <v>34</v>
      </c>
      <c r="C32" s="55">
        <v>0</v>
      </c>
      <c r="D32" s="55">
        <v>11977.400000000001</v>
      </c>
      <c r="E32" s="55">
        <f t="shared" si="0"/>
        <v>11977.400000000001</v>
      </c>
    </row>
    <row r="33" spans="1:5" ht="12.75" hidden="1" customHeight="1">
      <c r="A33" s="58" t="s">
        <v>39</v>
      </c>
      <c r="B33" s="59" t="s">
        <v>35</v>
      </c>
      <c r="C33" s="55">
        <v>0</v>
      </c>
      <c r="D33" s="55">
        <v>0</v>
      </c>
      <c r="E33" s="55">
        <f t="shared" si="0"/>
        <v>0</v>
      </c>
    </row>
    <row r="34" spans="1:5">
      <c r="A34" s="58" t="s">
        <v>40</v>
      </c>
      <c r="B34" s="59" t="s">
        <v>23</v>
      </c>
      <c r="C34" s="55">
        <v>1965.3400000000001</v>
      </c>
      <c r="D34" s="55">
        <v>0</v>
      </c>
      <c r="E34" s="55">
        <f t="shared" si="0"/>
        <v>-1965.3400000000001</v>
      </c>
    </row>
    <row r="35" spans="1:5">
      <c r="A35" s="58" t="s">
        <v>40</v>
      </c>
      <c r="B35" s="59" t="s">
        <v>34</v>
      </c>
      <c r="C35" s="55">
        <v>0</v>
      </c>
      <c r="D35" s="55">
        <v>1965.3400000000001</v>
      </c>
      <c r="E35" s="55">
        <f t="shared" si="0"/>
        <v>1965.3400000000001</v>
      </c>
    </row>
    <row r="36" spans="1:5">
      <c r="A36" s="58" t="s">
        <v>41</v>
      </c>
      <c r="B36" s="59" t="s">
        <v>42</v>
      </c>
      <c r="C36" s="55">
        <v>5097.5</v>
      </c>
      <c r="D36" s="55">
        <v>0</v>
      </c>
      <c r="E36" s="55">
        <f t="shared" si="0"/>
        <v>-5097.5</v>
      </c>
    </row>
    <row r="37" spans="1:5">
      <c r="A37" s="58" t="s">
        <v>41</v>
      </c>
      <c r="B37" s="59" t="s">
        <v>34</v>
      </c>
      <c r="C37" s="55">
        <v>0</v>
      </c>
      <c r="D37" s="55">
        <v>5097.5</v>
      </c>
      <c r="E37" s="55">
        <f t="shared" si="0"/>
        <v>5097.5</v>
      </c>
    </row>
    <row r="38" spans="1:5" ht="12.75" hidden="1" customHeight="1">
      <c r="A38" s="58" t="s">
        <v>43</v>
      </c>
      <c r="B38" s="59" t="s">
        <v>42</v>
      </c>
      <c r="C38" s="55">
        <v>2570</v>
      </c>
      <c r="D38" s="55">
        <v>2570</v>
      </c>
      <c r="E38" s="55">
        <f t="shared" si="0"/>
        <v>0</v>
      </c>
    </row>
    <row r="39" spans="1:5">
      <c r="A39" s="58" t="s">
        <v>44</v>
      </c>
      <c r="B39" s="59" t="s">
        <v>42</v>
      </c>
      <c r="C39" s="55">
        <v>139180.50000000003</v>
      </c>
      <c r="D39" s="55">
        <v>87519.369999999966</v>
      </c>
      <c r="E39" s="55">
        <f t="shared" si="0"/>
        <v>-51661.130000000063</v>
      </c>
    </row>
    <row r="40" spans="1:5">
      <c r="A40" s="58" t="s">
        <v>44</v>
      </c>
      <c r="B40" s="59" t="s">
        <v>34</v>
      </c>
      <c r="C40" s="55">
        <v>0</v>
      </c>
      <c r="D40" s="55">
        <v>10257.120000000019</v>
      </c>
      <c r="E40" s="55">
        <f t="shared" si="0"/>
        <v>10257.120000000019</v>
      </c>
    </row>
    <row r="41" spans="1:5" ht="12.75" hidden="1" customHeight="1">
      <c r="A41" s="58" t="s">
        <v>44</v>
      </c>
      <c r="B41" s="59" t="s">
        <v>35</v>
      </c>
      <c r="C41" s="55">
        <v>0</v>
      </c>
      <c r="D41" s="55">
        <v>0</v>
      </c>
      <c r="E41" s="55">
        <f t="shared" si="0"/>
        <v>0</v>
      </c>
    </row>
    <row r="42" spans="1:5">
      <c r="A42" s="58" t="s">
        <v>44</v>
      </c>
      <c r="B42" s="59" t="s">
        <v>36</v>
      </c>
      <c r="C42" s="55">
        <v>0</v>
      </c>
      <c r="D42" s="55">
        <v>41404.01</v>
      </c>
      <c r="E42" s="55">
        <f t="shared" si="0"/>
        <v>41404.01</v>
      </c>
    </row>
    <row r="43" spans="1:5" ht="12.75" hidden="1" customHeight="1">
      <c r="A43" s="58" t="s">
        <v>45</v>
      </c>
      <c r="B43" s="59" t="s">
        <v>46</v>
      </c>
      <c r="C43" s="55">
        <v>0</v>
      </c>
      <c r="D43" s="55">
        <v>-9.0949470177292824E-13</v>
      </c>
      <c r="E43" s="55">
        <f t="shared" si="0"/>
        <v>-9.0949470177292824E-13</v>
      </c>
    </row>
    <row r="44" spans="1:5" ht="12.75" hidden="1" customHeight="1">
      <c r="A44" s="58" t="s">
        <v>45</v>
      </c>
      <c r="B44" s="59" t="s">
        <v>33</v>
      </c>
      <c r="C44" s="55">
        <v>-9.0949470177292824E-13</v>
      </c>
      <c r="D44" s="55">
        <v>-1.8189894035458565E-12</v>
      </c>
      <c r="E44" s="55">
        <f t="shared" si="0"/>
        <v>-9.0949470177292824E-13</v>
      </c>
    </row>
    <row r="45" spans="1:5" ht="12.75" hidden="1" customHeight="1">
      <c r="A45" s="58" t="s">
        <v>45</v>
      </c>
      <c r="B45" s="59" t="s">
        <v>42</v>
      </c>
      <c r="C45" s="55">
        <v>-6.6293637246417347E-12</v>
      </c>
      <c r="D45" s="55">
        <v>-3.886668764607748E-12</v>
      </c>
      <c r="E45" s="55">
        <f t="shared" si="0"/>
        <v>2.7426949600339867E-12</v>
      </c>
    </row>
    <row r="46" spans="1:5" ht="12.75" hidden="1" customHeight="1">
      <c r="A46" s="58" t="s">
        <v>45</v>
      </c>
      <c r="B46" s="59" t="s">
        <v>34</v>
      </c>
      <c r="C46" s="55">
        <v>75.5</v>
      </c>
      <c r="D46" s="55">
        <v>75.5</v>
      </c>
      <c r="E46" s="55">
        <f t="shared" si="0"/>
        <v>0</v>
      </c>
    </row>
    <row r="47" spans="1:5" ht="12.75" hidden="1" customHeight="1">
      <c r="A47" s="58" t="s">
        <v>45</v>
      </c>
      <c r="B47" s="59" t="s">
        <v>3</v>
      </c>
      <c r="C47" s="55">
        <v>-2.2737367544323206E-13</v>
      </c>
      <c r="D47" s="55">
        <v>-2.2737367544323206E-13</v>
      </c>
      <c r="E47" s="55">
        <f t="shared" si="0"/>
        <v>0</v>
      </c>
    </row>
    <row r="48" spans="1:5" ht="12.75" hidden="1" customHeight="1">
      <c r="A48" s="58" t="s">
        <v>47</v>
      </c>
      <c r="B48" s="59" t="s">
        <v>48</v>
      </c>
      <c r="C48" s="55">
        <v>14150</v>
      </c>
      <c r="D48" s="55">
        <v>14150</v>
      </c>
      <c r="E48" s="55">
        <f t="shared" si="0"/>
        <v>0</v>
      </c>
    </row>
    <row r="49" spans="1:5">
      <c r="A49" s="58" t="s">
        <v>49</v>
      </c>
      <c r="B49" s="59" t="s">
        <v>23</v>
      </c>
      <c r="C49" s="55">
        <v>0</v>
      </c>
      <c r="D49" s="55">
        <v>6049.6799999999994</v>
      </c>
      <c r="E49" s="55">
        <f t="shared" si="0"/>
        <v>6049.6799999999994</v>
      </c>
    </row>
    <row r="50" spans="1:5">
      <c r="A50" s="58" t="s">
        <v>49</v>
      </c>
      <c r="B50" s="59" t="s">
        <v>48</v>
      </c>
      <c r="C50" s="55">
        <v>49073.979999999996</v>
      </c>
      <c r="D50" s="55">
        <v>39084.75</v>
      </c>
      <c r="E50" s="55">
        <f t="shared" si="0"/>
        <v>-9989.2299999999959</v>
      </c>
    </row>
    <row r="51" spans="1:5">
      <c r="A51" s="58" t="s">
        <v>49</v>
      </c>
      <c r="B51" s="59" t="s">
        <v>34</v>
      </c>
      <c r="C51" s="55">
        <v>0</v>
      </c>
      <c r="D51" s="55">
        <v>22</v>
      </c>
      <c r="E51" s="55">
        <f t="shared" si="0"/>
        <v>22</v>
      </c>
    </row>
    <row r="52" spans="1:5" ht="12.75" hidden="1" customHeight="1">
      <c r="A52" s="58" t="s">
        <v>49</v>
      </c>
      <c r="B52" s="59" t="s">
        <v>35</v>
      </c>
      <c r="C52" s="55">
        <v>0</v>
      </c>
      <c r="D52" s="55">
        <v>0</v>
      </c>
      <c r="E52" s="55">
        <f t="shared" si="0"/>
        <v>0</v>
      </c>
    </row>
    <row r="53" spans="1:5">
      <c r="A53" s="58" t="s">
        <v>49</v>
      </c>
      <c r="B53" s="59" t="s">
        <v>36</v>
      </c>
      <c r="C53" s="55">
        <v>0</v>
      </c>
      <c r="D53" s="55">
        <v>3917.5499999999988</v>
      </c>
      <c r="E53" s="55">
        <f t="shared" si="0"/>
        <v>3917.5499999999988</v>
      </c>
    </row>
    <row r="54" spans="1:5" ht="12.75" hidden="1" customHeight="1">
      <c r="A54" s="58" t="s">
        <v>50</v>
      </c>
      <c r="B54" s="59" t="s">
        <v>46</v>
      </c>
      <c r="C54" s="55">
        <v>25345.859999999997</v>
      </c>
      <c r="D54" s="55">
        <v>25345.859999999997</v>
      </c>
      <c r="E54" s="55">
        <f t="shared" si="0"/>
        <v>0</v>
      </c>
    </row>
    <row r="55" spans="1:5">
      <c r="A55" s="58" t="s">
        <v>50</v>
      </c>
      <c r="B55" s="59" t="s">
        <v>23</v>
      </c>
      <c r="C55" s="55">
        <v>0</v>
      </c>
      <c r="D55" s="55">
        <v>31871.03</v>
      </c>
      <c r="E55" s="55">
        <f t="shared" si="0"/>
        <v>31871.03</v>
      </c>
    </row>
    <row r="56" spans="1:5">
      <c r="A56" s="58" t="s">
        <v>50</v>
      </c>
      <c r="B56" s="59" t="s">
        <v>26</v>
      </c>
      <c r="C56" s="55">
        <v>0</v>
      </c>
      <c r="D56" s="55">
        <v>-583206.04000000015</v>
      </c>
      <c r="E56" s="55">
        <f t="shared" si="0"/>
        <v>-583206.04000000015</v>
      </c>
    </row>
    <row r="57" spans="1:5">
      <c r="A57" s="58" t="s">
        <v>50</v>
      </c>
      <c r="B57" s="59" t="s">
        <v>32</v>
      </c>
      <c r="C57" s="55">
        <v>0</v>
      </c>
      <c r="D57" s="55">
        <v>65748.789999999994</v>
      </c>
      <c r="E57" s="55">
        <f t="shared" si="0"/>
        <v>65748.789999999994</v>
      </c>
    </row>
    <row r="58" spans="1:5">
      <c r="A58" s="58" t="s">
        <v>50</v>
      </c>
      <c r="B58" s="59" t="s">
        <v>51</v>
      </c>
      <c r="C58" s="55">
        <v>0</v>
      </c>
      <c r="D58" s="55">
        <v>39828</v>
      </c>
      <c r="E58" s="55">
        <f t="shared" si="0"/>
        <v>39828</v>
      </c>
    </row>
    <row r="59" spans="1:5">
      <c r="A59" s="58" t="s">
        <v>50</v>
      </c>
      <c r="B59" s="59" t="s">
        <v>33</v>
      </c>
      <c r="C59" s="55">
        <v>39439.5</v>
      </c>
      <c r="D59" s="55">
        <v>336055.05</v>
      </c>
      <c r="E59" s="55">
        <f t="shared" si="0"/>
        <v>296615.55</v>
      </c>
    </row>
    <row r="60" spans="1:5">
      <c r="A60" s="58" t="s">
        <v>50</v>
      </c>
      <c r="B60" s="59" t="s">
        <v>52</v>
      </c>
      <c r="C60" s="55">
        <v>52374.029999998238</v>
      </c>
      <c r="D60" s="55">
        <v>-20343.439999999959</v>
      </c>
      <c r="E60" s="55">
        <f t="shared" si="0"/>
        <v>-72717.469999998197</v>
      </c>
    </row>
    <row r="61" spans="1:5">
      <c r="A61" s="58" t="s">
        <v>50</v>
      </c>
      <c r="B61" s="59" t="s">
        <v>34</v>
      </c>
      <c r="C61" s="55">
        <v>6528.3200000000006</v>
      </c>
      <c r="D61" s="55">
        <v>186592.46000000002</v>
      </c>
      <c r="E61" s="55">
        <f t="shared" si="0"/>
        <v>180064.14</v>
      </c>
    </row>
    <row r="62" spans="1:5">
      <c r="A62" s="58" t="s">
        <v>50</v>
      </c>
      <c r="B62" s="59" t="s">
        <v>3</v>
      </c>
      <c r="C62" s="55">
        <v>3005.51</v>
      </c>
      <c r="D62" s="55">
        <v>19132.3</v>
      </c>
      <c r="E62" s="55">
        <f t="shared" si="0"/>
        <v>16126.789999999999</v>
      </c>
    </row>
    <row r="63" spans="1:5" ht="12.75" hidden="1" customHeight="1">
      <c r="A63" s="58" t="s">
        <v>50</v>
      </c>
      <c r="B63" s="59" t="s">
        <v>35</v>
      </c>
      <c r="C63" s="55">
        <v>0</v>
      </c>
      <c r="D63" s="55">
        <v>0</v>
      </c>
      <c r="E63" s="55">
        <f t="shared" si="0"/>
        <v>0</v>
      </c>
    </row>
    <row r="64" spans="1:5">
      <c r="A64" s="58" t="s">
        <v>50</v>
      </c>
      <c r="B64" s="59" t="s">
        <v>36</v>
      </c>
      <c r="C64" s="55">
        <v>0</v>
      </c>
      <c r="D64" s="55">
        <v>25669.21</v>
      </c>
      <c r="E64" s="55">
        <f t="shared" si="0"/>
        <v>25669.21</v>
      </c>
    </row>
    <row r="65" spans="1:5" ht="12.75" hidden="1" customHeight="1">
      <c r="A65" s="58" t="s">
        <v>53</v>
      </c>
      <c r="B65" s="59" t="s">
        <v>46</v>
      </c>
      <c r="C65" s="55">
        <v>428954.37000000023</v>
      </c>
      <c r="D65" s="55">
        <v>428954.37000000023</v>
      </c>
      <c r="E65" s="55">
        <f t="shared" si="0"/>
        <v>0</v>
      </c>
    </row>
    <row r="66" spans="1:5">
      <c r="A66" s="58" t="s">
        <v>53</v>
      </c>
      <c r="B66" s="59" t="s">
        <v>26</v>
      </c>
      <c r="C66" s="55">
        <v>0</v>
      </c>
      <c r="D66" s="55">
        <v>18910.300000000003</v>
      </c>
      <c r="E66" s="55">
        <f t="shared" si="0"/>
        <v>18910.300000000003</v>
      </c>
    </row>
    <row r="67" spans="1:5">
      <c r="A67" s="58" t="s">
        <v>53</v>
      </c>
      <c r="B67" s="59" t="s">
        <v>32</v>
      </c>
      <c r="C67" s="55">
        <v>160479.13999999998</v>
      </c>
      <c r="D67" s="55">
        <v>145888.22</v>
      </c>
      <c r="E67" s="55">
        <f t="shared" si="0"/>
        <v>-14590.919999999984</v>
      </c>
    </row>
    <row r="68" spans="1:5">
      <c r="A68" s="58" t="s">
        <v>53</v>
      </c>
      <c r="B68" s="59" t="s">
        <v>33</v>
      </c>
      <c r="C68" s="55">
        <v>771284.75999999989</v>
      </c>
      <c r="D68" s="55">
        <v>772882.25999999989</v>
      </c>
      <c r="E68" s="55">
        <f t="shared" si="0"/>
        <v>1597.5</v>
      </c>
    </row>
    <row r="69" spans="1:5">
      <c r="A69" s="58" t="s">
        <v>53</v>
      </c>
      <c r="B69" s="59" t="s">
        <v>29</v>
      </c>
      <c r="C69" s="55">
        <v>0</v>
      </c>
      <c r="D69" s="55">
        <v>14590.919999999998</v>
      </c>
      <c r="E69" s="55">
        <f t="shared" si="0"/>
        <v>14590.919999999998</v>
      </c>
    </row>
    <row r="70" spans="1:5">
      <c r="A70" s="58" t="s">
        <v>53</v>
      </c>
      <c r="B70" s="59" t="s">
        <v>52</v>
      </c>
      <c r="C70" s="55">
        <v>1671494.3699999992</v>
      </c>
      <c r="D70" s="55">
        <v>1651369.0699999989</v>
      </c>
      <c r="E70" s="55">
        <f t="shared" si="0"/>
        <v>-20125.300000000279</v>
      </c>
    </row>
    <row r="71" spans="1:5" ht="12.75" hidden="1" customHeight="1">
      <c r="A71" s="58" t="s">
        <v>53</v>
      </c>
      <c r="B71" s="59" t="s">
        <v>34</v>
      </c>
      <c r="C71" s="55">
        <v>536370.89</v>
      </c>
      <c r="D71" s="55">
        <v>536370.89</v>
      </c>
      <c r="E71" s="55">
        <f t="shared" si="0"/>
        <v>0</v>
      </c>
    </row>
    <row r="72" spans="1:5">
      <c r="A72" s="58" t="s">
        <v>53</v>
      </c>
      <c r="B72" s="59" t="s">
        <v>3</v>
      </c>
      <c r="C72" s="55">
        <v>319228.48</v>
      </c>
      <c r="D72" s="55">
        <v>318845.98</v>
      </c>
      <c r="E72" s="55">
        <f t="shared" ref="E72:E74" si="1">D72-C72</f>
        <v>-382.5</v>
      </c>
    </row>
    <row r="73" spans="1:5" ht="12.75" hidden="1" customHeight="1">
      <c r="A73" s="58" t="s">
        <v>53</v>
      </c>
      <c r="B73" s="59" t="s">
        <v>35</v>
      </c>
      <c r="C73" s="55">
        <v>0</v>
      </c>
      <c r="D73" s="55">
        <v>0</v>
      </c>
      <c r="E73" s="55">
        <f t="shared" si="1"/>
        <v>0</v>
      </c>
    </row>
    <row r="74" spans="1:5" ht="12.75" hidden="1" customHeight="1">
      <c r="A74" s="58" t="s">
        <v>53</v>
      </c>
      <c r="B74" s="59" t="s">
        <v>36</v>
      </c>
      <c r="C74" s="55">
        <v>274604.15000000008</v>
      </c>
      <c r="D74" s="55">
        <v>274604.15000000008</v>
      </c>
      <c r="E74" s="55">
        <f t="shared" si="1"/>
        <v>0</v>
      </c>
    </row>
    <row r="75" spans="1:5">
      <c r="A75" s="58"/>
      <c r="B75" s="59"/>
    </row>
    <row r="76" spans="1:5" ht="12" customHeight="1">
      <c r="A76" s="60"/>
      <c r="B76" s="61" t="s">
        <v>54</v>
      </c>
      <c r="C76" s="62">
        <f>SUBTOTAL(9,C7:C74)</f>
        <v>11981021.079999994</v>
      </c>
      <c r="D76" s="62">
        <f>SUBTOTAL(9,D7:D74)</f>
        <v>11981021.079999998</v>
      </c>
      <c r="E76" s="62">
        <f>SUBTOTAL(9,E7:E74)</f>
        <v>2.0954757928848267E-9</v>
      </c>
    </row>
    <row r="77" spans="1:5">
      <c r="E77" s="63" t="s">
        <v>59</v>
      </c>
    </row>
  </sheetData>
  <autoFilter ref="A6:E74">
    <filterColumn colId="4">
      <filters>
        <filter val="(1,965)"/>
        <filter val="(14,591)"/>
        <filter val="(20,125)"/>
        <filter val="(383)"/>
        <filter val="(5,098)"/>
        <filter val="(51,661)"/>
        <filter val="(583,206)"/>
        <filter val="(6,561,986)"/>
        <filter val="(70,300)"/>
        <filter val="(72,717)"/>
        <filter val="(9,989)"/>
        <filter val="1,598"/>
        <filter val="1,965"/>
        <filter val="10,257"/>
        <filter val="11,977"/>
        <filter val="14,591"/>
        <filter val="16,127"/>
        <filter val="16,851"/>
        <filter val="18,910"/>
        <filter val="180,064"/>
        <filter val="22"/>
        <filter val="23,181"/>
        <filter val="25,669"/>
        <filter val="296,616"/>
        <filter val="3,065,127"/>
        <filter val="3,080,841"/>
        <filter val="3,918"/>
        <filter val="305,456"/>
        <filter val="31,871"/>
        <filter val="39,828"/>
        <filter val="41,404"/>
        <filter val="5,098"/>
        <filter val="57,465"/>
        <filter val="58,323"/>
        <filter val="6,035"/>
        <filter val="6,050"/>
        <filter val="65,749"/>
        <filter val="7,029"/>
      </filters>
    </filterColumn>
  </autoFilter>
  <pageMargins left="1" right="0.75" top="0.75" bottom="0.75" header="0.3" footer="0.3"/>
  <pageSetup scale="85" orientation="portrait" r:id="rId1"/>
  <headerFooter>
    <oddHeader>&amp;R&amp;"Arial,Regular"&amp;10Page 4.13.1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471E45-522C-458F-879F-6E3919263885}"/>
</file>

<file path=customXml/itemProps2.xml><?xml version="1.0" encoding="utf-8"?>
<ds:datastoreItem xmlns:ds="http://schemas.openxmlformats.org/officeDocument/2006/customXml" ds:itemID="{15F26C91-2DA0-4DF6-9C84-C43C7F2E7412}"/>
</file>

<file path=customXml/itemProps3.xml><?xml version="1.0" encoding="utf-8"?>
<ds:datastoreItem xmlns:ds="http://schemas.openxmlformats.org/officeDocument/2006/customXml" ds:itemID="{A0896630-7DEB-4EBA-92A1-E568F0D6F50E}"/>
</file>

<file path=customXml/itemProps4.xml><?xml version="1.0" encoding="utf-8"?>
<ds:datastoreItem xmlns:ds="http://schemas.openxmlformats.org/officeDocument/2006/customXml" ds:itemID="{8AE461FD-5875-46B7-ABAF-4D75C2098B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4.13</vt:lpstr>
      <vt:lpstr>4.13.1</vt:lpstr>
      <vt:lpstr>'4.13'!Print_Area</vt:lpstr>
      <vt:lpstr>'4.13.1'!Print_Area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2012-11-20T21:01:44Z</dcterms:created>
  <dcterms:modified xsi:type="dcterms:W3CDTF">2012-12-20T19:30:39Z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