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>
    <definedName name="_xlnm.Print_Area" localSheetId="0">'Sheet1'!$A$1:$I$66</definedName>
  </definedNames>
  <calcPr fullCalcOnLoad="1"/>
</workbook>
</file>

<file path=xl/sharedStrings.xml><?xml version="1.0" encoding="utf-8"?>
<sst xmlns="http://schemas.openxmlformats.org/spreadsheetml/2006/main" count="11" uniqueCount="11">
  <si>
    <t xml:space="preserve">Residential </t>
  </si>
  <si>
    <t>Total Therms</t>
  </si>
  <si>
    <t>Therms in Sch. 111</t>
  </si>
  <si>
    <t>Triple E Table 6G (WA)-2005</t>
  </si>
  <si>
    <t>Therms in Sch. 101</t>
  </si>
  <si>
    <t xml:space="preserve">Estimate of achieved Company sponsored conservation for schedules 101 and 111- 2005 </t>
  </si>
  <si>
    <t>Limited Income</t>
  </si>
  <si>
    <t>Comm./Ind.</t>
  </si>
  <si>
    <t>Total achieved</t>
  </si>
  <si>
    <t>05 therm decline</t>
  </si>
  <si>
    <t>The data in the shaded box is from the 2005 Triple E report as updated in Avista Response to PC-29.  2% of the Comm/Ind therms saved were removed as conservation by industrial customers not on either Sch. 101 or Sch.111(see Avista Response to PC-29.)  The remaining Comm/Ind therms saved were spread 50%/50% between Sch. 101 and Sch. 111. A load weighted spread of Comm therms saved could be 27% 101 and 72% 111based on the load weighted distribution of Commercial customers as follows. 15.2% of 2005 101 load was Comm(Avista's Response to EP-5.) Thus (.152*117M 05 101 therms)/(.152*117M 05 therms+ 47M 111 05 therms)=27%. However, this does not remove the industrial use in the 47M therms in 111so I adjusted to 50% for each. I am awaiting more information on this subject from PC-48 to Avista.  The "05 therm decline" includes decline from therms achieved by assuming each efficiency measure is in place for an aveerage of half the year.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</si>
</sst>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.5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3" fontId="0" fillId="0" borderId="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" xfId="0" applyBorder="1" applyAlignment="1">
      <alignment/>
    </xf>
    <xf numFmtId="3" fontId="2" fillId="0" borderId="0" xfId="0" applyNumberFormat="1" applyFont="1" applyAlignment="1">
      <alignment/>
    </xf>
    <xf numFmtId="3" fontId="0" fillId="0" borderId="5" xfId="0" applyNumberFormat="1" applyBorder="1" applyAlignment="1">
      <alignment/>
    </xf>
    <xf numFmtId="0" fontId="0" fillId="2" borderId="6" xfId="0" applyFill="1" applyBorder="1" applyAlignment="1">
      <alignment/>
    </xf>
    <xf numFmtId="0" fontId="0" fillId="2" borderId="2" xfId="0" applyFill="1" applyBorder="1" applyAlignment="1">
      <alignment/>
    </xf>
    <xf numFmtId="3" fontId="0" fillId="2" borderId="0" xfId="0" applyNumberFormat="1" applyFill="1" applyBorder="1" applyAlignment="1">
      <alignment/>
    </xf>
    <xf numFmtId="0" fontId="0" fillId="2" borderId="3" xfId="0" applyFill="1" applyBorder="1" applyAlignment="1">
      <alignment/>
    </xf>
    <xf numFmtId="3" fontId="0" fillId="2" borderId="1" xfId="0" applyNumberFormat="1" applyFill="1" applyBorder="1" applyAlignment="1">
      <alignment/>
    </xf>
    <xf numFmtId="0" fontId="0" fillId="2" borderId="0" xfId="0" applyFill="1" applyBorder="1" applyAlignment="1" quotePrefix="1">
      <alignment/>
    </xf>
    <xf numFmtId="9" fontId="0" fillId="0" borderId="0" xfId="0" applyNumberFormat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Estimated Company Sponsored Therms Achieved in 2005 by Rate Schedule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Sch. 101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Sheet1!$E$11</c:f>
              <c:numCache>
                <c:ptCount val="1"/>
                <c:pt idx="0">
                  <c:v>546000</c:v>
                </c:pt>
              </c:numCache>
            </c:numRef>
          </c:val>
        </c:ser>
        <c:ser>
          <c:idx val="1"/>
          <c:order val="1"/>
          <c:tx>
            <c:v>Sch. 111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Sheet1!$F$11</c:f>
              <c:numCache>
                <c:ptCount val="1"/>
                <c:pt idx="0">
                  <c:v>378000</c:v>
                </c:pt>
              </c:numCache>
            </c:numRef>
          </c:val>
        </c:ser>
        <c:axId val="22901541"/>
        <c:axId val="60164914"/>
      </c:barChart>
      <c:catAx>
        <c:axId val="22901541"/>
        <c:scaling>
          <c:orientation val="minMax"/>
        </c:scaling>
        <c:axPos val="b"/>
        <c:delete val="1"/>
        <c:majorTickMark val="out"/>
        <c:minorTickMark val="none"/>
        <c:tickLblPos val="nextTo"/>
        <c:crossAx val="60164914"/>
        <c:crosses val="autoZero"/>
        <c:auto val="1"/>
        <c:lblOffset val="100"/>
        <c:noMultiLvlLbl val="0"/>
      </c:catAx>
      <c:valAx>
        <c:axId val="601649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Therms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9015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37</xdr:row>
      <xdr:rowOff>76200</xdr:rowOff>
    </xdr:from>
    <xdr:to>
      <xdr:col>7</xdr:col>
      <xdr:colOff>561975</xdr:colOff>
      <xdr:row>61</xdr:row>
      <xdr:rowOff>123825</xdr:rowOff>
    </xdr:to>
    <xdr:graphicFrame>
      <xdr:nvGraphicFramePr>
        <xdr:cNvPr id="1" name="Chart 1"/>
        <xdr:cNvGraphicFramePr/>
      </xdr:nvGraphicFramePr>
      <xdr:xfrm>
        <a:off x="523875" y="6629400"/>
        <a:ext cx="63150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="75" zoomScaleNormal="75" workbookViewId="0" topLeftCell="A1">
      <selection activeCell="H31" sqref="H31"/>
    </sheetView>
  </sheetViews>
  <sheetFormatPr defaultColWidth="9.140625" defaultRowHeight="12.75"/>
  <cols>
    <col min="1" max="1" width="14.7109375" style="0" customWidth="1"/>
    <col min="2" max="2" width="12.8515625" style="0" customWidth="1"/>
    <col min="3" max="3" width="21.140625" style="0" customWidth="1"/>
    <col min="4" max="4" width="18.00390625" style="0" customWidth="1"/>
  </cols>
  <sheetData>
    <row r="2" spans="1:9" ht="12.75">
      <c r="A2" s="20" t="s">
        <v>5</v>
      </c>
      <c r="B2" s="20"/>
      <c r="C2" s="20"/>
      <c r="D2" s="20"/>
      <c r="E2" s="20"/>
      <c r="F2" s="20"/>
      <c r="G2" s="20"/>
      <c r="H2" s="20"/>
      <c r="I2" s="20"/>
    </row>
    <row r="3" spans="1:9" ht="12.75">
      <c r="A3" s="20"/>
      <c r="B3" s="20"/>
      <c r="C3" s="20"/>
      <c r="D3" s="20"/>
      <c r="E3" s="20"/>
      <c r="F3" s="20"/>
      <c r="G3" s="20"/>
      <c r="H3" s="20"/>
      <c r="I3" s="20"/>
    </row>
    <row r="4" spans="2:9" ht="12.75">
      <c r="B4" s="1"/>
      <c r="C4" s="1"/>
      <c r="D4" s="1"/>
      <c r="E4" s="1"/>
      <c r="F4" s="1"/>
      <c r="G4" s="1"/>
      <c r="H4" s="1"/>
      <c r="I4" s="1"/>
    </row>
    <row r="5" spans="1:2" ht="12.75">
      <c r="A5" s="18" t="s">
        <v>3</v>
      </c>
      <c r="B5" s="19"/>
    </row>
    <row r="6" spans="1:4" ht="12.75">
      <c r="A6" s="11"/>
      <c r="B6" s="12" t="s">
        <v>1</v>
      </c>
      <c r="C6" s="5" t="s">
        <v>4</v>
      </c>
      <c r="D6" s="8" t="s">
        <v>2</v>
      </c>
    </row>
    <row r="7" spans="1:4" ht="12.75">
      <c r="A7" s="11" t="s">
        <v>0</v>
      </c>
      <c r="B7" s="13">
        <v>118170</v>
      </c>
      <c r="C7" s="2">
        <v>118170</v>
      </c>
      <c r="D7" s="10"/>
    </row>
    <row r="8" spans="1:6" ht="12.75">
      <c r="A8" s="11" t="s">
        <v>6</v>
      </c>
      <c r="B8" s="13">
        <v>49930</v>
      </c>
      <c r="C8" s="2">
        <v>49930</v>
      </c>
      <c r="D8" s="4"/>
      <c r="F8" s="2"/>
    </row>
    <row r="9" spans="1:6" ht="12.75">
      <c r="A9" s="14" t="s">
        <v>7</v>
      </c>
      <c r="B9" s="15">
        <v>772015</v>
      </c>
      <c r="C9" s="3">
        <f>(B9-0.02*B9)*0.5</f>
        <v>378287.35</v>
      </c>
      <c r="D9" s="6">
        <f>(B9-0.02*B9)*0.5</f>
        <v>378287.35</v>
      </c>
      <c r="F9" s="2"/>
    </row>
    <row r="10" spans="1:6" ht="12.75">
      <c r="A10" t="s">
        <v>8</v>
      </c>
      <c r="B10" s="2"/>
      <c r="C10" s="9">
        <f>SUM(C7:C9)</f>
        <v>546387.35</v>
      </c>
      <c r="D10" s="9">
        <f>D9</f>
        <v>378287.35</v>
      </c>
      <c r="E10" s="17">
        <f>C10/(C10+D10)</f>
        <v>0.590896831069348</v>
      </c>
      <c r="F10" s="17">
        <f>D10/(D10+C10)</f>
        <v>0.409103168930652</v>
      </c>
    </row>
    <row r="11" spans="1:6" ht="12.75">
      <c r="A11" s="16" t="s">
        <v>9</v>
      </c>
      <c r="C11" s="9">
        <f>C10*0.5</f>
        <v>273193.675</v>
      </c>
      <c r="D11" s="9">
        <f>D10*0.5</f>
        <v>189143.675</v>
      </c>
      <c r="E11" s="2">
        <v>546000</v>
      </c>
      <c r="F11" s="2">
        <v>378000</v>
      </c>
    </row>
    <row r="12" spans="1:8" ht="12.75">
      <c r="A12" s="21" t="s">
        <v>10</v>
      </c>
      <c r="B12" s="22"/>
      <c r="C12" s="22"/>
      <c r="D12" s="22"/>
      <c r="E12" s="22"/>
      <c r="F12" s="22"/>
      <c r="G12" s="22"/>
      <c r="H12" s="23"/>
    </row>
    <row r="13" spans="1:8" ht="12.75">
      <c r="A13" s="24"/>
      <c r="B13" s="25"/>
      <c r="C13" s="25"/>
      <c r="D13" s="25"/>
      <c r="E13" s="25"/>
      <c r="F13" s="25"/>
      <c r="G13" s="25"/>
      <c r="H13" s="26"/>
    </row>
    <row r="14" spans="1:8" ht="12.75">
      <c r="A14" s="24"/>
      <c r="B14" s="25"/>
      <c r="C14" s="25"/>
      <c r="D14" s="25"/>
      <c r="E14" s="25"/>
      <c r="F14" s="25"/>
      <c r="G14" s="25"/>
      <c r="H14" s="26"/>
    </row>
    <row r="15" spans="1:8" ht="12.75">
      <c r="A15" s="24"/>
      <c r="B15" s="25"/>
      <c r="C15" s="25"/>
      <c r="D15" s="25"/>
      <c r="E15" s="25"/>
      <c r="F15" s="25"/>
      <c r="G15" s="25"/>
      <c r="H15" s="26"/>
    </row>
    <row r="16" spans="1:8" ht="67.5" customHeight="1">
      <c r="A16" s="27"/>
      <c r="B16" s="28"/>
      <c r="C16" s="28"/>
      <c r="D16" s="28"/>
      <c r="E16" s="28"/>
      <c r="F16" s="28"/>
      <c r="G16" s="28"/>
      <c r="H16" s="29"/>
    </row>
    <row r="17" ht="2.25" customHeight="1"/>
    <row r="18" spans="1:2" ht="12.75">
      <c r="A18" s="2">
        <v>546000</v>
      </c>
      <c r="B18" s="2">
        <v>1130000</v>
      </c>
    </row>
    <row r="19" ht="12.75">
      <c r="A19" s="7"/>
    </row>
  </sheetData>
  <mergeCells count="3">
    <mergeCell ref="A5:B5"/>
    <mergeCell ref="A2:I3"/>
    <mergeCell ref="A12:H16"/>
  </mergeCells>
  <printOptions/>
  <pageMargins left="0.75" right="0.75" top="1" bottom="1" header="0.5" footer="0.5"/>
  <pageSetup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the Attorney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Attorney General</dc:creator>
  <cp:keywords/>
  <dc:description/>
  <cp:lastModifiedBy>Office of the Attorney General</cp:lastModifiedBy>
  <cp:lastPrinted>2006-11-08T22:20:41Z</cp:lastPrinted>
  <dcterms:created xsi:type="dcterms:W3CDTF">2006-11-02T22:00:40Z</dcterms:created>
  <dcterms:modified xsi:type="dcterms:W3CDTF">2006-11-08T22:21:00Z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060518</vt:lpwstr>
  </property>
  <property fmtid="{D5CDD505-2E9C-101B-9397-08002B2CF9AE}" pid="6" name="IsConfidenti">
    <vt:lpwstr>0</vt:lpwstr>
  </property>
  <property fmtid="{D5CDD505-2E9C-101B-9397-08002B2CF9AE}" pid="7" name="Dat">
    <vt:lpwstr>2006-11-13T00:00:00Z</vt:lpwstr>
  </property>
  <property fmtid="{D5CDD505-2E9C-101B-9397-08002B2CF9AE}" pid="8" name="CaseTy">
    <vt:lpwstr>Petition</vt:lpwstr>
  </property>
  <property fmtid="{D5CDD505-2E9C-101B-9397-08002B2CF9AE}" pid="9" name="OpenedDa">
    <vt:lpwstr>2006-04-05T00:00:00Z</vt:lpwstr>
  </property>
  <property fmtid="{D5CDD505-2E9C-101B-9397-08002B2CF9AE}" pid="10" name="Pref">
    <vt:lpwstr>UG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