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5130" tabRatio="966" firstSheet="2" activeTab="19"/>
  </bookViews>
  <sheets>
    <sheet name="MPG-5" sheetId="1" r:id="rId1"/>
    <sheet name="MPG-6" sheetId="2" r:id="rId2"/>
    <sheet name="MPG-7" sheetId="3" r:id="rId3"/>
    <sheet name="MPG-8" sheetId="4" r:id="rId4"/>
    <sheet name="MPG-10" sheetId="5" r:id="rId5"/>
    <sheet name="MPG-11" sheetId="6" r:id="rId6"/>
    <sheet name="MPG-12" sheetId="7" r:id="rId7"/>
    <sheet name="3-DCF(1)" sheetId="8" state="hidden" r:id="rId8"/>
    <sheet name="3-DCF(2)" sheetId="9" state="hidden" r:id="rId9"/>
    <sheet name="MPG-13" sheetId="10" r:id="rId10"/>
    <sheet name="MPG-14" sheetId="11" r:id="rId11"/>
    <sheet name="MPG-15" sheetId="12" r:id="rId12"/>
    <sheet name="MPG-17" sheetId="13" r:id="rId13"/>
    <sheet name="MPG-18" sheetId="14" r:id="rId14"/>
    <sheet name="MPG-20" sheetId="15" r:id="rId15"/>
    <sheet name="Payout (WP1)" sheetId="16" r:id="rId16"/>
    <sheet name="___snlqueryparms" sheetId="17" state="veryHidden" r:id="rId17"/>
    <sheet name="AvsF" sheetId="18" r:id="rId18"/>
    <sheet name="Div to Book" sheetId="19" r:id="rId19"/>
    <sheet name="Stock Prices" sheetId="20" r:id="rId20"/>
  </sheets>
  <externalReferences>
    <externalReference r:id="rId23"/>
    <externalReference r:id="rId24"/>
    <externalReference r:id="rId25"/>
  </externalReferences>
  <definedNames>
    <definedName name="dsfsd">'[2]Credit Ratings-DO Not'!$E$5:$F$23</definedName>
    <definedName name="m">'[1]Credit Ratings-DO Not'!$E$5:$F$23</definedName>
    <definedName name="Moodys">#REF!</definedName>
    <definedName name="_xlnm.Print_Area" localSheetId="7">'3-DCF(1)'!$A$1:$L$36</definedName>
    <definedName name="_xlnm.Print_Area" localSheetId="8">'3-DCF(2)'!$A$1:$L$49</definedName>
    <definedName name="_xlnm.Print_Area" localSheetId="6">'MPG-12'!$A$1:$G$37</definedName>
    <definedName name="_xlnm.Print_Area" localSheetId="9">'MPG-13'!$F$2:$R$36</definedName>
    <definedName name="_xlnm.Print_Area" localSheetId="10">'MPG-14'!$A$1:$E$48</definedName>
    <definedName name="_xlnm.Print_Area" localSheetId="11">'MPG-15'!$A$1:$E$48</definedName>
    <definedName name="_xlnm.Print_Area" localSheetId="12">'MPG-17'!$A$1:$D$32</definedName>
    <definedName name="_xlnm.Print_Area" localSheetId="14">'MPG-20'!$A$1:$D$36</definedName>
    <definedName name="_xlnm.Print_Area" localSheetId="0">'MPG-5'!$A$1:$G$39</definedName>
    <definedName name="_xlnm.Print_Area" localSheetId="19">'Stock Prices'!$A$1:$K$153</definedName>
    <definedName name="s">'[3]Credit Ratings-DO Not'!$B$5:$C$26</definedName>
    <definedName name="SAP">#REF!</definedName>
  </definedNames>
  <calcPr fullCalcOnLoad="1"/>
</workbook>
</file>

<file path=xl/comments15.xml><?xml version="1.0" encoding="utf-8"?>
<comments xmlns="http://schemas.openxmlformats.org/spreadsheetml/2006/main">
  <authors>
    <author>Magdalena Ackenhausen</author>
  </authors>
  <commentList>
    <comment ref="D14" authorId="0">
      <text>
        <r>
          <rPr>
            <b/>
            <sz val="8"/>
            <rFont val="Arial"/>
            <family val="2"/>
          </rPr>
          <t>Maggie Ackenhausen:</t>
        </r>
        <r>
          <rPr>
            <sz val="8"/>
            <rFont val="Arial"/>
            <family val="2"/>
          </rPr>
          <t xml:space="preserve">
Large Co. Stock Mean: 12.3% minus LT Government Mean:  5.8 =  
 Risk Premium: 6.5%</t>
        </r>
      </text>
    </comment>
    <comment ref="D13" authorId="0">
      <text>
        <r>
          <rPr>
            <b/>
            <sz val="8"/>
            <rFont val="Arial"/>
            <family val="2"/>
          </rPr>
          <t>Maggie Ackenhausen:</t>
        </r>
        <r>
          <rPr>
            <sz val="8"/>
            <rFont val="Arial"/>
            <family val="2"/>
          </rPr>
          <t xml:space="preserve">
Used Blue Chip Forecast from 5/1/08 - Q3,2009 - Treasury Note 30 yr.- 4.9%</t>
        </r>
      </text>
    </comment>
    <comment ref="D24" authorId="0">
      <text>
        <r>
          <rPr>
            <b/>
            <sz val="8"/>
            <rFont val="Tahoma"/>
            <family val="2"/>
          </rPr>
          <t>Maggie Ackenhausen:</t>
        </r>
        <r>
          <rPr>
            <sz val="8"/>
            <rFont val="Tahoma"/>
            <family val="2"/>
          </rPr>
          <t xml:space="preserve">
Arithmetic Mean of Inflation-Adjusted Large Company Stocks (SBBI 2008, pp. 120) times Inflation Rate (CPI: Blue Chip Forcast) - Risk Free Rate:
Inf.-Adjusted Large Co. Stock = 9.0%
Inflation Rate = 2.3%
Risk Free Rate = 4.9%
Therefore:
PRP: (1.090)*(1.023)-4.9%=6.61%</t>
        </r>
      </text>
    </comment>
  </commentList>
</comments>
</file>

<file path=xl/sharedStrings.xml><?xml version="1.0" encoding="utf-8"?>
<sst xmlns="http://schemas.openxmlformats.org/spreadsheetml/2006/main" count="1514" uniqueCount="712">
  <si>
    <t>(1)</t>
  </si>
  <si>
    <t>(2)</t>
  </si>
  <si>
    <t>(3)</t>
  </si>
  <si>
    <t>(4)</t>
  </si>
  <si>
    <t>(5)</t>
  </si>
  <si>
    <t>Sources:</t>
  </si>
  <si>
    <t>Line</t>
  </si>
  <si>
    <t>(6)</t>
  </si>
  <si>
    <r>
      <t>Adjusted</t>
    </r>
    <r>
      <rPr>
        <b/>
        <u val="single"/>
        <sz val="10"/>
        <rFont val="Arial"/>
        <family val="2"/>
      </rPr>
      <t xml:space="preserve"> Yield</t>
    </r>
  </si>
  <si>
    <r>
      <t xml:space="preserve">AVG (%) </t>
    </r>
    <r>
      <rPr>
        <b/>
        <u val="single"/>
        <sz val="10"/>
        <rFont val="Arial"/>
        <family val="2"/>
      </rPr>
      <t xml:space="preserve">Growth </t>
    </r>
  </si>
  <si>
    <r>
      <t xml:space="preserve">13-Week AVG </t>
    </r>
    <r>
      <rPr>
        <b/>
        <u val="single"/>
        <sz val="10"/>
        <rFont val="Arial"/>
        <family val="2"/>
      </rPr>
      <t>Stock Price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</si>
  <si>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Annual </t>
    </r>
    <r>
      <rPr>
        <b/>
        <u val="single"/>
        <sz val="10"/>
        <rFont val="Arial"/>
        <family val="2"/>
      </rPr>
      <t>Dividend</t>
    </r>
    <r>
      <rPr>
        <b/>
        <u val="single"/>
        <vertAlign val="superscript"/>
        <sz val="10"/>
        <rFont val="Arial"/>
        <family val="2"/>
      </rPr>
      <t>2</t>
    </r>
  </si>
  <si>
    <t>Common Equity Ratios</t>
  </si>
  <si>
    <t>A3</t>
  </si>
  <si>
    <t>Date</t>
  </si>
  <si>
    <t>Open</t>
  </si>
  <si>
    <t>High</t>
  </si>
  <si>
    <t>Low</t>
  </si>
  <si>
    <t>AVG</t>
  </si>
  <si>
    <t>13 Week AVG</t>
  </si>
  <si>
    <r>
      <t xml:space="preserve">Zacks Estimated </t>
    </r>
    <r>
      <rPr>
        <b/>
        <u val="single"/>
        <sz val="10"/>
        <rFont val="Arial"/>
        <family val="2"/>
      </rPr>
      <t>Growth %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</si>
  <si>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Reuters Estimated </t>
    </r>
    <r>
      <rPr>
        <b/>
        <u val="single"/>
        <sz val="10"/>
        <rFont val="Arial"/>
        <family val="2"/>
      </rPr>
      <t>Growth %</t>
    </r>
    <r>
      <rPr>
        <b/>
        <u val="single"/>
        <vertAlign val="superscript"/>
        <sz val="10"/>
        <rFont val="Arial"/>
        <family val="2"/>
      </rPr>
      <t>2</t>
    </r>
  </si>
  <si>
    <r>
      <t>AVG of Growth</t>
    </r>
    <r>
      <rPr>
        <b/>
        <u val="single"/>
        <sz val="10"/>
        <rFont val="Arial"/>
        <family val="2"/>
      </rPr>
      <t xml:space="preserve"> Rates</t>
    </r>
  </si>
  <si>
    <t>CAPM</t>
  </si>
  <si>
    <t>Bond Yield</t>
  </si>
  <si>
    <t>Average</t>
  </si>
  <si>
    <t>Source:</t>
  </si>
  <si>
    <t>"A" Rating Utility</t>
  </si>
  <si>
    <t>Authorized</t>
  </si>
  <si>
    <t xml:space="preserve">Indicated </t>
  </si>
  <si>
    <t xml:space="preserve">Risk </t>
  </si>
  <si>
    <t>Premium</t>
  </si>
  <si>
    <r>
      <t>Bond Yield</t>
    </r>
    <r>
      <rPr>
        <b/>
        <u val="single"/>
        <vertAlign val="superscript"/>
        <sz val="10"/>
        <rFont val="Arial"/>
        <family val="2"/>
      </rPr>
      <t>1</t>
    </r>
  </si>
  <si>
    <t xml:space="preserve">Sources: </t>
  </si>
  <si>
    <t>Book Value</t>
  </si>
  <si>
    <t>P/Share</t>
  </si>
  <si>
    <t>Book Value P/S</t>
  </si>
  <si>
    <t>Projection</t>
  </si>
  <si>
    <t>Dividends</t>
  </si>
  <si>
    <t>Dividends P/S</t>
  </si>
  <si>
    <t>Earnings</t>
  </si>
  <si>
    <t>Earnings P/S</t>
  </si>
  <si>
    <t>Payout</t>
  </si>
  <si>
    <t>Ratio</t>
  </si>
  <si>
    <t>ROE</t>
  </si>
  <si>
    <t>3-5 Yr.</t>
  </si>
  <si>
    <t xml:space="preserve">3-5 Yr. </t>
  </si>
  <si>
    <t>(7)</t>
  </si>
  <si>
    <t>(8)</t>
  </si>
  <si>
    <t>(9)</t>
  </si>
  <si>
    <t>(10)</t>
  </si>
  <si>
    <t>Description</t>
  </si>
  <si>
    <t>CAPM Average</t>
  </si>
  <si>
    <t xml:space="preserve"> Premium</t>
  </si>
  <si>
    <t>Historical</t>
  </si>
  <si>
    <t>Prospective</t>
  </si>
  <si>
    <r>
      <t>Risk Premium</t>
    </r>
    <r>
      <rPr>
        <vertAlign val="superscript"/>
        <sz val="10"/>
        <rFont val="Arial"/>
        <family val="2"/>
      </rPr>
      <t>2</t>
    </r>
  </si>
  <si>
    <r>
      <t>Beta</t>
    </r>
    <r>
      <rPr>
        <vertAlign val="superscript"/>
        <sz val="10"/>
        <rFont val="Arial"/>
        <family val="2"/>
      </rPr>
      <t>3</t>
    </r>
  </si>
  <si>
    <t>Equity Risk Premium - Utility Bond</t>
  </si>
  <si>
    <t>Equity Risk Premium - Treasury Bond</t>
  </si>
  <si>
    <t>BBB+</t>
  </si>
  <si>
    <t>Baa1</t>
  </si>
  <si>
    <r>
      <t>Returns</t>
    </r>
    <r>
      <rPr>
        <b/>
        <u val="single"/>
        <vertAlign val="superscript"/>
        <sz val="10"/>
        <rFont val="Arial"/>
        <family val="2"/>
      </rPr>
      <t>2</t>
    </r>
  </si>
  <si>
    <t xml:space="preserve">Treasury </t>
  </si>
  <si>
    <t>Market Price</t>
  </si>
  <si>
    <t>Market/Book</t>
  </si>
  <si>
    <t>Market/Book Ratio</t>
  </si>
  <si>
    <t>2004</t>
  </si>
  <si>
    <t>3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</si>
  <si>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</si>
  <si>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</si>
  <si>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</si>
  <si>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</si>
  <si>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</si>
  <si>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</si>
  <si>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</si>
  <si>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</si>
  <si>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</si>
  <si>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</si>
  <si>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</si>
  <si>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</si>
  <si>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</si>
  <si>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</si>
  <si>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</si>
  <si>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</si>
  <si>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</si>
  <si>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</si>
  <si>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</si>
  <si>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</si>
  <si>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</si>
  <si>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</si>
  <si>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</si>
  <si>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</si>
  <si>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www.moodys.com, Bond Yields and Key Indicators.</t>
  </si>
  <si>
    <t>Electric</t>
  </si>
  <si>
    <t>Electric Utility</t>
  </si>
  <si>
    <t>Electric Utilities</t>
  </si>
  <si>
    <t>Div/Book</t>
  </si>
  <si>
    <t>(11)</t>
  </si>
  <si>
    <t>(12)</t>
  </si>
  <si>
    <r>
      <t>S&amp;P</t>
    </r>
    <r>
      <rPr>
        <b/>
        <u val="single"/>
        <vertAlign val="superscript"/>
        <sz val="10"/>
        <rFont val="Arial"/>
        <family val="2"/>
      </rPr>
      <t>1</t>
    </r>
  </si>
  <si>
    <r>
      <t>Moody's</t>
    </r>
    <r>
      <rPr>
        <b/>
        <u val="single"/>
        <vertAlign val="superscript"/>
        <sz val="10"/>
        <rFont val="Arial"/>
        <family val="2"/>
      </rPr>
      <t>1</t>
    </r>
  </si>
  <si>
    <t>"Baa" Rating Utility</t>
  </si>
  <si>
    <t>2005</t>
  </si>
  <si>
    <r>
      <t xml:space="preserve">Zacks
Number of </t>
    </r>
    <r>
      <rPr>
        <b/>
        <u val="single"/>
        <sz val="10"/>
        <rFont val="Arial"/>
        <family val="2"/>
      </rPr>
      <t>Estimates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</si>
  <si>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Reuters
Number of </t>
    </r>
    <r>
      <rPr>
        <b/>
        <u val="single"/>
        <sz val="10"/>
        <rFont val="Arial"/>
        <family val="2"/>
      </rPr>
      <t>Estimates</t>
    </r>
    <r>
      <rPr>
        <b/>
        <u val="single"/>
        <vertAlign val="superscript"/>
        <sz val="10"/>
        <rFont val="Arial"/>
        <family val="2"/>
      </rPr>
      <t>2</t>
    </r>
  </si>
  <si>
    <r>
      <t xml:space="preserve">Constant </t>
    </r>
    <r>
      <rPr>
        <b/>
        <u val="single"/>
        <sz val="10"/>
        <rFont val="Arial"/>
        <family val="2"/>
      </rPr>
      <t>Growth DCF</t>
    </r>
  </si>
  <si>
    <t xml:space="preserve">Xcel Energy Inc.              </t>
  </si>
  <si>
    <t>Payout and ROE Ratios</t>
  </si>
  <si>
    <t>13 Week Average Stock Prices</t>
  </si>
  <si>
    <t>DTE Energy</t>
  </si>
  <si>
    <t>Median</t>
  </si>
  <si>
    <t>5-Yr. AVG</t>
  </si>
  <si>
    <t>2003</t>
  </si>
  <si>
    <t>2006</t>
  </si>
  <si>
    <t>Price</t>
  </si>
  <si>
    <r>
      <t>Year</t>
    </r>
    <r>
      <rPr>
        <b/>
        <vertAlign val="subscript"/>
        <sz val="10"/>
        <rFont val="Arial"/>
        <family val="2"/>
      </rPr>
      <t>1</t>
    </r>
  </si>
  <si>
    <r>
      <t>Year</t>
    </r>
    <r>
      <rPr>
        <b/>
        <vertAlign val="subscript"/>
        <sz val="10"/>
        <rFont val="Arial"/>
        <family val="2"/>
      </rPr>
      <t>2</t>
    </r>
  </si>
  <si>
    <r>
      <t>Year</t>
    </r>
    <r>
      <rPr>
        <b/>
        <vertAlign val="subscript"/>
        <sz val="10"/>
        <rFont val="Arial"/>
        <family val="2"/>
      </rPr>
      <t>3</t>
    </r>
  </si>
  <si>
    <r>
      <t>Year</t>
    </r>
    <r>
      <rPr>
        <b/>
        <vertAlign val="subscript"/>
        <sz val="10"/>
        <rFont val="Arial"/>
        <family val="2"/>
      </rPr>
      <t>4</t>
    </r>
  </si>
  <si>
    <r>
      <t>Year</t>
    </r>
    <r>
      <rPr>
        <b/>
        <vertAlign val="subscript"/>
        <sz val="10"/>
        <rFont val="Arial"/>
        <family val="2"/>
      </rPr>
      <t>5</t>
    </r>
  </si>
  <si>
    <r>
      <t>Year</t>
    </r>
    <r>
      <rPr>
        <b/>
        <vertAlign val="subscript"/>
        <sz val="10"/>
        <rFont val="Arial"/>
        <family val="2"/>
      </rPr>
      <t>6</t>
    </r>
  </si>
  <si>
    <r>
      <t>Year</t>
    </r>
    <r>
      <rPr>
        <b/>
        <vertAlign val="subscript"/>
        <sz val="10"/>
        <rFont val="Arial"/>
        <family val="2"/>
      </rPr>
      <t>7</t>
    </r>
  </si>
  <si>
    <r>
      <t>Year</t>
    </r>
    <r>
      <rPr>
        <b/>
        <vertAlign val="subscript"/>
        <sz val="10"/>
        <rFont val="Arial"/>
        <family val="2"/>
      </rPr>
      <t>8</t>
    </r>
  </si>
  <si>
    <r>
      <t>Year</t>
    </r>
    <r>
      <rPr>
        <b/>
        <vertAlign val="subscript"/>
        <sz val="10"/>
        <rFont val="Arial"/>
        <family val="2"/>
      </rPr>
      <t>9</t>
    </r>
  </si>
  <si>
    <r>
      <t>Year</t>
    </r>
    <r>
      <rPr>
        <b/>
        <vertAlign val="subscript"/>
        <sz val="10"/>
        <rFont val="Arial"/>
        <family val="2"/>
      </rPr>
      <t>10</t>
    </r>
  </si>
  <si>
    <r>
      <t>Year</t>
    </r>
    <r>
      <rPr>
        <b/>
        <vertAlign val="subscript"/>
        <sz val="10"/>
        <rFont val="Arial"/>
        <family val="2"/>
      </rPr>
      <t>11</t>
    </r>
  </si>
  <si>
    <r>
      <t>Year</t>
    </r>
    <r>
      <rPr>
        <b/>
        <vertAlign val="subscript"/>
        <sz val="10"/>
        <rFont val="Arial"/>
        <family val="2"/>
      </rPr>
      <t>12</t>
    </r>
  </si>
  <si>
    <r>
      <t>Year</t>
    </r>
    <r>
      <rPr>
        <b/>
        <vertAlign val="subscript"/>
        <sz val="10"/>
        <rFont val="Arial"/>
        <family val="2"/>
      </rPr>
      <t>13</t>
    </r>
  </si>
  <si>
    <r>
      <t>Year</t>
    </r>
    <r>
      <rPr>
        <b/>
        <vertAlign val="subscript"/>
        <sz val="10"/>
        <rFont val="Arial"/>
        <family val="2"/>
      </rPr>
      <t>14</t>
    </r>
  </si>
  <si>
    <r>
      <t>Year</t>
    </r>
    <r>
      <rPr>
        <b/>
        <vertAlign val="subscript"/>
        <sz val="10"/>
        <rFont val="Arial"/>
        <family val="2"/>
      </rPr>
      <t>15</t>
    </r>
  </si>
  <si>
    <r>
      <t>Year</t>
    </r>
    <r>
      <rPr>
        <b/>
        <vertAlign val="subscript"/>
        <sz val="10"/>
        <rFont val="Arial"/>
        <family val="2"/>
      </rPr>
      <t>16</t>
    </r>
  </si>
  <si>
    <r>
      <t>Year</t>
    </r>
    <r>
      <rPr>
        <b/>
        <vertAlign val="subscript"/>
        <sz val="10"/>
        <rFont val="Arial"/>
        <family val="2"/>
      </rPr>
      <t>17</t>
    </r>
  </si>
  <si>
    <r>
      <t>Year</t>
    </r>
    <r>
      <rPr>
        <b/>
        <vertAlign val="subscript"/>
        <sz val="10"/>
        <rFont val="Arial"/>
        <family val="2"/>
      </rPr>
      <t>18</t>
    </r>
  </si>
  <si>
    <r>
      <t>Year</t>
    </r>
    <r>
      <rPr>
        <b/>
        <vertAlign val="subscript"/>
        <sz val="10"/>
        <rFont val="Arial"/>
        <family val="2"/>
      </rPr>
      <t>19</t>
    </r>
  </si>
  <si>
    <r>
      <t>Year</t>
    </r>
    <r>
      <rPr>
        <b/>
        <vertAlign val="subscript"/>
        <sz val="10"/>
        <rFont val="Arial"/>
        <family val="2"/>
      </rPr>
      <t>20</t>
    </r>
  </si>
  <si>
    <r>
      <t>Year</t>
    </r>
    <r>
      <rPr>
        <b/>
        <vertAlign val="subscript"/>
        <sz val="10"/>
        <rFont val="Arial"/>
        <family val="2"/>
      </rPr>
      <t>21</t>
    </r>
  </si>
  <si>
    <r>
      <t>Year</t>
    </r>
    <r>
      <rPr>
        <b/>
        <vertAlign val="subscript"/>
        <sz val="10"/>
        <rFont val="Arial"/>
        <family val="2"/>
      </rPr>
      <t>22</t>
    </r>
  </si>
  <si>
    <r>
      <t>Year</t>
    </r>
    <r>
      <rPr>
        <b/>
        <vertAlign val="subscript"/>
        <sz val="10"/>
        <rFont val="Arial"/>
        <family val="2"/>
      </rPr>
      <t>23</t>
    </r>
  </si>
  <si>
    <r>
      <t>Year</t>
    </r>
    <r>
      <rPr>
        <b/>
        <vertAlign val="subscript"/>
        <sz val="10"/>
        <rFont val="Arial"/>
        <family val="2"/>
      </rPr>
      <t>24</t>
    </r>
  </si>
  <si>
    <r>
      <t>Year</t>
    </r>
    <r>
      <rPr>
        <b/>
        <vertAlign val="subscript"/>
        <sz val="10"/>
        <rFont val="Arial"/>
        <family val="2"/>
      </rPr>
      <t>25</t>
    </r>
  </si>
  <si>
    <r>
      <t>Year</t>
    </r>
    <r>
      <rPr>
        <b/>
        <vertAlign val="subscript"/>
        <sz val="10"/>
        <rFont val="Arial"/>
        <family val="2"/>
      </rPr>
      <t>26</t>
    </r>
  </si>
  <si>
    <r>
      <t>Year</t>
    </r>
    <r>
      <rPr>
        <b/>
        <vertAlign val="subscript"/>
        <sz val="10"/>
        <rFont val="Arial"/>
        <family val="2"/>
      </rPr>
      <t>27</t>
    </r>
  </si>
  <si>
    <r>
      <t>Year</t>
    </r>
    <r>
      <rPr>
        <b/>
        <vertAlign val="subscript"/>
        <sz val="10"/>
        <rFont val="Arial"/>
        <family val="2"/>
      </rPr>
      <t>28</t>
    </r>
  </si>
  <si>
    <r>
      <t>Year</t>
    </r>
    <r>
      <rPr>
        <b/>
        <vertAlign val="subscript"/>
        <sz val="10"/>
        <rFont val="Arial"/>
        <family val="2"/>
      </rPr>
      <t>29</t>
    </r>
  </si>
  <si>
    <r>
      <t>Year</t>
    </r>
    <r>
      <rPr>
        <b/>
        <vertAlign val="subscript"/>
        <sz val="10"/>
        <rFont val="Arial"/>
        <family val="2"/>
      </rPr>
      <t>30</t>
    </r>
  </si>
  <si>
    <r>
      <t>Year</t>
    </r>
    <r>
      <rPr>
        <b/>
        <vertAlign val="subscript"/>
        <sz val="10"/>
        <rFont val="Arial"/>
        <family val="2"/>
      </rPr>
      <t>31</t>
    </r>
  </si>
  <si>
    <r>
      <t>Year</t>
    </r>
    <r>
      <rPr>
        <b/>
        <vertAlign val="subscript"/>
        <sz val="10"/>
        <rFont val="Arial"/>
        <family val="2"/>
      </rPr>
      <t>32</t>
    </r>
  </si>
  <si>
    <r>
      <t>Year</t>
    </r>
    <r>
      <rPr>
        <b/>
        <vertAlign val="subscript"/>
        <sz val="10"/>
        <rFont val="Arial"/>
        <family val="2"/>
      </rPr>
      <t>33</t>
    </r>
  </si>
  <si>
    <r>
      <t>Year</t>
    </r>
    <r>
      <rPr>
        <b/>
        <vertAlign val="subscript"/>
        <sz val="10"/>
        <rFont val="Arial"/>
        <family val="2"/>
      </rPr>
      <t>34</t>
    </r>
  </si>
  <si>
    <r>
      <t>Year</t>
    </r>
    <r>
      <rPr>
        <b/>
        <vertAlign val="subscript"/>
        <sz val="10"/>
        <rFont val="Arial"/>
        <family val="2"/>
      </rPr>
      <t>35</t>
    </r>
  </si>
  <si>
    <r>
      <t>Year</t>
    </r>
    <r>
      <rPr>
        <b/>
        <vertAlign val="subscript"/>
        <sz val="10"/>
        <rFont val="Arial"/>
        <family val="2"/>
      </rPr>
      <t>36</t>
    </r>
  </si>
  <si>
    <r>
      <t>Year</t>
    </r>
    <r>
      <rPr>
        <b/>
        <vertAlign val="subscript"/>
        <sz val="10"/>
        <rFont val="Arial"/>
        <family val="2"/>
      </rPr>
      <t>37</t>
    </r>
  </si>
  <si>
    <r>
      <t>Year</t>
    </r>
    <r>
      <rPr>
        <b/>
        <vertAlign val="subscript"/>
        <sz val="10"/>
        <rFont val="Arial"/>
        <family val="2"/>
      </rPr>
      <t>38</t>
    </r>
  </si>
  <si>
    <r>
      <t>Year</t>
    </r>
    <r>
      <rPr>
        <b/>
        <vertAlign val="subscript"/>
        <sz val="10"/>
        <rFont val="Arial"/>
        <family val="2"/>
      </rPr>
      <t>39</t>
    </r>
  </si>
  <si>
    <r>
      <t>Year</t>
    </r>
    <r>
      <rPr>
        <b/>
        <vertAlign val="subscript"/>
        <sz val="10"/>
        <rFont val="Arial"/>
        <family val="2"/>
      </rPr>
      <t>40</t>
    </r>
  </si>
  <si>
    <r>
      <t>Year</t>
    </r>
    <r>
      <rPr>
        <b/>
        <vertAlign val="subscript"/>
        <sz val="10"/>
        <rFont val="Arial"/>
        <family val="2"/>
      </rPr>
      <t>41</t>
    </r>
  </si>
  <si>
    <r>
      <t>Year</t>
    </r>
    <r>
      <rPr>
        <b/>
        <vertAlign val="subscript"/>
        <sz val="10"/>
        <rFont val="Arial"/>
        <family val="2"/>
      </rPr>
      <t>42</t>
    </r>
  </si>
  <si>
    <r>
      <t>Year</t>
    </r>
    <r>
      <rPr>
        <b/>
        <vertAlign val="subscript"/>
        <sz val="10"/>
        <rFont val="Arial"/>
        <family val="2"/>
      </rPr>
      <t>43</t>
    </r>
  </si>
  <si>
    <r>
      <t>Year</t>
    </r>
    <r>
      <rPr>
        <b/>
        <vertAlign val="subscript"/>
        <sz val="10"/>
        <rFont val="Arial"/>
        <family val="2"/>
      </rPr>
      <t>44</t>
    </r>
  </si>
  <si>
    <r>
      <t>Year</t>
    </r>
    <r>
      <rPr>
        <b/>
        <vertAlign val="subscript"/>
        <sz val="10"/>
        <rFont val="Arial"/>
        <family val="2"/>
      </rPr>
      <t>45</t>
    </r>
  </si>
  <si>
    <r>
      <t>Year</t>
    </r>
    <r>
      <rPr>
        <b/>
        <vertAlign val="subscript"/>
        <sz val="10"/>
        <rFont val="Arial"/>
        <family val="2"/>
      </rPr>
      <t>46</t>
    </r>
  </si>
  <si>
    <r>
      <t>Year</t>
    </r>
    <r>
      <rPr>
        <b/>
        <vertAlign val="subscript"/>
        <sz val="10"/>
        <rFont val="Arial"/>
        <family val="2"/>
      </rPr>
      <t>47</t>
    </r>
  </si>
  <si>
    <r>
      <t>Year</t>
    </r>
    <r>
      <rPr>
        <b/>
        <vertAlign val="subscript"/>
        <sz val="10"/>
        <rFont val="Arial"/>
        <family val="2"/>
      </rPr>
      <t>48</t>
    </r>
  </si>
  <si>
    <r>
      <t>Year</t>
    </r>
    <r>
      <rPr>
        <b/>
        <vertAlign val="subscript"/>
        <sz val="10"/>
        <rFont val="Arial"/>
        <family val="2"/>
      </rPr>
      <t>49</t>
    </r>
  </si>
  <si>
    <r>
      <t>Year</t>
    </r>
    <r>
      <rPr>
        <b/>
        <vertAlign val="subscript"/>
        <sz val="10"/>
        <rFont val="Arial"/>
        <family val="2"/>
      </rPr>
      <t>50</t>
    </r>
  </si>
  <si>
    <r>
      <t>Year</t>
    </r>
    <r>
      <rPr>
        <b/>
        <vertAlign val="subscript"/>
        <sz val="10"/>
        <rFont val="Arial"/>
        <family val="2"/>
      </rPr>
      <t>51</t>
    </r>
  </si>
  <si>
    <r>
      <t>Year</t>
    </r>
    <r>
      <rPr>
        <b/>
        <vertAlign val="subscript"/>
        <sz val="10"/>
        <rFont val="Arial"/>
        <family val="2"/>
      </rPr>
      <t>52</t>
    </r>
  </si>
  <si>
    <r>
      <t>Year</t>
    </r>
    <r>
      <rPr>
        <b/>
        <vertAlign val="subscript"/>
        <sz val="10"/>
        <rFont val="Arial"/>
        <family val="2"/>
      </rPr>
      <t>53</t>
    </r>
  </si>
  <si>
    <r>
      <t>Year</t>
    </r>
    <r>
      <rPr>
        <b/>
        <vertAlign val="subscript"/>
        <sz val="10"/>
        <rFont val="Arial"/>
        <family val="2"/>
      </rPr>
      <t>54</t>
    </r>
  </si>
  <si>
    <r>
      <t>Year</t>
    </r>
    <r>
      <rPr>
        <b/>
        <vertAlign val="subscript"/>
        <sz val="10"/>
        <rFont val="Arial"/>
        <family val="2"/>
      </rPr>
      <t>55</t>
    </r>
  </si>
  <si>
    <r>
      <t>Year</t>
    </r>
    <r>
      <rPr>
        <b/>
        <vertAlign val="subscript"/>
        <sz val="10"/>
        <rFont val="Arial"/>
        <family val="2"/>
      </rPr>
      <t>56</t>
    </r>
  </si>
  <si>
    <r>
      <t>Year</t>
    </r>
    <r>
      <rPr>
        <b/>
        <vertAlign val="subscript"/>
        <sz val="10"/>
        <rFont val="Arial"/>
        <family val="2"/>
      </rPr>
      <t>57</t>
    </r>
  </si>
  <si>
    <r>
      <t>Year</t>
    </r>
    <r>
      <rPr>
        <b/>
        <vertAlign val="subscript"/>
        <sz val="10"/>
        <rFont val="Arial"/>
        <family val="2"/>
      </rPr>
      <t>58</t>
    </r>
  </si>
  <si>
    <r>
      <t>Year</t>
    </r>
    <r>
      <rPr>
        <b/>
        <vertAlign val="subscript"/>
        <sz val="10"/>
        <rFont val="Arial"/>
        <family val="2"/>
      </rPr>
      <t>59</t>
    </r>
  </si>
  <si>
    <r>
      <t>Year</t>
    </r>
    <r>
      <rPr>
        <b/>
        <vertAlign val="subscript"/>
        <sz val="10"/>
        <rFont val="Arial"/>
        <family val="2"/>
      </rPr>
      <t>60</t>
    </r>
  </si>
  <si>
    <r>
      <t>Year</t>
    </r>
    <r>
      <rPr>
        <b/>
        <vertAlign val="subscript"/>
        <sz val="10"/>
        <rFont val="Arial"/>
        <family val="2"/>
      </rPr>
      <t>61</t>
    </r>
  </si>
  <si>
    <r>
      <t>Year</t>
    </r>
    <r>
      <rPr>
        <b/>
        <vertAlign val="subscript"/>
        <sz val="10"/>
        <rFont val="Arial"/>
        <family val="2"/>
      </rPr>
      <t>62</t>
    </r>
  </si>
  <si>
    <r>
      <t>Year</t>
    </r>
    <r>
      <rPr>
        <b/>
        <vertAlign val="subscript"/>
        <sz val="10"/>
        <rFont val="Arial"/>
        <family val="2"/>
      </rPr>
      <t>63</t>
    </r>
  </si>
  <si>
    <r>
      <t>Year</t>
    </r>
    <r>
      <rPr>
        <b/>
        <vertAlign val="subscript"/>
        <sz val="10"/>
        <rFont val="Arial"/>
        <family val="2"/>
      </rPr>
      <t>64</t>
    </r>
  </si>
  <si>
    <r>
      <t>Year</t>
    </r>
    <r>
      <rPr>
        <b/>
        <vertAlign val="subscript"/>
        <sz val="10"/>
        <rFont val="Arial"/>
        <family val="2"/>
      </rPr>
      <t>65</t>
    </r>
  </si>
  <si>
    <r>
      <t>Year</t>
    </r>
    <r>
      <rPr>
        <b/>
        <vertAlign val="subscript"/>
        <sz val="10"/>
        <rFont val="Arial"/>
        <family val="2"/>
      </rPr>
      <t>66</t>
    </r>
  </si>
  <si>
    <r>
      <t>Year</t>
    </r>
    <r>
      <rPr>
        <b/>
        <vertAlign val="subscript"/>
        <sz val="10"/>
        <rFont val="Arial"/>
        <family val="2"/>
      </rPr>
      <t>67</t>
    </r>
  </si>
  <si>
    <r>
      <t>Year</t>
    </r>
    <r>
      <rPr>
        <b/>
        <vertAlign val="subscript"/>
        <sz val="10"/>
        <rFont val="Arial"/>
        <family val="2"/>
      </rPr>
      <t>68</t>
    </r>
  </si>
  <si>
    <r>
      <t>Year</t>
    </r>
    <r>
      <rPr>
        <b/>
        <vertAlign val="subscript"/>
        <sz val="10"/>
        <rFont val="Arial"/>
        <family val="2"/>
      </rPr>
      <t>69</t>
    </r>
  </si>
  <si>
    <r>
      <t>Year</t>
    </r>
    <r>
      <rPr>
        <b/>
        <vertAlign val="subscript"/>
        <sz val="10"/>
        <rFont val="Arial"/>
        <family val="2"/>
      </rPr>
      <t>70</t>
    </r>
  </si>
  <si>
    <r>
      <t>Year</t>
    </r>
    <r>
      <rPr>
        <b/>
        <vertAlign val="subscript"/>
        <sz val="10"/>
        <rFont val="Arial"/>
        <family val="2"/>
      </rPr>
      <t>71</t>
    </r>
  </si>
  <si>
    <r>
      <t>Year</t>
    </r>
    <r>
      <rPr>
        <b/>
        <vertAlign val="subscript"/>
        <sz val="10"/>
        <rFont val="Arial"/>
        <family val="2"/>
      </rPr>
      <t>72</t>
    </r>
  </si>
  <si>
    <r>
      <t>Year</t>
    </r>
    <r>
      <rPr>
        <b/>
        <vertAlign val="subscript"/>
        <sz val="10"/>
        <rFont val="Arial"/>
        <family val="2"/>
      </rPr>
      <t>73</t>
    </r>
  </si>
  <si>
    <r>
      <t>Year</t>
    </r>
    <r>
      <rPr>
        <b/>
        <vertAlign val="subscript"/>
        <sz val="10"/>
        <rFont val="Arial"/>
        <family val="2"/>
      </rPr>
      <t>74</t>
    </r>
  </si>
  <si>
    <r>
      <t>Year</t>
    </r>
    <r>
      <rPr>
        <b/>
        <vertAlign val="subscript"/>
        <sz val="10"/>
        <rFont val="Arial"/>
        <family val="2"/>
      </rPr>
      <t>75</t>
    </r>
  </si>
  <si>
    <r>
      <t>Year</t>
    </r>
    <r>
      <rPr>
        <b/>
        <vertAlign val="subscript"/>
        <sz val="10"/>
        <rFont val="Arial"/>
        <family val="2"/>
      </rPr>
      <t>76</t>
    </r>
  </si>
  <si>
    <r>
      <t>Year</t>
    </r>
    <r>
      <rPr>
        <b/>
        <vertAlign val="subscript"/>
        <sz val="10"/>
        <rFont val="Arial"/>
        <family val="2"/>
      </rPr>
      <t>77</t>
    </r>
  </si>
  <si>
    <r>
      <t>Year</t>
    </r>
    <r>
      <rPr>
        <b/>
        <vertAlign val="subscript"/>
        <sz val="10"/>
        <rFont val="Arial"/>
        <family val="2"/>
      </rPr>
      <t>78</t>
    </r>
  </si>
  <si>
    <r>
      <t>Year</t>
    </r>
    <r>
      <rPr>
        <b/>
        <vertAlign val="subscript"/>
        <sz val="10"/>
        <rFont val="Arial"/>
        <family val="2"/>
      </rPr>
      <t>79</t>
    </r>
  </si>
  <si>
    <r>
      <t>Year</t>
    </r>
    <r>
      <rPr>
        <b/>
        <vertAlign val="subscript"/>
        <sz val="10"/>
        <rFont val="Arial"/>
        <family val="2"/>
      </rPr>
      <t>80</t>
    </r>
  </si>
  <si>
    <r>
      <t>Year</t>
    </r>
    <r>
      <rPr>
        <b/>
        <vertAlign val="subscript"/>
        <sz val="10"/>
        <rFont val="Arial"/>
        <family val="2"/>
      </rPr>
      <t>81</t>
    </r>
  </si>
  <si>
    <r>
      <t>Year</t>
    </r>
    <r>
      <rPr>
        <b/>
        <vertAlign val="subscript"/>
        <sz val="10"/>
        <rFont val="Arial"/>
        <family val="2"/>
      </rPr>
      <t>82</t>
    </r>
  </si>
  <si>
    <r>
      <t>Year</t>
    </r>
    <r>
      <rPr>
        <b/>
        <vertAlign val="subscript"/>
        <sz val="10"/>
        <rFont val="Arial"/>
        <family val="2"/>
      </rPr>
      <t>83</t>
    </r>
  </si>
  <si>
    <r>
      <t>Year</t>
    </r>
    <r>
      <rPr>
        <b/>
        <vertAlign val="subscript"/>
        <sz val="10"/>
        <rFont val="Arial"/>
        <family val="2"/>
      </rPr>
      <t>84</t>
    </r>
  </si>
  <si>
    <r>
      <t>Year</t>
    </r>
    <r>
      <rPr>
        <b/>
        <vertAlign val="subscript"/>
        <sz val="10"/>
        <rFont val="Arial"/>
        <family val="2"/>
      </rPr>
      <t>85</t>
    </r>
  </si>
  <si>
    <r>
      <t>Year</t>
    </r>
    <r>
      <rPr>
        <b/>
        <vertAlign val="subscript"/>
        <sz val="10"/>
        <rFont val="Arial"/>
        <family val="2"/>
      </rPr>
      <t>86</t>
    </r>
  </si>
  <si>
    <r>
      <t>Year</t>
    </r>
    <r>
      <rPr>
        <b/>
        <vertAlign val="subscript"/>
        <sz val="10"/>
        <rFont val="Arial"/>
        <family val="2"/>
      </rPr>
      <t>87</t>
    </r>
  </si>
  <si>
    <r>
      <t>Year</t>
    </r>
    <r>
      <rPr>
        <b/>
        <vertAlign val="subscript"/>
        <sz val="10"/>
        <rFont val="Arial"/>
        <family val="2"/>
      </rPr>
      <t>88</t>
    </r>
  </si>
  <si>
    <r>
      <t>Year</t>
    </r>
    <r>
      <rPr>
        <b/>
        <vertAlign val="subscript"/>
        <sz val="10"/>
        <rFont val="Arial"/>
        <family val="2"/>
      </rPr>
      <t>89</t>
    </r>
  </si>
  <si>
    <r>
      <t>Year</t>
    </r>
    <r>
      <rPr>
        <b/>
        <vertAlign val="subscript"/>
        <sz val="10"/>
        <rFont val="Arial"/>
        <family val="2"/>
      </rPr>
      <t>90</t>
    </r>
  </si>
  <si>
    <r>
      <t>Year</t>
    </r>
    <r>
      <rPr>
        <b/>
        <vertAlign val="subscript"/>
        <sz val="10"/>
        <rFont val="Arial"/>
        <family val="2"/>
      </rPr>
      <t>91</t>
    </r>
  </si>
  <si>
    <r>
      <t>Year</t>
    </r>
    <r>
      <rPr>
        <b/>
        <vertAlign val="subscript"/>
        <sz val="10"/>
        <rFont val="Arial"/>
        <family val="2"/>
      </rPr>
      <t>92</t>
    </r>
  </si>
  <si>
    <r>
      <t>Year</t>
    </r>
    <r>
      <rPr>
        <b/>
        <vertAlign val="subscript"/>
        <sz val="10"/>
        <rFont val="Arial"/>
        <family val="2"/>
      </rPr>
      <t>93</t>
    </r>
  </si>
  <si>
    <r>
      <t>Year</t>
    </r>
    <r>
      <rPr>
        <b/>
        <vertAlign val="subscript"/>
        <sz val="10"/>
        <rFont val="Arial"/>
        <family val="2"/>
      </rPr>
      <t>94</t>
    </r>
  </si>
  <si>
    <r>
      <t>Year</t>
    </r>
    <r>
      <rPr>
        <b/>
        <vertAlign val="subscript"/>
        <sz val="10"/>
        <rFont val="Arial"/>
        <family val="2"/>
      </rPr>
      <t>95</t>
    </r>
  </si>
  <si>
    <r>
      <t>Year</t>
    </r>
    <r>
      <rPr>
        <b/>
        <vertAlign val="subscript"/>
        <sz val="10"/>
        <rFont val="Arial"/>
        <family val="2"/>
      </rPr>
      <t>96</t>
    </r>
  </si>
  <si>
    <r>
      <t>Year</t>
    </r>
    <r>
      <rPr>
        <b/>
        <vertAlign val="subscript"/>
        <sz val="10"/>
        <rFont val="Arial"/>
        <family val="2"/>
      </rPr>
      <t>97</t>
    </r>
  </si>
  <si>
    <r>
      <t>Year</t>
    </r>
    <r>
      <rPr>
        <b/>
        <vertAlign val="subscript"/>
        <sz val="10"/>
        <rFont val="Arial"/>
        <family val="2"/>
      </rPr>
      <t>98</t>
    </r>
  </si>
  <si>
    <r>
      <t>Year</t>
    </r>
    <r>
      <rPr>
        <b/>
        <vertAlign val="subscript"/>
        <sz val="10"/>
        <rFont val="Arial"/>
        <family val="2"/>
      </rPr>
      <t>99</t>
    </r>
  </si>
  <si>
    <r>
      <t>Year</t>
    </r>
    <r>
      <rPr>
        <b/>
        <vertAlign val="subscript"/>
        <sz val="10"/>
        <rFont val="Arial"/>
        <family val="2"/>
      </rPr>
      <t>100</t>
    </r>
  </si>
  <si>
    <r>
      <t>Year</t>
    </r>
    <r>
      <rPr>
        <b/>
        <vertAlign val="subscript"/>
        <sz val="10"/>
        <rFont val="Arial"/>
        <family val="2"/>
      </rPr>
      <t>101</t>
    </r>
  </si>
  <si>
    <r>
      <t>Year</t>
    </r>
    <r>
      <rPr>
        <b/>
        <vertAlign val="subscript"/>
        <sz val="10"/>
        <rFont val="Arial"/>
        <family val="2"/>
      </rPr>
      <t>102</t>
    </r>
  </si>
  <si>
    <r>
      <t>Year</t>
    </r>
    <r>
      <rPr>
        <b/>
        <vertAlign val="subscript"/>
        <sz val="10"/>
        <rFont val="Arial"/>
        <family val="2"/>
      </rPr>
      <t>103</t>
    </r>
  </si>
  <si>
    <r>
      <t>Year</t>
    </r>
    <r>
      <rPr>
        <b/>
        <vertAlign val="subscript"/>
        <sz val="10"/>
        <rFont val="Arial"/>
        <family val="2"/>
      </rPr>
      <t>104</t>
    </r>
  </si>
  <si>
    <r>
      <t>Year</t>
    </r>
    <r>
      <rPr>
        <b/>
        <vertAlign val="subscript"/>
        <sz val="10"/>
        <rFont val="Arial"/>
        <family val="2"/>
      </rPr>
      <t>105</t>
    </r>
  </si>
  <si>
    <r>
      <t>Year</t>
    </r>
    <r>
      <rPr>
        <b/>
        <vertAlign val="subscript"/>
        <sz val="10"/>
        <rFont val="Arial"/>
        <family val="2"/>
      </rPr>
      <t>106</t>
    </r>
  </si>
  <si>
    <r>
      <t>Year</t>
    </r>
    <r>
      <rPr>
        <b/>
        <vertAlign val="subscript"/>
        <sz val="10"/>
        <rFont val="Arial"/>
        <family val="2"/>
      </rPr>
      <t>107</t>
    </r>
  </si>
  <si>
    <r>
      <t>Year</t>
    </r>
    <r>
      <rPr>
        <b/>
        <vertAlign val="subscript"/>
        <sz val="10"/>
        <rFont val="Arial"/>
        <family val="2"/>
      </rPr>
      <t>108</t>
    </r>
  </si>
  <si>
    <r>
      <t>Year</t>
    </r>
    <r>
      <rPr>
        <b/>
        <vertAlign val="subscript"/>
        <sz val="10"/>
        <rFont val="Arial"/>
        <family val="2"/>
      </rPr>
      <t>109</t>
    </r>
  </si>
  <si>
    <r>
      <t>Year</t>
    </r>
    <r>
      <rPr>
        <b/>
        <vertAlign val="subscript"/>
        <sz val="10"/>
        <rFont val="Arial"/>
        <family val="2"/>
      </rPr>
      <t>110</t>
    </r>
  </si>
  <si>
    <r>
      <t>Year</t>
    </r>
    <r>
      <rPr>
        <b/>
        <vertAlign val="subscript"/>
        <sz val="10"/>
        <rFont val="Arial"/>
        <family val="2"/>
      </rPr>
      <t>111</t>
    </r>
  </si>
  <si>
    <r>
      <t>Year</t>
    </r>
    <r>
      <rPr>
        <b/>
        <vertAlign val="subscript"/>
        <sz val="10"/>
        <rFont val="Arial"/>
        <family val="2"/>
      </rPr>
      <t>112</t>
    </r>
  </si>
  <si>
    <r>
      <t>Year</t>
    </r>
    <r>
      <rPr>
        <b/>
        <vertAlign val="subscript"/>
        <sz val="10"/>
        <rFont val="Arial"/>
        <family val="2"/>
      </rPr>
      <t>113</t>
    </r>
  </si>
  <si>
    <r>
      <t>Year</t>
    </r>
    <r>
      <rPr>
        <b/>
        <vertAlign val="subscript"/>
        <sz val="10"/>
        <rFont val="Arial"/>
        <family val="2"/>
      </rPr>
      <t>114</t>
    </r>
  </si>
  <si>
    <r>
      <t>Year</t>
    </r>
    <r>
      <rPr>
        <b/>
        <vertAlign val="subscript"/>
        <sz val="10"/>
        <rFont val="Arial"/>
        <family val="2"/>
      </rPr>
      <t>115</t>
    </r>
  </si>
  <si>
    <r>
      <t>Year</t>
    </r>
    <r>
      <rPr>
        <b/>
        <vertAlign val="subscript"/>
        <sz val="10"/>
        <rFont val="Arial"/>
        <family val="2"/>
      </rPr>
      <t>116</t>
    </r>
  </si>
  <si>
    <r>
      <t>Year</t>
    </r>
    <r>
      <rPr>
        <b/>
        <vertAlign val="subscript"/>
        <sz val="10"/>
        <rFont val="Arial"/>
        <family val="2"/>
      </rPr>
      <t>117</t>
    </r>
  </si>
  <si>
    <r>
      <t>Year</t>
    </r>
    <r>
      <rPr>
        <b/>
        <vertAlign val="subscript"/>
        <sz val="10"/>
        <rFont val="Arial"/>
        <family val="2"/>
      </rPr>
      <t>118</t>
    </r>
  </si>
  <si>
    <r>
      <t>Year</t>
    </r>
    <r>
      <rPr>
        <b/>
        <vertAlign val="subscript"/>
        <sz val="10"/>
        <rFont val="Arial"/>
        <family val="2"/>
      </rPr>
      <t>119</t>
    </r>
  </si>
  <si>
    <r>
      <t>Year</t>
    </r>
    <r>
      <rPr>
        <b/>
        <vertAlign val="subscript"/>
        <sz val="10"/>
        <rFont val="Arial"/>
        <family val="2"/>
      </rPr>
      <t>120</t>
    </r>
  </si>
  <si>
    <r>
      <t>Year</t>
    </r>
    <r>
      <rPr>
        <b/>
        <vertAlign val="subscript"/>
        <sz val="10"/>
        <rFont val="Arial"/>
        <family val="2"/>
      </rPr>
      <t>121</t>
    </r>
  </si>
  <si>
    <r>
      <t>Year</t>
    </r>
    <r>
      <rPr>
        <b/>
        <vertAlign val="subscript"/>
        <sz val="10"/>
        <rFont val="Arial"/>
        <family val="2"/>
      </rPr>
      <t>122</t>
    </r>
  </si>
  <si>
    <r>
      <t>Year</t>
    </r>
    <r>
      <rPr>
        <b/>
        <vertAlign val="subscript"/>
        <sz val="10"/>
        <rFont val="Arial"/>
        <family val="2"/>
      </rPr>
      <t>123</t>
    </r>
  </si>
  <si>
    <r>
      <t>Year</t>
    </r>
    <r>
      <rPr>
        <b/>
        <vertAlign val="subscript"/>
        <sz val="10"/>
        <rFont val="Arial"/>
        <family val="2"/>
      </rPr>
      <t>124</t>
    </r>
  </si>
  <si>
    <r>
      <t>Year</t>
    </r>
    <r>
      <rPr>
        <b/>
        <vertAlign val="subscript"/>
        <sz val="10"/>
        <rFont val="Arial"/>
        <family val="2"/>
      </rPr>
      <t>125</t>
    </r>
  </si>
  <si>
    <r>
      <t>Year</t>
    </r>
    <r>
      <rPr>
        <b/>
        <vertAlign val="subscript"/>
        <sz val="10"/>
        <rFont val="Arial"/>
        <family val="2"/>
      </rPr>
      <t>126</t>
    </r>
  </si>
  <si>
    <r>
      <t>Year</t>
    </r>
    <r>
      <rPr>
        <b/>
        <vertAlign val="subscript"/>
        <sz val="10"/>
        <rFont val="Arial"/>
        <family val="2"/>
      </rPr>
      <t>127</t>
    </r>
  </si>
  <si>
    <r>
      <t>Year</t>
    </r>
    <r>
      <rPr>
        <b/>
        <vertAlign val="subscript"/>
        <sz val="10"/>
        <rFont val="Arial"/>
        <family val="2"/>
      </rPr>
      <t>128</t>
    </r>
  </si>
  <si>
    <r>
      <t>Year</t>
    </r>
    <r>
      <rPr>
        <b/>
        <vertAlign val="subscript"/>
        <sz val="10"/>
        <rFont val="Arial"/>
        <family val="2"/>
      </rPr>
      <t>129</t>
    </r>
  </si>
  <si>
    <r>
      <t>Year</t>
    </r>
    <r>
      <rPr>
        <b/>
        <vertAlign val="subscript"/>
        <sz val="10"/>
        <rFont val="Arial"/>
        <family val="2"/>
      </rPr>
      <t>130</t>
    </r>
  </si>
  <si>
    <r>
      <t>Year</t>
    </r>
    <r>
      <rPr>
        <b/>
        <vertAlign val="subscript"/>
        <sz val="10"/>
        <rFont val="Arial"/>
        <family val="2"/>
      </rPr>
      <t>131</t>
    </r>
  </si>
  <si>
    <r>
      <t>Year</t>
    </r>
    <r>
      <rPr>
        <b/>
        <vertAlign val="subscript"/>
        <sz val="10"/>
        <rFont val="Arial"/>
        <family val="2"/>
      </rPr>
      <t>132</t>
    </r>
  </si>
  <si>
    <r>
      <t>Year</t>
    </r>
    <r>
      <rPr>
        <b/>
        <vertAlign val="subscript"/>
        <sz val="10"/>
        <rFont val="Arial"/>
        <family val="2"/>
      </rPr>
      <t>133</t>
    </r>
  </si>
  <si>
    <r>
      <t>Year</t>
    </r>
    <r>
      <rPr>
        <b/>
        <vertAlign val="subscript"/>
        <sz val="10"/>
        <rFont val="Arial"/>
        <family val="2"/>
      </rPr>
      <t>134</t>
    </r>
  </si>
  <si>
    <r>
      <t>Year</t>
    </r>
    <r>
      <rPr>
        <b/>
        <vertAlign val="subscript"/>
        <sz val="10"/>
        <rFont val="Arial"/>
        <family val="2"/>
      </rPr>
      <t>135</t>
    </r>
  </si>
  <si>
    <r>
      <t>Year</t>
    </r>
    <r>
      <rPr>
        <b/>
        <vertAlign val="subscript"/>
        <sz val="10"/>
        <rFont val="Arial"/>
        <family val="2"/>
      </rPr>
      <t>136</t>
    </r>
  </si>
  <si>
    <r>
      <t>Year</t>
    </r>
    <r>
      <rPr>
        <b/>
        <vertAlign val="subscript"/>
        <sz val="10"/>
        <rFont val="Arial"/>
        <family val="2"/>
      </rPr>
      <t>137</t>
    </r>
  </si>
  <si>
    <r>
      <t>Year</t>
    </r>
    <r>
      <rPr>
        <b/>
        <vertAlign val="subscript"/>
        <sz val="10"/>
        <rFont val="Arial"/>
        <family val="2"/>
      </rPr>
      <t>138</t>
    </r>
  </si>
  <si>
    <r>
      <t>Year</t>
    </r>
    <r>
      <rPr>
        <b/>
        <vertAlign val="subscript"/>
        <sz val="10"/>
        <rFont val="Arial"/>
        <family val="2"/>
      </rPr>
      <t>139</t>
    </r>
  </si>
  <si>
    <r>
      <t>Year</t>
    </r>
    <r>
      <rPr>
        <b/>
        <vertAlign val="subscript"/>
        <sz val="10"/>
        <rFont val="Arial"/>
        <family val="2"/>
      </rPr>
      <t>140</t>
    </r>
  </si>
  <si>
    <r>
      <t>Year</t>
    </r>
    <r>
      <rPr>
        <b/>
        <vertAlign val="subscript"/>
        <sz val="10"/>
        <rFont val="Arial"/>
        <family val="2"/>
      </rPr>
      <t>141</t>
    </r>
  </si>
  <si>
    <r>
      <t>Year</t>
    </r>
    <r>
      <rPr>
        <b/>
        <vertAlign val="subscript"/>
        <sz val="10"/>
        <rFont val="Arial"/>
        <family val="2"/>
      </rPr>
      <t>142</t>
    </r>
  </si>
  <si>
    <r>
      <t>Year</t>
    </r>
    <r>
      <rPr>
        <b/>
        <vertAlign val="subscript"/>
        <sz val="10"/>
        <rFont val="Arial"/>
        <family val="2"/>
      </rPr>
      <t>143</t>
    </r>
  </si>
  <si>
    <r>
      <t>Year</t>
    </r>
    <r>
      <rPr>
        <b/>
        <vertAlign val="subscript"/>
        <sz val="10"/>
        <rFont val="Arial"/>
        <family val="2"/>
      </rPr>
      <t>144</t>
    </r>
  </si>
  <si>
    <r>
      <t>Year</t>
    </r>
    <r>
      <rPr>
        <b/>
        <vertAlign val="subscript"/>
        <sz val="10"/>
        <rFont val="Arial"/>
        <family val="2"/>
      </rPr>
      <t>145</t>
    </r>
  </si>
  <si>
    <r>
      <t>Year</t>
    </r>
    <r>
      <rPr>
        <b/>
        <vertAlign val="subscript"/>
        <sz val="10"/>
        <rFont val="Arial"/>
        <family val="2"/>
      </rPr>
      <t>146</t>
    </r>
  </si>
  <si>
    <r>
      <t>Year</t>
    </r>
    <r>
      <rPr>
        <b/>
        <vertAlign val="subscript"/>
        <sz val="10"/>
        <rFont val="Arial"/>
        <family val="2"/>
      </rPr>
      <t>147</t>
    </r>
  </si>
  <si>
    <r>
      <t>Year</t>
    </r>
    <r>
      <rPr>
        <b/>
        <vertAlign val="subscript"/>
        <sz val="10"/>
        <rFont val="Arial"/>
        <family val="2"/>
      </rPr>
      <t>148</t>
    </r>
  </si>
  <si>
    <r>
      <t>Year</t>
    </r>
    <r>
      <rPr>
        <b/>
        <vertAlign val="subscript"/>
        <sz val="10"/>
        <rFont val="Arial"/>
        <family val="2"/>
      </rPr>
      <t>149</t>
    </r>
  </si>
  <si>
    <r>
      <t>Year</t>
    </r>
    <r>
      <rPr>
        <b/>
        <vertAlign val="subscript"/>
        <sz val="10"/>
        <rFont val="Arial"/>
        <family val="2"/>
      </rPr>
      <t>150</t>
    </r>
  </si>
  <si>
    <r>
      <t>Year</t>
    </r>
    <r>
      <rPr>
        <b/>
        <vertAlign val="subscript"/>
        <sz val="10"/>
        <rFont val="Arial"/>
        <family val="2"/>
      </rPr>
      <t>151</t>
    </r>
  </si>
  <si>
    <r>
      <t>Year</t>
    </r>
    <r>
      <rPr>
        <b/>
        <vertAlign val="subscript"/>
        <sz val="10"/>
        <rFont val="Arial"/>
        <family val="2"/>
      </rPr>
      <t>152</t>
    </r>
  </si>
  <si>
    <r>
      <t>Year</t>
    </r>
    <r>
      <rPr>
        <b/>
        <vertAlign val="subscript"/>
        <sz val="10"/>
        <rFont val="Arial"/>
        <family val="2"/>
      </rPr>
      <t>153</t>
    </r>
  </si>
  <si>
    <r>
      <t>Year</t>
    </r>
    <r>
      <rPr>
        <b/>
        <vertAlign val="subscript"/>
        <sz val="10"/>
        <rFont val="Arial"/>
        <family val="2"/>
      </rPr>
      <t>154</t>
    </r>
  </si>
  <si>
    <r>
      <t>Year</t>
    </r>
    <r>
      <rPr>
        <b/>
        <vertAlign val="subscript"/>
        <sz val="10"/>
        <rFont val="Arial"/>
        <family val="2"/>
      </rPr>
      <t>155</t>
    </r>
  </si>
  <si>
    <r>
      <t>Year</t>
    </r>
    <r>
      <rPr>
        <b/>
        <vertAlign val="subscript"/>
        <sz val="10"/>
        <rFont val="Arial"/>
        <family val="2"/>
      </rPr>
      <t>156</t>
    </r>
  </si>
  <si>
    <r>
      <t>Year</t>
    </r>
    <r>
      <rPr>
        <b/>
        <vertAlign val="subscript"/>
        <sz val="10"/>
        <rFont val="Arial"/>
        <family val="2"/>
      </rPr>
      <t>157</t>
    </r>
  </si>
  <si>
    <r>
      <t>Year</t>
    </r>
    <r>
      <rPr>
        <b/>
        <vertAlign val="subscript"/>
        <sz val="10"/>
        <rFont val="Arial"/>
        <family val="2"/>
      </rPr>
      <t>158</t>
    </r>
  </si>
  <si>
    <r>
      <t>Year</t>
    </r>
    <r>
      <rPr>
        <b/>
        <vertAlign val="subscript"/>
        <sz val="10"/>
        <rFont val="Arial"/>
        <family val="2"/>
      </rPr>
      <t>159</t>
    </r>
  </si>
  <si>
    <r>
      <t>Year</t>
    </r>
    <r>
      <rPr>
        <b/>
        <vertAlign val="subscript"/>
        <sz val="10"/>
        <rFont val="Arial"/>
        <family val="2"/>
      </rPr>
      <t>160</t>
    </r>
  </si>
  <si>
    <r>
      <t>Year</t>
    </r>
    <r>
      <rPr>
        <b/>
        <vertAlign val="subscript"/>
        <sz val="10"/>
        <rFont val="Arial"/>
        <family val="2"/>
      </rPr>
      <t>161</t>
    </r>
  </si>
  <si>
    <r>
      <t>Year</t>
    </r>
    <r>
      <rPr>
        <b/>
        <vertAlign val="subscript"/>
        <sz val="10"/>
        <rFont val="Arial"/>
        <family val="2"/>
      </rPr>
      <t>162</t>
    </r>
  </si>
  <si>
    <r>
      <t>Year</t>
    </r>
    <r>
      <rPr>
        <b/>
        <vertAlign val="subscript"/>
        <sz val="10"/>
        <rFont val="Arial"/>
        <family val="2"/>
      </rPr>
      <t>163</t>
    </r>
  </si>
  <si>
    <r>
      <t>Year</t>
    </r>
    <r>
      <rPr>
        <b/>
        <vertAlign val="subscript"/>
        <sz val="10"/>
        <rFont val="Arial"/>
        <family val="2"/>
      </rPr>
      <t>164</t>
    </r>
  </si>
  <si>
    <r>
      <t>Year</t>
    </r>
    <r>
      <rPr>
        <b/>
        <vertAlign val="subscript"/>
        <sz val="10"/>
        <rFont val="Arial"/>
        <family val="2"/>
      </rPr>
      <t>165</t>
    </r>
  </si>
  <si>
    <r>
      <t>Year</t>
    </r>
    <r>
      <rPr>
        <b/>
        <vertAlign val="subscript"/>
        <sz val="10"/>
        <rFont val="Arial"/>
        <family val="2"/>
      </rPr>
      <t>166</t>
    </r>
  </si>
  <si>
    <r>
      <t>Year</t>
    </r>
    <r>
      <rPr>
        <b/>
        <vertAlign val="subscript"/>
        <sz val="10"/>
        <rFont val="Arial"/>
        <family val="2"/>
      </rPr>
      <t>167</t>
    </r>
  </si>
  <si>
    <r>
      <t>Year</t>
    </r>
    <r>
      <rPr>
        <b/>
        <vertAlign val="subscript"/>
        <sz val="10"/>
        <rFont val="Arial"/>
        <family val="2"/>
      </rPr>
      <t>168</t>
    </r>
  </si>
  <si>
    <r>
      <t>Year</t>
    </r>
    <r>
      <rPr>
        <b/>
        <vertAlign val="subscript"/>
        <sz val="10"/>
        <rFont val="Arial"/>
        <family val="2"/>
      </rPr>
      <t>169</t>
    </r>
  </si>
  <si>
    <r>
      <t>Year</t>
    </r>
    <r>
      <rPr>
        <b/>
        <vertAlign val="subscript"/>
        <sz val="10"/>
        <rFont val="Arial"/>
        <family val="2"/>
      </rPr>
      <t>170</t>
    </r>
  </si>
  <si>
    <r>
      <t>Year</t>
    </r>
    <r>
      <rPr>
        <b/>
        <vertAlign val="subscript"/>
        <sz val="10"/>
        <rFont val="Arial"/>
        <family val="2"/>
      </rPr>
      <t>171</t>
    </r>
  </si>
  <si>
    <r>
      <t>Year</t>
    </r>
    <r>
      <rPr>
        <b/>
        <vertAlign val="subscript"/>
        <sz val="10"/>
        <rFont val="Arial"/>
        <family val="2"/>
      </rPr>
      <t>172</t>
    </r>
  </si>
  <si>
    <r>
      <t>Year</t>
    </r>
    <r>
      <rPr>
        <b/>
        <vertAlign val="subscript"/>
        <sz val="10"/>
        <rFont val="Arial"/>
        <family val="2"/>
      </rPr>
      <t>173</t>
    </r>
  </si>
  <si>
    <r>
      <t>Year</t>
    </r>
    <r>
      <rPr>
        <b/>
        <vertAlign val="subscript"/>
        <sz val="10"/>
        <rFont val="Arial"/>
        <family val="2"/>
      </rPr>
      <t>174</t>
    </r>
  </si>
  <si>
    <r>
      <t>Year</t>
    </r>
    <r>
      <rPr>
        <b/>
        <vertAlign val="subscript"/>
        <sz val="10"/>
        <rFont val="Arial"/>
        <family val="2"/>
      </rPr>
      <t>175</t>
    </r>
  </si>
  <si>
    <r>
      <t>Year</t>
    </r>
    <r>
      <rPr>
        <b/>
        <vertAlign val="subscript"/>
        <sz val="10"/>
        <rFont val="Arial"/>
        <family val="2"/>
      </rPr>
      <t>176</t>
    </r>
  </si>
  <si>
    <r>
      <t>Year</t>
    </r>
    <r>
      <rPr>
        <b/>
        <vertAlign val="subscript"/>
        <sz val="10"/>
        <rFont val="Arial"/>
        <family val="2"/>
      </rPr>
      <t>177</t>
    </r>
  </si>
  <si>
    <r>
      <t>Year</t>
    </r>
    <r>
      <rPr>
        <b/>
        <vertAlign val="subscript"/>
        <sz val="10"/>
        <rFont val="Arial"/>
        <family val="2"/>
      </rPr>
      <t>178</t>
    </r>
  </si>
  <si>
    <r>
      <t>Year</t>
    </r>
    <r>
      <rPr>
        <b/>
        <vertAlign val="subscript"/>
        <sz val="10"/>
        <rFont val="Arial"/>
        <family val="2"/>
      </rPr>
      <t>179</t>
    </r>
  </si>
  <si>
    <r>
      <t>Year</t>
    </r>
    <r>
      <rPr>
        <b/>
        <vertAlign val="subscript"/>
        <sz val="10"/>
        <rFont val="Arial"/>
        <family val="2"/>
      </rPr>
      <t>180</t>
    </r>
  </si>
  <si>
    <r>
      <t>Year</t>
    </r>
    <r>
      <rPr>
        <b/>
        <vertAlign val="subscript"/>
        <sz val="10"/>
        <rFont val="Arial"/>
        <family val="2"/>
      </rPr>
      <t>181</t>
    </r>
  </si>
  <si>
    <r>
      <t>Year</t>
    </r>
    <r>
      <rPr>
        <b/>
        <vertAlign val="subscript"/>
        <sz val="10"/>
        <rFont val="Arial"/>
        <family val="2"/>
      </rPr>
      <t>182</t>
    </r>
  </si>
  <si>
    <r>
      <t>Year</t>
    </r>
    <r>
      <rPr>
        <b/>
        <vertAlign val="subscript"/>
        <sz val="10"/>
        <rFont val="Arial"/>
        <family val="2"/>
      </rPr>
      <t>183</t>
    </r>
  </si>
  <si>
    <r>
      <t>Year</t>
    </r>
    <r>
      <rPr>
        <b/>
        <vertAlign val="subscript"/>
        <sz val="10"/>
        <rFont val="Arial"/>
        <family val="2"/>
      </rPr>
      <t>184</t>
    </r>
  </si>
  <si>
    <r>
      <t>Year</t>
    </r>
    <r>
      <rPr>
        <b/>
        <vertAlign val="subscript"/>
        <sz val="10"/>
        <rFont val="Arial"/>
        <family val="2"/>
      </rPr>
      <t>185</t>
    </r>
  </si>
  <si>
    <r>
      <t>Year</t>
    </r>
    <r>
      <rPr>
        <b/>
        <vertAlign val="subscript"/>
        <sz val="10"/>
        <rFont val="Arial"/>
        <family val="2"/>
      </rPr>
      <t>186</t>
    </r>
  </si>
  <si>
    <r>
      <t>Year</t>
    </r>
    <r>
      <rPr>
        <b/>
        <vertAlign val="subscript"/>
        <sz val="10"/>
        <rFont val="Arial"/>
        <family val="2"/>
      </rPr>
      <t>187</t>
    </r>
  </si>
  <si>
    <r>
      <t>Year</t>
    </r>
    <r>
      <rPr>
        <b/>
        <vertAlign val="subscript"/>
        <sz val="10"/>
        <rFont val="Arial"/>
        <family val="2"/>
      </rPr>
      <t>188</t>
    </r>
  </si>
  <si>
    <r>
      <t>Year</t>
    </r>
    <r>
      <rPr>
        <b/>
        <vertAlign val="subscript"/>
        <sz val="10"/>
        <rFont val="Arial"/>
        <family val="2"/>
      </rPr>
      <t>189</t>
    </r>
  </si>
  <si>
    <r>
      <t>Year</t>
    </r>
    <r>
      <rPr>
        <b/>
        <vertAlign val="subscript"/>
        <sz val="10"/>
        <rFont val="Arial"/>
        <family val="2"/>
      </rPr>
      <t>190</t>
    </r>
  </si>
  <si>
    <r>
      <t>Year</t>
    </r>
    <r>
      <rPr>
        <b/>
        <vertAlign val="subscript"/>
        <sz val="10"/>
        <rFont val="Arial"/>
        <family val="2"/>
      </rPr>
      <t>191</t>
    </r>
  </si>
  <si>
    <r>
      <t>Year</t>
    </r>
    <r>
      <rPr>
        <b/>
        <vertAlign val="subscript"/>
        <sz val="10"/>
        <rFont val="Arial"/>
        <family val="2"/>
      </rPr>
      <t>192</t>
    </r>
  </si>
  <si>
    <r>
      <t>Year</t>
    </r>
    <r>
      <rPr>
        <b/>
        <vertAlign val="subscript"/>
        <sz val="10"/>
        <rFont val="Arial"/>
        <family val="2"/>
      </rPr>
      <t>193</t>
    </r>
  </si>
  <si>
    <r>
      <t>Year</t>
    </r>
    <r>
      <rPr>
        <b/>
        <vertAlign val="subscript"/>
        <sz val="10"/>
        <rFont val="Arial"/>
        <family val="2"/>
      </rPr>
      <t>194</t>
    </r>
  </si>
  <si>
    <r>
      <t>Year</t>
    </r>
    <r>
      <rPr>
        <b/>
        <vertAlign val="subscript"/>
        <sz val="10"/>
        <rFont val="Arial"/>
        <family val="2"/>
      </rPr>
      <t>195</t>
    </r>
  </si>
  <si>
    <r>
      <t>Year</t>
    </r>
    <r>
      <rPr>
        <b/>
        <vertAlign val="subscript"/>
        <sz val="10"/>
        <rFont val="Arial"/>
        <family val="2"/>
      </rPr>
      <t>196</t>
    </r>
  </si>
  <si>
    <r>
      <t>Year</t>
    </r>
    <r>
      <rPr>
        <b/>
        <vertAlign val="subscript"/>
        <sz val="10"/>
        <rFont val="Arial"/>
        <family val="2"/>
      </rPr>
      <t>197</t>
    </r>
  </si>
  <si>
    <r>
      <t>Year</t>
    </r>
    <r>
      <rPr>
        <b/>
        <vertAlign val="subscript"/>
        <sz val="10"/>
        <rFont val="Arial"/>
        <family val="2"/>
      </rPr>
      <t>198</t>
    </r>
  </si>
  <si>
    <r>
      <t>Year</t>
    </r>
    <r>
      <rPr>
        <b/>
        <vertAlign val="subscript"/>
        <sz val="10"/>
        <rFont val="Arial"/>
        <family val="2"/>
      </rPr>
      <t>199</t>
    </r>
  </si>
  <si>
    <r>
      <t>Year</t>
    </r>
    <r>
      <rPr>
        <b/>
        <vertAlign val="subscript"/>
        <sz val="10"/>
        <rFont val="Arial"/>
        <family val="2"/>
      </rPr>
      <t>200</t>
    </r>
  </si>
  <si>
    <r>
      <t xml:space="preserve">Annual </t>
    </r>
    <r>
      <rPr>
        <b/>
        <u val="single"/>
        <sz val="10"/>
        <rFont val="Arial"/>
        <family val="2"/>
      </rPr>
      <t>Dividend</t>
    </r>
    <r>
      <rPr>
        <b/>
        <vertAlign val="superscript"/>
        <sz val="10"/>
        <rFont val="Arial"/>
        <family val="2"/>
      </rPr>
      <t>2</t>
    </r>
  </si>
  <si>
    <r>
      <t xml:space="preserve">13-Week AVG </t>
    </r>
    <r>
      <rPr>
        <b/>
        <u val="single"/>
        <sz val="10"/>
        <rFont val="Arial"/>
        <family val="2"/>
      </rPr>
      <t>Stock Price</t>
    </r>
    <r>
      <rPr>
        <b/>
        <vertAlign val="superscript"/>
        <sz val="10"/>
        <rFont val="Arial"/>
        <family val="2"/>
      </rPr>
      <t>1</t>
    </r>
  </si>
  <si>
    <r>
      <t xml:space="preserve">Two-Stage </t>
    </r>
    <r>
      <rPr>
        <b/>
        <u val="single"/>
        <sz val="10"/>
        <rFont val="Arial"/>
        <family val="2"/>
      </rPr>
      <t>Growth DCF</t>
    </r>
  </si>
  <si>
    <r>
      <t>2007</t>
    </r>
    <r>
      <rPr>
        <vertAlign val="superscript"/>
        <sz val="10"/>
        <rFont val="Arial"/>
        <family val="2"/>
      </rPr>
      <t>3</t>
    </r>
  </si>
  <si>
    <r>
      <t xml:space="preserve">First Stage </t>
    </r>
    <r>
      <rPr>
        <b/>
        <u val="single"/>
        <sz val="10"/>
        <rFont val="Arial"/>
        <family val="2"/>
      </rPr>
      <t xml:space="preserve">Growth </t>
    </r>
  </si>
  <si>
    <r>
      <t xml:space="preserve">Second Stage </t>
    </r>
    <r>
      <rPr>
        <b/>
        <u val="single"/>
        <sz val="10"/>
        <rFont val="Arial"/>
        <family val="2"/>
      </rPr>
      <t>Growth</t>
    </r>
    <r>
      <rPr>
        <b/>
        <vertAlign val="superscript"/>
        <sz val="10"/>
        <rFont val="Arial"/>
        <family val="2"/>
      </rPr>
      <t>3</t>
    </r>
  </si>
  <si>
    <r>
      <t xml:space="preserve">SNL Estimated </t>
    </r>
    <r>
      <rPr>
        <b/>
        <u val="single"/>
        <sz val="10"/>
        <rFont val="Arial"/>
        <family val="2"/>
      </rPr>
      <t>Growth %</t>
    </r>
    <r>
      <rPr>
        <b/>
        <u val="single"/>
        <vertAlign val="superscript"/>
        <sz val="10"/>
        <rFont val="Arial"/>
        <family val="2"/>
      </rPr>
      <t>3</t>
    </r>
  </si>
  <si>
    <r>
      <t xml:space="preserve">SNL
Number of </t>
    </r>
    <r>
      <rPr>
        <b/>
        <u val="single"/>
        <sz val="10"/>
        <rFont val="Arial"/>
        <family val="2"/>
      </rPr>
      <t>Estimates</t>
    </r>
    <r>
      <rPr>
        <b/>
        <u val="single"/>
        <vertAlign val="superscript"/>
        <sz val="10"/>
        <rFont val="Arial"/>
        <family val="2"/>
      </rPr>
      <t>3</t>
    </r>
  </si>
  <si>
    <t>2007</t>
  </si>
  <si>
    <r>
      <t>3</t>
    </r>
    <r>
      <rPr>
        <sz val="10"/>
        <rFont val="Arial"/>
        <family val="0"/>
      </rPr>
      <t xml:space="preserve"> Blue Chip Economic Indicators, October 10, 2007.</t>
    </r>
  </si>
  <si>
    <t>S&amp;P</t>
  </si>
  <si>
    <t>Moody's</t>
  </si>
  <si>
    <r>
      <t>Bond Ratings</t>
    </r>
    <r>
      <rPr>
        <b/>
        <u val="single"/>
        <vertAlign val="superscript"/>
        <sz val="10"/>
        <rFont val="Arial"/>
        <family val="2"/>
      </rPr>
      <t>1</t>
    </r>
  </si>
  <si>
    <t>BBB</t>
  </si>
  <si>
    <t>Cleco Corp.</t>
  </si>
  <si>
    <t>Empire District</t>
  </si>
  <si>
    <t>FirstEnergy</t>
  </si>
  <si>
    <t>NiSource, Inc.</t>
  </si>
  <si>
    <t>PNM Resources</t>
  </si>
  <si>
    <t>Ameren Corp.</t>
  </si>
  <si>
    <t>Pinnacle West</t>
  </si>
  <si>
    <t>Utility Companies</t>
  </si>
  <si>
    <t>Comp. Group</t>
  </si>
  <si>
    <t>Avista Corp.</t>
  </si>
  <si>
    <t>Entergy Corp.</t>
  </si>
  <si>
    <t>Exelon Corp.</t>
  </si>
  <si>
    <t>IDACORP.</t>
  </si>
  <si>
    <t>OGE Energy</t>
  </si>
  <si>
    <t>Pepco Holdings</t>
  </si>
  <si>
    <t>PG&amp;E Corp.</t>
  </si>
  <si>
    <t>Year 6</t>
  </si>
  <si>
    <t>Year 7</t>
  </si>
  <si>
    <t>Year 8</t>
  </si>
  <si>
    <t>Year 9</t>
  </si>
  <si>
    <t>Year 10</t>
  </si>
  <si>
    <t>Transition Stage Growth</t>
  </si>
  <si>
    <r>
      <t xml:space="preserve">Third Stage </t>
    </r>
    <r>
      <rPr>
        <b/>
        <u val="single"/>
        <sz val="10"/>
        <rFont val="Arial"/>
        <family val="2"/>
      </rPr>
      <t>Growth</t>
    </r>
    <r>
      <rPr>
        <b/>
        <vertAlign val="superscript"/>
        <sz val="10"/>
        <rFont val="Arial"/>
        <family val="2"/>
      </rPr>
      <t>3</t>
    </r>
  </si>
  <si>
    <r>
      <t xml:space="preserve">Multi-Stage </t>
    </r>
    <r>
      <rPr>
        <b/>
        <u val="single"/>
        <sz val="10"/>
        <rFont val="Arial"/>
        <family val="2"/>
      </rPr>
      <t>Growth DCF</t>
    </r>
  </si>
  <si>
    <t>Multi-Stage Growth DCF Model</t>
  </si>
  <si>
    <t xml:space="preserve">EEI Risk </t>
  </si>
  <si>
    <t>Regulated</t>
  </si>
  <si>
    <t>Alliant Energy</t>
  </si>
  <si>
    <t>Edison International</t>
  </si>
  <si>
    <t>FPL Group</t>
  </si>
  <si>
    <t>Great Plains Energy</t>
  </si>
  <si>
    <t>Integrys Energy</t>
  </si>
  <si>
    <t>Westar Energy</t>
  </si>
  <si>
    <r>
      <t>Risk-Free Rate</t>
    </r>
    <r>
      <rPr>
        <vertAlign val="superscript"/>
        <sz val="10"/>
        <rFont val="Arial"/>
        <family val="2"/>
      </rPr>
      <t>1</t>
    </r>
  </si>
  <si>
    <r>
      <t>Assessment</t>
    </r>
    <r>
      <rPr>
        <b/>
        <u val="single"/>
        <vertAlign val="superscript"/>
        <sz val="10"/>
        <rFont val="Arial"/>
        <family val="2"/>
      </rPr>
      <t>3</t>
    </r>
  </si>
  <si>
    <t>Progress Energy</t>
  </si>
  <si>
    <t>PSEG</t>
  </si>
  <si>
    <t>AMEREN ILLINOIS UTILITIES</t>
  </si>
  <si>
    <t>ALLETE</t>
  </si>
  <si>
    <t>Otter Tail Corp</t>
  </si>
  <si>
    <t>TECO Energy</t>
  </si>
  <si>
    <r>
      <t>1</t>
    </r>
    <r>
      <rPr>
        <sz val="10"/>
        <rFont val="Arial"/>
        <family val="0"/>
      </rPr>
      <t xml:space="preserve"> http://moneycentral.msn.com, downloaded on February 26, 2008.</t>
    </r>
  </si>
  <si>
    <r>
      <t>2</t>
    </r>
    <r>
      <rPr>
        <sz val="10"/>
        <rFont val="Arial"/>
        <family val="0"/>
      </rPr>
      <t xml:space="preserve"> The Value Line Investment Survey; November 30, December 28, 2007,February 8, 2008 February 29, 2008.</t>
    </r>
  </si>
  <si>
    <t>DPL, Inc.</t>
  </si>
  <si>
    <t>PPL Corp.</t>
  </si>
  <si>
    <t>American Electric Power</t>
  </si>
  <si>
    <t>Growth Rate Estimates</t>
  </si>
  <si>
    <t>Two-Stage Growth DCF Model</t>
  </si>
  <si>
    <t>Constant Growth DCF Model</t>
  </si>
  <si>
    <t>Utility Bond Yields</t>
  </si>
  <si>
    <t>Beta</t>
  </si>
  <si>
    <t>Utility</t>
  </si>
  <si>
    <t>Type</t>
  </si>
  <si>
    <t>Pinnacle West Capital</t>
  </si>
  <si>
    <r>
      <t>Year</t>
    </r>
    <r>
      <rPr>
        <b/>
        <vertAlign val="subscript"/>
        <sz val="10"/>
        <rFont val="Arial"/>
        <family val="2"/>
      </rPr>
      <t>2</t>
    </r>
  </si>
  <si>
    <r>
      <t>Year</t>
    </r>
    <r>
      <rPr>
        <b/>
        <vertAlign val="subscript"/>
        <sz val="10"/>
        <rFont val="Arial"/>
        <family val="2"/>
      </rPr>
      <t>3</t>
    </r>
  </si>
  <si>
    <r>
      <t>Year</t>
    </r>
    <r>
      <rPr>
        <b/>
        <vertAlign val="subscript"/>
        <sz val="10"/>
        <rFont val="Arial"/>
        <family val="2"/>
      </rPr>
      <t>4</t>
    </r>
  </si>
  <si>
    <r>
      <t>Year</t>
    </r>
    <r>
      <rPr>
        <b/>
        <vertAlign val="subscript"/>
        <sz val="10"/>
        <rFont val="Arial"/>
        <family val="2"/>
      </rPr>
      <t>5</t>
    </r>
  </si>
  <si>
    <r>
      <t>Year</t>
    </r>
    <r>
      <rPr>
        <b/>
        <vertAlign val="subscript"/>
        <sz val="10"/>
        <rFont val="Arial"/>
        <family val="2"/>
      </rPr>
      <t>6</t>
    </r>
  </si>
  <si>
    <r>
      <t>Year</t>
    </r>
    <r>
      <rPr>
        <b/>
        <vertAlign val="subscript"/>
        <sz val="10"/>
        <rFont val="Arial"/>
        <family val="2"/>
      </rPr>
      <t>7</t>
    </r>
  </si>
  <si>
    <r>
      <t>Year</t>
    </r>
    <r>
      <rPr>
        <b/>
        <vertAlign val="subscript"/>
        <sz val="10"/>
        <rFont val="Arial"/>
        <family val="2"/>
      </rPr>
      <t>8</t>
    </r>
  </si>
  <si>
    <r>
      <t>Year</t>
    </r>
    <r>
      <rPr>
        <b/>
        <vertAlign val="subscript"/>
        <sz val="10"/>
        <rFont val="Arial"/>
        <family val="2"/>
      </rPr>
      <t>9</t>
    </r>
  </si>
  <si>
    <r>
      <t>Year</t>
    </r>
    <r>
      <rPr>
        <b/>
        <vertAlign val="subscript"/>
        <sz val="10"/>
        <rFont val="Arial"/>
        <family val="2"/>
      </rPr>
      <t>10</t>
    </r>
  </si>
  <si>
    <r>
      <t>Year</t>
    </r>
    <r>
      <rPr>
        <b/>
        <vertAlign val="subscript"/>
        <sz val="10"/>
        <rFont val="Arial"/>
        <family val="2"/>
      </rPr>
      <t>11</t>
    </r>
  </si>
  <si>
    <r>
      <t>Year</t>
    </r>
    <r>
      <rPr>
        <b/>
        <vertAlign val="subscript"/>
        <sz val="10"/>
        <rFont val="Arial"/>
        <family val="2"/>
      </rPr>
      <t>12</t>
    </r>
  </si>
  <si>
    <r>
      <t>Year</t>
    </r>
    <r>
      <rPr>
        <b/>
        <vertAlign val="subscript"/>
        <sz val="10"/>
        <rFont val="Arial"/>
        <family val="2"/>
      </rPr>
      <t>13</t>
    </r>
  </si>
  <si>
    <r>
      <t>Year</t>
    </r>
    <r>
      <rPr>
        <b/>
        <vertAlign val="subscript"/>
        <sz val="10"/>
        <rFont val="Arial"/>
        <family val="2"/>
      </rPr>
      <t>14</t>
    </r>
  </si>
  <si>
    <r>
      <t>Year</t>
    </r>
    <r>
      <rPr>
        <b/>
        <vertAlign val="subscript"/>
        <sz val="10"/>
        <rFont val="Arial"/>
        <family val="2"/>
      </rPr>
      <t>15</t>
    </r>
  </si>
  <si>
    <r>
      <t>Year</t>
    </r>
    <r>
      <rPr>
        <b/>
        <vertAlign val="subscript"/>
        <sz val="10"/>
        <rFont val="Arial"/>
        <family val="2"/>
      </rPr>
      <t>16</t>
    </r>
  </si>
  <si>
    <r>
      <t>Year</t>
    </r>
    <r>
      <rPr>
        <b/>
        <vertAlign val="subscript"/>
        <sz val="10"/>
        <rFont val="Arial"/>
        <family val="2"/>
      </rPr>
      <t>17</t>
    </r>
  </si>
  <si>
    <r>
      <t>Year</t>
    </r>
    <r>
      <rPr>
        <b/>
        <vertAlign val="subscript"/>
        <sz val="10"/>
        <rFont val="Arial"/>
        <family val="2"/>
      </rPr>
      <t>18</t>
    </r>
  </si>
  <si>
    <r>
      <t>Year</t>
    </r>
    <r>
      <rPr>
        <b/>
        <vertAlign val="subscript"/>
        <sz val="10"/>
        <rFont val="Arial"/>
        <family val="2"/>
      </rPr>
      <t>19</t>
    </r>
  </si>
  <si>
    <r>
      <t>Year</t>
    </r>
    <r>
      <rPr>
        <b/>
        <vertAlign val="subscript"/>
        <sz val="10"/>
        <rFont val="Arial"/>
        <family val="2"/>
      </rPr>
      <t>20</t>
    </r>
  </si>
  <si>
    <r>
      <t>Year</t>
    </r>
    <r>
      <rPr>
        <b/>
        <vertAlign val="subscript"/>
        <sz val="10"/>
        <rFont val="Arial"/>
        <family val="2"/>
      </rPr>
      <t>21</t>
    </r>
  </si>
  <si>
    <r>
      <t>Year</t>
    </r>
    <r>
      <rPr>
        <b/>
        <vertAlign val="subscript"/>
        <sz val="10"/>
        <rFont val="Arial"/>
        <family val="2"/>
      </rPr>
      <t>22</t>
    </r>
  </si>
  <si>
    <r>
      <t>Year</t>
    </r>
    <r>
      <rPr>
        <b/>
        <vertAlign val="subscript"/>
        <sz val="10"/>
        <rFont val="Arial"/>
        <family val="2"/>
      </rPr>
      <t>23</t>
    </r>
  </si>
  <si>
    <r>
      <t>Year</t>
    </r>
    <r>
      <rPr>
        <b/>
        <vertAlign val="subscript"/>
        <sz val="10"/>
        <rFont val="Arial"/>
        <family val="2"/>
      </rPr>
      <t>24</t>
    </r>
  </si>
  <si>
    <r>
      <t>Year</t>
    </r>
    <r>
      <rPr>
        <b/>
        <vertAlign val="subscript"/>
        <sz val="10"/>
        <rFont val="Arial"/>
        <family val="2"/>
      </rPr>
      <t>25</t>
    </r>
  </si>
  <si>
    <r>
      <t>Year</t>
    </r>
    <r>
      <rPr>
        <b/>
        <vertAlign val="subscript"/>
        <sz val="10"/>
        <rFont val="Arial"/>
        <family val="2"/>
      </rPr>
      <t>26</t>
    </r>
  </si>
  <si>
    <r>
      <t>Year</t>
    </r>
    <r>
      <rPr>
        <b/>
        <vertAlign val="subscript"/>
        <sz val="10"/>
        <rFont val="Arial"/>
        <family val="2"/>
      </rPr>
      <t>27</t>
    </r>
  </si>
  <si>
    <r>
      <t>Year</t>
    </r>
    <r>
      <rPr>
        <b/>
        <vertAlign val="subscript"/>
        <sz val="10"/>
        <rFont val="Arial"/>
        <family val="2"/>
      </rPr>
      <t>28</t>
    </r>
  </si>
  <si>
    <r>
      <t>Year</t>
    </r>
    <r>
      <rPr>
        <b/>
        <vertAlign val="subscript"/>
        <sz val="10"/>
        <rFont val="Arial"/>
        <family val="2"/>
      </rPr>
      <t>29</t>
    </r>
  </si>
  <si>
    <r>
      <t>Year</t>
    </r>
    <r>
      <rPr>
        <b/>
        <vertAlign val="subscript"/>
        <sz val="10"/>
        <rFont val="Arial"/>
        <family val="2"/>
      </rPr>
      <t>30</t>
    </r>
  </si>
  <si>
    <r>
      <t>Year</t>
    </r>
    <r>
      <rPr>
        <b/>
        <vertAlign val="subscript"/>
        <sz val="10"/>
        <rFont val="Arial"/>
        <family val="2"/>
      </rPr>
      <t>31</t>
    </r>
  </si>
  <si>
    <r>
      <t>Year</t>
    </r>
    <r>
      <rPr>
        <b/>
        <vertAlign val="subscript"/>
        <sz val="10"/>
        <rFont val="Arial"/>
        <family val="2"/>
      </rPr>
      <t>32</t>
    </r>
  </si>
  <si>
    <r>
      <t>Year</t>
    </r>
    <r>
      <rPr>
        <b/>
        <vertAlign val="subscript"/>
        <sz val="10"/>
        <rFont val="Arial"/>
        <family val="2"/>
      </rPr>
      <t>33</t>
    </r>
  </si>
  <si>
    <r>
      <t>Year</t>
    </r>
    <r>
      <rPr>
        <b/>
        <vertAlign val="subscript"/>
        <sz val="10"/>
        <rFont val="Arial"/>
        <family val="2"/>
      </rPr>
      <t>34</t>
    </r>
  </si>
  <si>
    <r>
      <t>Year</t>
    </r>
    <r>
      <rPr>
        <b/>
        <vertAlign val="subscript"/>
        <sz val="10"/>
        <rFont val="Arial"/>
        <family val="2"/>
      </rPr>
      <t>35</t>
    </r>
  </si>
  <si>
    <r>
      <t>Year</t>
    </r>
    <r>
      <rPr>
        <b/>
        <vertAlign val="subscript"/>
        <sz val="10"/>
        <rFont val="Arial"/>
        <family val="2"/>
      </rPr>
      <t>36</t>
    </r>
  </si>
  <si>
    <r>
      <t>Year</t>
    </r>
    <r>
      <rPr>
        <b/>
        <vertAlign val="subscript"/>
        <sz val="10"/>
        <rFont val="Arial"/>
        <family val="2"/>
      </rPr>
      <t>37</t>
    </r>
  </si>
  <si>
    <r>
      <t>Year</t>
    </r>
    <r>
      <rPr>
        <b/>
        <vertAlign val="subscript"/>
        <sz val="10"/>
        <rFont val="Arial"/>
        <family val="2"/>
      </rPr>
      <t>38</t>
    </r>
  </si>
  <si>
    <r>
      <t>Year</t>
    </r>
    <r>
      <rPr>
        <b/>
        <vertAlign val="subscript"/>
        <sz val="10"/>
        <rFont val="Arial"/>
        <family val="2"/>
      </rPr>
      <t>39</t>
    </r>
  </si>
  <si>
    <r>
      <t>Year</t>
    </r>
    <r>
      <rPr>
        <b/>
        <vertAlign val="subscript"/>
        <sz val="10"/>
        <rFont val="Arial"/>
        <family val="2"/>
      </rPr>
      <t>40</t>
    </r>
  </si>
  <si>
    <r>
      <t>Year</t>
    </r>
    <r>
      <rPr>
        <b/>
        <vertAlign val="subscript"/>
        <sz val="10"/>
        <rFont val="Arial"/>
        <family val="2"/>
      </rPr>
      <t>41</t>
    </r>
  </si>
  <si>
    <r>
      <t>Year</t>
    </r>
    <r>
      <rPr>
        <b/>
        <vertAlign val="subscript"/>
        <sz val="10"/>
        <rFont val="Arial"/>
        <family val="2"/>
      </rPr>
      <t>42</t>
    </r>
  </si>
  <si>
    <r>
      <t>Year</t>
    </r>
    <r>
      <rPr>
        <b/>
        <vertAlign val="subscript"/>
        <sz val="10"/>
        <rFont val="Arial"/>
        <family val="2"/>
      </rPr>
      <t>43</t>
    </r>
  </si>
  <si>
    <r>
      <t>Year</t>
    </r>
    <r>
      <rPr>
        <b/>
        <vertAlign val="subscript"/>
        <sz val="10"/>
        <rFont val="Arial"/>
        <family val="2"/>
      </rPr>
      <t>44</t>
    </r>
  </si>
  <si>
    <r>
      <t>Year</t>
    </r>
    <r>
      <rPr>
        <b/>
        <vertAlign val="subscript"/>
        <sz val="10"/>
        <rFont val="Arial"/>
        <family val="2"/>
      </rPr>
      <t>45</t>
    </r>
  </si>
  <si>
    <r>
      <t>Year</t>
    </r>
    <r>
      <rPr>
        <b/>
        <vertAlign val="subscript"/>
        <sz val="10"/>
        <rFont val="Arial"/>
        <family val="2"/>
      </rPr>
      <t>46</t>
    </r>
  </si>
  <si>
    <r>
      <t>Year</t>
    </r>
    <r>
      <rPr>
        <b/>
        <vertAlign val="subscript"/>
        <sz val="10"/>
        <rFont val="Arial"/>
        <family val="2"/>
      </rPr>
      <t>47</t>
    </r>
  </si>
  <si>
    <r>
      <t>Year</t>
    </r>
    <r>
      <rPr>
        <b/>
        <vertAlign val="subscript"/>
        <sz val="10"/>
        <rFont val="Arial"/>
        <family val="2"/>
      </rPr>
      <t>48</t>
    </r>
  </si>
  <si>
    <r>
      <t>Year</t>
    </r>
    <r>
      <rPr>
        <b/>
        <vertAlign val="subscript"/>
        <sz val="10"/>
        <rFont val="Arial"/>
        <family val="2"/>
      </rPr>
      <t>49</t>
    </r>
  </si>
  <si>
    <r>
      <t>Year</t>
    </r>
    <r>
      <rPr>
        <b/>
        <vertAlign val="subscript"/>
        <sz val="10"/>
        <rFont val="Arial"/>
        <family val="2"/>
      </rPr>
      <t>50</t>
    </r>
  </si>
  <si>
    <r>
      <t>Year</t>
    </r>
    <r>
      <rPr>
        <b/>
        <vertAlign val="subscript"/>
        <sz val="10"/>
        <rFont val="Arial"/>
        <family val="2"/>
      </rPr>
      <t>51</t>
    </r>
  </si>
  <si>
    <r>
      <t>Year</t>
    </r>
    <r>
      <rPr>
        <b/>
        <vertAlign val="subscript"/>
        <sz val="10"/>
        <rFont val="Arial"/>
        <family val="2"/>
      </rPr>
      <t>52</t>
    </r>
  </si>
  <si>
    <r>
      <t>Year</t>
    </r>
    <r>
      <rPr>
        <b/>
        <vertAlign val="subscript"/>
        <sz val="10"/>
        <rFont val="Arial"/>
        <family val="2"/>
      </rPr>
      <t>53</t>
    </r>
  </si>
  <si>
    <r>
      <t>Year</t>
    </r>
    <r>
      <rPr>
        <b/>
        <vertAlign val="subscript"/>
        <sz val="10"/>
        <rFont val="Arial"/>
        <family val="2"/>
      </rPr>
      <t>54</t>
    </r>
  </si>
  <si>
    <r>
      <t>Year</t>
    </r>
    <r>
      <rPr>
        <b/>
        <vertAlign val="subscript"/>
        <sz val="10"/>
        <rFont val="Arial"/>
        <family val="2"/>
      </rPr>
      <t>55</t>
    </r>
  </si>
  <si>
    <r>
      <t>Year</t>
    </r>
    <r>
      <rPr>
        <b/>
        <vertAlign val="subscript"/>
        <sz val="10"/>
        <rFont val="Arial"/>
        <family val="2"/>
      </rPr>
      <t>56</t>
    </r>
  </si>
  <si>
    <r>
      <t>Year</t>
    </r>
    <r>
      <rPr>
        <b/>
        <vertAlign val="subscript"/>
        <sz val="10"/>
        <rFont val="Arial"/>
        <family val="2"/>
      </rPr>
      <t>57</t>
    </r>
  </si>
  <si>
    <r>
      <t>Year</t>
    </r>
    <r>
      <rPr>
        <b/>
        <vertAlign val="subscript"/>
        <sz val="10"/>
        <rFont val="Arial"/>
        <family val="2"/>
      </rPr>
      <t>58</t>
    </r>
  </si>
  <si>
    <r>
      <t>Year</t>
    </r>
    <r>
      <rPr>
        <b/>
        <vertAlign val="subscript"/>
        <sz val="10"/>
        <rFont val="Arial"/>
        <family val="2"/>
      </rPr>
      <t>59</t>
    </r>
  </si>
  <si>
    <r>
      <t>Year</t>
    </r>
    <r>
      <rPr>
        <b/>
        <vertAlign val="subscript"/>
        <sz val="10"/>
        <rFont val="Arial"/>
        <family val="2"/>
      </rPr>
      <t>60</t>
    </r>
  </si>
  <si>
    <r>
      <t>Year</t>
    </r>
    <r>
      <rPr>
        <b/>
        <vertAlign val="subscript"/>
        <sz val="10"/>
        <rFont val="Arial"/>
        <family val="2"/>
      </rPr>
      <t>61</t>
    </r>
  </si>
  <si>
    <r>
      <t>Year</t>
    </r>
    <r>
      <rPr>
        <b/>
        <vertAlign val="subscript"/>
        <sz val="10"/>
        <rFont val="Arial"/>
        <family val="2"/>
      </rPr>
      <t>62</t>
    </r>
  </si>
  <si>
    <r>
      <t>Year</t>
    </r>
    <r>
      <rPr>
        <b/>
        <vertAlign val="subscript"/>
        <sz val="10"/>
        <rFont val="Arial"/>
        <family val="2"/>
      </rPr>
      <t>63</t>
    </r>
  </si>
  <si>
    <r>
      <t>Year</t>
    </r>
    <r>
      <rPr>
        <b/>
        <vertAlign val="subscript"/>
        <sz val="10"/>
        <rFont val="Arial"/>
        <family val="2"/>
      </rPr>
      <t>64</t>
    </r>
  </si>
  <si>
    <r>
      <t>Year</t>
    </r>
    <r>
      <rPr>
        <b/>
        <vertAlign val="subscript"/>
        <sz val="10"/>
        <rFont val="Arial"/>
        <family val="2"/>
      </rPr>
      <t>65</t>
    </r>
  </si>
  <si>
    <r>
      <t>Year</t>
    </r>
    <r>
      <rPr>
        <b/>
        <vertAlign val="subscript"/>
        <sz val="10"/>
        <rFont val="Arial"/>
        <family val="2"/>
      </rPr>
      <t>66</t>
    </r>
  </si>
  <si>
    <r>
      <t>Year</t>
    </r>
    <r>
      <rPr>
        <b/>
        <vertAlign val="subscript"/>
        <sz val="10"/>
        <rFont val="Arial"/>
        <family val="2"/>
      </rPr>
      <t>67</t>
    </r>
  </si>
  <si>
    <r>
      <t>Year</t>
    </r>
    <r>
      <rPr>
        <b/>
        <vertAlign val="subscript"/>
        <sz val="10"/>
        <rFont val="Arial"/>
        <family val="2"/>
      </rPr>
      <t>68</t>
    </r>
  </si>
  <si>
    <r>
      <t>Year</t>
    </r>
    <r>
      <rPr>
        <b/>
        <vertAlign val="subscript"/>
        <sz val="10"/>
        <rFont val="Arial"/>
        <family val="2"/>
      </rPr>
      <t>69</t>
    </r>
  </si>
  <si>
    <r>
      <t>Year</t>
    </r>
    <r>
      <rPr>
        <b/>
        <vertAlign val="subscript"/>
        <sz val="10"/>
        <rFont val="Arial"/>
        <family val="2"/>
      </rPr>
      <t>70</t>
    </r>
  </si>
  <si>
    <r>
      <t>Year</t>
    </r>
    <r>
      <rPr>
        <b/>
        <vertAlign val="subscript"/>
        <sz val="10"/>
        <rFont val="Arial"/>
        <family val="2"/>
      </rPr>
      <t>71</t>
    </r>
  </si>
  <si>
    <r>
      <t>Year</t>
    </r>
    <r>
      <rPr>
        <b/>
        <vertAlign val="subscript"/>
        <sz val="10"/>
        <rFont val="Arial"/>
        <family val="2"/>
      </rPr>
      <t>72</t>
    </r>
  </si>
  <si>
    <r>
      <t>Year</t>
    </r>
    <r>
      <rPr>
        <b/>
        <vertAlign val="subscript"/>
        <sz val="10"/>
        <rFont val="Arial"/>
        <family val="2"/>
      </rPr>
      <t>73</t>
    </r>
  </si>
  <si>
    <r>
      <t>Year</t>
    </r>
    <r>
      <rPr>
        <b/>
        <vertAlign val="subscript"/>
        <sz val="10"/>
        <rFont val="Arial"/>
        <family val="2"/>
      </rPr>
      <t>74</t>
    </r>
  </si>
  <si>
    <r>
      <t>Year</t>
    </r>
    <r>
      <rPr>
        <b/>
        <vertAlign val="subscript"/>
        <sz val="10"/>
        <rFont val="Arial"/>
        <family val="2"/>
      </rPr>
      <t>75</t>
    </r>
  </si>
  <si>
    <r>
      <t>Year</t>
    </r>
    <r>
      <rPr>
        <b/>
        <vertAlign val="subscript"/>
        <sz val="10"/>
        <rFont val="Arial"/>
        <family val="2"/>
      </rPr>
      <t>76</t>
    </r>
  </si>
  <si>
    <r>
      <t>Year</t>
    </r>
    <r>
      <rPr>
        <b/>
        <vertAlign val="subscript"/>
        <sz val="10"/>
        <rFont val="Arial"/>
        <family val="2"/>
      </rPr>
      <t>77</t>
    </r>
  </si>
  <si>
    <r>
      <t>Year</t>
    </r>
    <r>
      <rPr>
        <b/>
        <vertAlign val="subscript"/>
        <sz val="10"/>
        <rFont val="Arial"/>
        <family val="2"/>
      </rPr>
      <t>78</t>
    </r>
  </si>
  <si>
    <r>
      <t>Year</t>
    </r>
    <r>
      <rPr>
        <b/>
        <vertAlign val="subscript"/>
        <sz val="10"/>
        <rFont val="Arial"/>
        <family val="2"/>
      </rPr>
      <t>79</t>
    </r>
  </si>
  <si>
    <r>
      <t>Year</t>
    </r>
    <r>
      <rPr>
        <b/>
        <vertAlign val="subscript"/>
        <sz val="10"/>
        <rFont val="Arial"/>
        <family val="2"/>
      </rPr>
      <t>80</t>
    </r>
  </si>
  <si>
    <r>
      <t>Year</t>
    </r>
    <r>
      <rPr>
        <b/>
        <vertAlign val="subscript"/>
        <sz val="10"/>
        <rFont val="Arial"/>
        <family val="2"/>
      </rPr>
      <t>81</t>
    </r>
  </si>
  <si>
    <r>
      <t>Year</t>
    </r>
    <r>
      <rPr>
        <b/>
        <vertAlign val="subscript"/>
        <sz val="10"/>
        <rFont val="Arial"/>
        <family val="2"/>
      </rPr>
      <t>82</t>
    </r>
  </si>
  <si>
    <r>
      <t>Year</t>
    </r>
    <r>
      <rPr>
        <b/>
        <vertAlign val="subscript"/>
        <sz val="10"/>
        <rFont val="Arial"/>
        <family val="2"/>
      </rPr>
      <t>83</t>
    </r>
  </si>
  <si>
    <r>
      <t>Year</t>
    </r>
    <r>
      <rPr>
        <b/>
        <vertAlign val="subscript"/>
        <sz val="10"/>
        <rFont val="Arial"/>
        <family val="2"/>
      </rPr>
      <t>84</t>
    </r>
  </si>
  <si>
    <r>
      <t>Year</t>
    </r>
    <r>
      <rPr>
        <b/>
        <vertAlign val="subscript"/>
        <sz val="10"/>
        <rFont val="Arial"/>
        <family val="2"/>
      </rPr>
      <t>85</t>
    </r>
  </si>
  <si>
    <r>
      <t>Year</t>
    </r>
    <r>
      <rPr>
        <b/>
        <vertAlign val="subscript"/>
        <sz val="10"/>
        <rFont val="Arial"/>
        <family val="2"/>
      </rPr>
      <t>86</t>
    </r>
  </si>
  <si>
    <r>
      <t>Year</t>
    </r>
    <r>
      <rPr>
        <b/>
        <vertAlign val="subscript"/>
        <sz val="10"/>
        <rFont val="Arial"/>
        <family val="2"/>
      </rPr>
      <t>87</t>
    </r>
  </si>
  <si>
    <r>
      <t>Year</t>
    </r>
    <r>
      <rPr>
        <b/>
        <vertAlign val="subscript"/>
        <sz val="10"/>
        <rFont val="Arial"/>
        <family val="2"/>
      </rPr>
      <t>88</t>
    </r>
  </si>
  <si>
    <r>
      <t>Year</t>
    </r>
    <r>
      <rPr>
        <b/>
        <vertAlign val="subscript"/>
        <sz val="10"/>
        <rFont val="Arial"/>
        <family val="2"/>
      </rPr>
      <t>89</t>
    </r>
  </si>
  <si>
    <r>
      <t>Year</t>
    </r>
    <r>
      <rPr>
        <b/>
        <vertAlign val="subscript"/>
        <sz val="10"/>
        <rFont val="Arial"/>
        <family val="2"/>
      </rPr>
      <t>90</t>
    </r>
  </si>
  <si>
    <r>
      <t>Year</t>
    </r>
    <r>
      <rPr>
        <b/>
        <vertAlign val="subscript"/>
        <sz val="10"/>
        <rFont val="Arial"/>
        <family val="2"/>
      </rPr>
      <t>91</t>
    </r>
  </si>
  <si>
    <r>
      <t>Year</t>
    </r>
    <r>
      <rPr>
        <b/>
        <vertAlign val="subscript"/>
        <sz val="10"/>
        <rFont val="Arial"/>
        <family val="2"/>
      </rPr>
      <t>92</t>
    </r>
  </si>
  <si>
    <r>
      <t>Year</t>
    </r>
    <r>
      <rPr>
        <b/>
        <vertAlign val="subscript"/>
        <sz val="10"/>
        <rFont val="Arial"/>
        <family val="2"/>
      </rPr>
      <t>93</t>
    </r>
  </si>
  <si>
    <r>
      <t>Year</t>
    </r>
    <r>
      <rPr>
        <b/>
        <vertAlign val="subscript"/>
        <sz val="10"/>
        <rFont val="Arial"/>
        <family val="2"/>
      </rPr>
      <t>94</t>
    </r>
  </si>
  <si>
    <r>
      <t>Year</t>
    </r>
    <r>
      <rPr>
        <b/>
        <vertAlign val="subscript"/>
        <sz val="10"/>
        <rFont val="Arial"/>
        <family val="2"/>
      </rPr>
      <t>95</t>
    </r>
  </si>
  <si>
    <r>
      <t>Year</t>
    </r>
    <r>
      <rPr>
        <b/>
        <vertAlign val="subscript"/>
        <sz val="10"/>
        <rFont val="Arial"/>
        <family val="2"/>
      </rPr>
      <t>96</t>
    </r>
  </si>
  <si>
    <r>
      <t>Year</t>
    </r>
    <r>
      <rPr>
        <b/>
        <vertAlign val="subscript"/>
        <sz val="10"/>
        <rFont val="Arial"/>
        <family val="2"/>
      </rPr>
      <t>97</t>
    </r>
  </si>
  <si>
    <r>
      <t>Year</t>
    </r>
    <r>
      <rPr>
        <b/>
        <vertAlign val="subscript"/>
        <sz val="10"/>
        <rFont val="Arial"/>
        <family val="2"/>
      </rPr>
      <t>98</t>
    </r>
  </si>
  <si>
    <r>
      <t>Year</t>
    </r>
    <r>
      <rPr>
        <b/>
        <vertAlign val="subscript"/>
        <sz val="10"/>
        <rFont val="Arial"/>
        <family val="2"/>
      </rPr>
      <t>99</t>
    </r>
  </si>
  <si>
    <r>
      <t>Year</t>
    </r>
    <r>
      <rPr>
        <b/>
        <vertAlign val="subscript"/>
        <sz val="10"/>
        <rFont val="Arial"/>
        <family val="2"/>
      </rPr>
      <t>100</t>
    </r>
  </si>
  <si>
    <r>
      <t>Year</t>
    </r>
    <r>
      <rPr>
        <b/>
        <vertAlign val="subscript"/>
        <sz val="10"/>
        <rFont val="Arial"/>
        <family val="2"/>
      </rPr>
      <t>101</t>
    </r>
  </si>
  <si>
    <r>
      <t>Year</t>
    </r>
    <r>
      <rPr>
        <b/>
        <vertAlign val="subscript"/>
        <sz val="10"/>
        <rFont val="Arial"/>
        <family val="2"/>
      </rPr>
      <t>102</t>
    </r>
  </si>
  <si>
    <r>
      <t>Year</t>
    </r>
    <r>
      <rPr>
        <b/>
        <vertAlign val="subscript"/>
        <sz val="10"/>
        <rFont val="Arial"/>
        <family val="2"/>
      </rPr>
      <t>103</t>
    </r>
  </si>
  <si>
    <r>
      <t>Year</t>
    </r>
    <r>
      <rPr>
        <b/>
        <vertAlign val="subscript"/>
        <sz val="10"/>
        <rFont val="Arial"/>
        <family val="2"/>
      </rPr>
      <t>104</t>
    </r>
  </si>
  <si>
    <r>
      <t>Year</t>
    </r>
    <r>
      <rPr>
        <b/>
        <vertAlign val="subscript"/>
        <sz val="10"/>
        <rFont val="Arial"/>
        <family val="2"/>
      </rPr>
      <t>105</t>
    </r>
  </si>
  <si>
    <r>
      <t>Year</t>
    </r>
    <r>
      <rPr>
        <b/>
        <vertAlign val="subscript"/>
        <sz val="10"/>
        <rFont val="Arial"/>
        <family val="2"/>
      </rPr>
      <t>106</t>
    </r>
  </si>
  <si>
    <r>
      <t>Year</t>
    </r>
    <r>
      <rPr>
        <b/>
        <vertAlign val="subscript"/>
        <sz val="10"/>
        <rFont val="Arial"/>
        <family val="2"/>
      </rPr>
      <t>107</t>
    </r>
  </si>
  <si>
    <r>
      <t>Year</t>
    </r>
    <r>
      <rPr>
        <b/>
        <vertAlign val="subscript"/>
        <sz val="10"/>
        <rFont val="Arial"/>
        <family val="2"/>
      </rPr>
      <t>108</t>
    </r>
  </si>
  <si>
    <r>
      <t>Year</t>
    </r>
    <r>
      <rPr>
        <b/>
        <vertAlign val="subscript"/>
        <sz val="10"/>
        <rFont val="Arial"/>
        <family val="2"/>
      </rPr>
      <t>109</t>
    </r>
  </si>
  <si>
    <r>
      <t>Year</t>
    </r>
    <r>
      <rPr>
        <b/>
        <vertAlign val="subscript"/>
        <sz val="10"/>
        <rFont val="Arial"/>
        <family val="2"/>
      </rPr>
      <t>110</t>
    </r>
  </si>
  <si>
    <r>
      <t>Year</t>
    </r>
    <r>
      <rPr>
        <b/>
        <vertAlign val="subscript"/>
        <sz val="10"/>
        <rFont val="Arial"/>
        <family val="2"/>
      </rPr>
      <t>111</t>
    </r>
  </si>
  <si>
    <r>
      <t>Year</t>
    </r>
    <r>
      <rPr>
        <b/>
        <vertAlign val="subscript"/>
        <sz val="10"/>
        <rFont val="Arial"/>
        <family val="2"/>
      </rPr>
      <t>112</t>
    </r>
  </si>
  <si>
    <r>
      <t>Year</t>
    </r>
    <r>
      <rPr>
        <b/>
        <vertAlign val="subscript"/>
        <sz val="10"/>
        <rFont val="Arial"/>
        <family val="2"/>
      </rPr>
      <t>113</t>
    </r>
  </si>
  <si>
    <r>
      <t>Year</t>
    </r>
    <r>
      <rPr>
        <b/>
        <vertAlign val="subscript"/>
        <sz val="10"/>
        <rFont val="Arial"/>
        <family val="2"/>
      </rPr>
      <t>114</t>
    </r>
  </si>
  <si>
    <r>
      <t>Year</t>
    </r>
    <r>
      <rPr>
        <b/>
        <vertAlign val="subscript"/>
        <sz val="10"/>
        <rFont val="Arial"/>
        <family val="2"/>
      </rPr>
      <t>115</t>
    </r>
  </si>
  <si>
    <r>
      <t>Year</t>
    </r>
    <r>
      <rPr>
        <b/>
        <vertAlign val="subscript"/>
        <sz val="10"/>
        <rFont val="Arial"/>
        <family val="2"/>
      </rPr>
      <t>116</t>
    </r>
  </si>
  <si>
    <r>
      <t>Year</t>
    </r>
    <r>
      <rPr>
        <b/>
        <vertAlign val="subscript"/>
        <sz val="10"/>
        <rFont val="Arial"/>
        <family val="2"/>
      </rPr>
      <t>117</t>
    </r>
  </si>
  <si>
    <r>
      <t>Year</t>
    </r>
    <r>
      <rPr>
        <b/>
        <vertAlign val="subscript"/>
        <sz val="10"/>
        <rFont val="Arial"/>
        <family val="2"/>
      </rPr>
      <t>118</t>
    </r>
  </si>
  <si>
    <r>
      <t>Year</t>
    </r>
    <r>
      <rPr>
        <b/>
        <vertAlign val="subscript"/>
        <sz val="10"/>
        <rFont val="Arial"/>
        <family val="2"/>
      </rPr>
      <t>119</t>
    </r>
  </si>
  <si>
    <r>
      <t>Year</t>
    </r>
    <r>
      <rPr>
        <b/>
        <vertAlign val="subscript"/>
        <sz val="10"/>
        <rFont val="Arial"/>
        <family val="2"/>
      </rPr>
      <t>120</t>
    </r>
  </si>
  <si>
    <r>
      <t>Year</t>
    </r>
    <r>
      <rPr>
        <b/>
        <vertAlign val="subscript"/>
        <sz val="10"/>
        <rFont val="Arial"/>
        <family val="2"/>
      </rPr>
      <t>121</t>
    </r>
  </si>
  <si>
    <r>
      <t>Year</t>
    </r>
    <r>
      <rPr>
        <b/>
        <vertAlign val="subscript"/>
        <sz val="10"/>
        <rFont val="Arial"/>
        <family val="2"/>
      </rPr>
      <t>122</t>
    </r>
  </si>
  <si>
    <r>
      <t>Year</t>
    </r>
    <r>
      <rPr>
        <b/>
        <vertAlign val="subscript"/>
        <sz val="10"/>
        <rFont val="Arial"/>
        <family val="2"/>
      </rPr>
      <t>123</t>
    </r>
  </si>
  <si>
    <r>
      <t>Year</t>
    </r>
    <r>
      <rPr>
        <b/>
        <vertAlign val="subscript"/>
        <sz val="10"/>
        <rFont val="Arial"/>
        <family val="2"/>
      </rPr>
      <t>124</t>
    </r>
  </si>
  <si>
    <r>
      <t>Year</t>
    </r>
    <r>
      <rPr>
        <b/>
        <vertAlign val="subscript"/>
        <sz val="10"/>
        <rFont val="Arial"/>
        <family val="2"/>
      </rPr>
      <t>125</t>
    </r>
  </si>
  <si>
    <r>
      <t>Year</t>
    </r>
    <r>
      <rPr>
        <b/>
        <vertAlign val="subscript"/>
        <sz val="10"/>
        <rFont val="Arial"/>
        <family val="2"/>
      </rPr>
      <t>126</t>
    </r>
  </si>
  <si>
    <r>
      <t>Year</t>
    </r>
    <r>
      <rPr>
        <b/>
        <vertAlign val="subscript"/>
        <sz val="10"/>
        <rFont val="Arial"/>
        <family val="2"/>
      </rPr>
      <t>127</t>
    </r>
  </si>
  <si>
    <r>
      <t>Year</t>
    </r>
    <r>
      <rPr>
        <b/>
        <vertAlign val="subscript"/>
        <sz val="10"/>
        <rFont val="Arial"/>
        <family val="2"/>
      </rPr>
      <t>128</t>
    </r>
  </si>
  <si>
    <r>
      <t>Year</t>
    </r>
    <r>
      <rPr>
        <b/>
        <vertAlign val="subscript"/>
        <sz val="10"/>
        <rFont val="Arial"/>
        <family val="2"/>
      </rPr>
      <t>129</t>
    </r>
  </si>
  <si>
    <r>
      <t>Year</t>
    </r>
    <r>
      <rPr>
        <b/>
        <vertAlign val="subscript"/>
        <sz val="10"/>
        <rFont val="Arial"/>
        <family val="2"/>
      </rPr>
      <t>130</t>
    </r>
  </si>
  <si>
    <r>
      <t>Year</t>
    </r>
    <r>
      <rPr>
        <b/>
        <vertAlign val="subscript"/>
        <sz val="10"/>
        <rFont val="Arial"/>
        <family val="2"/>
      </rPr>
      <t>131</t>
    </r>
  </si>
  <si>
    <r>
      <t>Year</t>
    </r>
    <r>
      <rPr>
        <b/>
        <vertAlign val="subscript"/>
        <sz val="10"/>
        <rFont val="Arial"/>
        <family val="2"/>
      </rPr>
      <t>132</t>
    </r>
  </si>
  <si>
    <r>
      <t>Year</t>
    </r>
    <r>
      <rPr>
        <b/>
        <vertAlign val="subscript"/>
        <sz val="10"/>
        <rFont val="Arial"/>
        <family val="2"/>
      </rPr>
      <t>133</t>
    </r>
  </si>
  <si>
    <r>
      <t>Year</t>
    </r>
    <r>
      <rPr>
        <b/>
        <vertAlign val="subscript"/>
        <sz val="10"/>
        <rFont val="Arial"/>
        <family val="2"/>
      </rPr>
      <t>134</t>
    </r>
  </si>
  <si>
    <r>
      <t>Year</t>
    </r>
    <r>
      <rPr>
        <b/>
        <vertAlign val="subscript"/>
        <sz val="10"/>
        <rFont val="Arial"/>
        <family val="2"/>
      </rPr>
      <t>135</t>
    </r>
  </si>
  <si>
    <r>
      <t>Year</t>
    </r>
    <r>
      <rPr>
        <b/>
        <vertAlign val="subscript"/>
        <sz val="10"/>
        <rFont val="Arial"/>
        <family val="2"/>
      </rPr>
      <t>136</t>
    </r>
  </si>
  <si>
    <r>
      <t>Year</t>
    </r>
    <r>
      <rPr>
        <b/>
        <vertAlign val="subscript"/>
        <sz val="10"/>
        <rFont val="Arial"/>
        <family val="2"/>
      </rPr>
      <t>137</t>
    </r>
  </si>
  <si>
    <r>
      <t>Year</t>
    </r>
    <r>
      <rPr>
        <b/>
        <vertAlign val="subscript"/>
        <sz val="10"/>
        <rFont val="Arial"/>
        <family val="2"/>
      </rPr>
      <t>138</t>
    </r>
  </si>
  <si>
    <r>
      <t>Year</t>
    </r>
    <r>
      <rPr>
        <b/>
        <vertAlign val="subscript"/>
        <sz val="10"/>
        <rFont val="Arial"/>
        <family val="2"/>
      </rPr>
      <t>139</t>
    </r>
  </si>
  <si>
    <r>
      <t>Year</t>
    </r>
    <r>
      <rPr>
        <b/>
        <vertAlign val="subscript"/>
        <sz val="10"/>
        <rFont val="Arial"/>
        <family val="2"/>
      </rPr>
      <t>140</t>
    </r>
  </si>
  <si>
    <r>
      <t>Year</t>
    </r>
    <r>
      <rPr>
        <b/>
        <vertAlign val="subscript"/>
        <sz val="10"/>
        <rFont val="Arial"/>
        <family val="2"/>
      </rPr>
      <t>141</t>
    </r>
  </si>
  <si>
    <r>
      <t>Year</t>
    </r>
    <r>
      <rPr>
        <b/>
        <vertAlign val="subscript"/>
        <sz val="10"/>
        <rFont val="Arial"/>
        <family val="2"/>
      </rPr>
      <t>142</t>
    </r>
  </si>
  <si>
    <r>
      <t>Year</t>
    </r>
    <r>
      <rPr>
        <b/>
        <vertAlign val="subscript"/>
        <sz val="10"/>
        <rFont val="Arial"/>
        <family val="2"/>
      </rPr>
      <t>143</t>
    </r>
  </si>
  <si>
    <r>
      <t>Year</t>
    </r>
    <r>
      <rPr>
        <b/>
        <vertAlign val="subscript"/>
        <sz val="10"/>
        <rFont val="Arial"/>
        <family val="2"/>
      </rPr>
      <t>144</t>
    </r>
  </si>
  <si>
    <r>
      <t>Year</t>
    </r>
    <r>
      <rPr>
        <b/>
        <vertAlign val="subscript"/>
        <sz val="10"/>
        <rFont val="Arial"/>
        <family val="2"/>
      </rPr>
      <t>145</t>
    </r>
  </si>
  <si>
    <r>
      <t>Year</t>
    </r>
    <r>
      <rPr>
        <b/>
        <vertAlign val="subscript"/>
        <sz val="10"/>
        <rFont val="Arial"/>
        <family val="2"/>
      </rPr>
      <t>146</t>
    </r>
  </si>
  <si>
    <r>
      <t>Year</t>
    </r>
    <r>
      <rPr>
        <b/>
        <vertAlign val="subscript"/>
        <sz val="10"/>
        <rFont val="Arial"/>
        <family val="2"/>
      </rPr>
      <t>147</t>
    </r>
  </si>
  <si>
    <r>
      <t>Year</t>
    </r>
    <r>
      <rPr>
        <b/>
        <vertAlign val="subscript"/>
        <sz val="10"/>
        <rFont val="Arial"/>
        <family val="2"/>
      </rPr>
      <t>148</t>
    </r>
  </si>
  <si>
    <r>
      <t>Year</t>
    </r>
    <r>
      <rPr>
        <b/>
        <vertAlign val="subscript"/>
        <sz val="10"/>
        <rFont val="Arial"/>
        <family val="2"/>
      </rPr>
      <t>149</t>
    </r>
  </si>
  <si>
    <r>
      <t>Year</t>
    </r>
    <r>
      <rPr>
        <b/>
        <vertAlign val="subscript"/>
        <sz val="10"/>
        <rFont val="Arial"/>
        <family val="2"/>
      </rPr>
      <t>150</t>
    </r>
  </si>
  <si>
    <r>
      <t>Year</t>
    </r>
    <r>
      <rPr>
        <b/>
        <vertAlign val="subscript"/>
        <sz val="10"/>
        <rFont val="Arial"/>
        <family val="2"/>
      </rPr>
      <t>151</t>
    </r>
  </si>
  <si>
    <r>
      <t>Year</t>
    </r>
    <r>
      <rPr>
        <b/>
        <vertAlign val="subscript"/>
        <sz val="10"/>
        <rFont val="Arial"/>
        <family val="2"/>
      </rPr>
      <t>152</t>
    </r>
  </si>
  <si>
    <r>
      <t>Year</t>
    </r>
    <r>
      <rPr>
        <b/>
        <vertAlign val="subscript"/>
        <sz val="10"/>
        <rFont val="Arial"/>
        <family val="2"/>
      </rPr>
      <t>153</t>
    </r>
  </si>
  <si>
    <r>
      <t>Year</t>
    </r>
    <r>
      <rPr>
        <b/>
        <vertAlign val="subscript"/>
        <sz val="10"/>
        <rFont val="Arial"/>
        <family val="2"/>
      </rPr>
      <t>154</t>
    </r>
  </si>
  <si>
    <r>
      <t>Year</t>
    </r>
    <r>
      <rPr>
        <b/>
        <vertAlign val="subscript"/>
        <sz val="10"/>
        <rFont val="Arial"/>
        <family val="2"/>
      </rPr>
      <t>155</t>
    </r>
  </si>
  <si>
    <r>
      <t>Year</t>
    </r>
    <r>
      <rPr>
        <b/>
        <vertAlign val="subscript"/>
        <sz val="10"/>
        <rFont val="Arial"/>
        <family val="2"/>
      </rPr>
      <t>156</t>
    </r>
  </si>
  <si>
    <r>
      <t>Year</t>
    </r>
    <r>
      <rPr>
        <b/>
        <vertAlign val="subscript"/>
        <sz val="10"/>
        <rFont val="Arial"/>
        <family val="2"/>
      </rPr>
      <t>157</t>
    </r>
  </si>
  <si>
    <r>
      <t>Year</t>
    </r>
    <r>
      <rPr>
        <b/>
        <vertAlign val="subscript"/>
        <sz val="10"/>
        <rFont val="Arial"/>
        <family val="2"/>
      </rPr>
      <t>158</t>
    </r>
  </si>
  <si>
    <r>
      <t>Year</t>
    </r>
    <r>
      <rPr>
        <b/>
        <vertAlign val="subscript"/>
        <sz val="10"/>
        <rFont val="Arial"/>
        <family val="2"/>
      </rPr>
      <t>159</t>
    </r>
  </si>
  <si>
    <r>
      <t>Year</t>
    </r>
    <r>
      <rPr>
        <b/>
        <vertAlign val="subscript"/>
        <sz val="10"/>
        <rFont val="Arial"/>
        <family val="2"/>
      </rPr>
      <t>160</t>
    </r>
  </si>
  <si>
    <r>
      <t>Year</t>
    </r>
    <r>
      <rPr>
        <b/>
        <vertAlign val="subscript"/>
        <sz val="10"/>
        <rFont val="Arial"/>
        <family val="2"/>
      </rPr>
      <t>161</t>
    </r>
  </si>
  <si>
    <r>
      <t>Year</t>
    </r>
    <r>
      <rPr>
        <b/>
        <vertAlign val="subscript"/>
        <sz val="10"/>
        <rFont val="Arial"/>
        <family val="2"/>
      </rPr>
      <t>162</t>
    </r>
  </si>
  <si>
    <r>
      <t>Year</t>
    </r>
    <r>
      <rPr>
        <b/>
        <vertAlign val="subscript"/>
        <sz val="10"/>
        <rFont val="Arial"/>
        <family val="2"/>
      </rPr>
      <t>163</t>
    </r>
  </si>
  <si>
    <r>
      <t>Year</t>
    </r>
    <r>
      <rPr>
        <b/>
        <vertAlign val="subscript"/>
        <sz val="10"/>
        <rFont val="Arial"/>
        <family val="2"/>
      </rPr>
      <t>164</t>
    </r>
  </si>
  <si>
    <r>
      <t>Year</t>
    </r>
    <r>
      <rPr>
        <b/>
        <vertAlign val="subscript"/>
        <sz val="10"/>
        <rFont val="Arial"/>
        <family val="2"/>
      </rPr>
      <t>165</t>
    </r>
  </si>
  <si>
    <r>
      <t>Year</t>
    </r>
    <r>
      <rPr>
        <b/>
        <vertAlign val="subscript"/>
        <sz val="10"/>
        <rFont val="Arial"/>
        <family val="2"/>
      </rPr>
      <t>166</t>
    </r>
  </si>
  <si>
    <r>
      <t>Year</t>
    </r>
    <r>
      <rPr>
        <b/>
        <vertAlign val="subscript"/>
        <sz val="10"/>
        <rFont val="Arial"/>
        <family val="2"/>
      </rPr>
      <t>167</t>
    </r>
  </si>
  <si>
    <r>
      <t>Year</t>
    </r>
    <r>
      <rPr>
        <b/>
        <vertAlign val="subscript"/>
        <sz val="10"/>
        <rFont val="Arial"/>
        <family val="2"/>
      </rPr>
      <t>168</t>
    </r>
  </si>
  <si>
    <r>
      <t>Year</t>
    </r>
    <r>
      <rPr>
        <b/>
        <vertAlign val="subscript"/>
        <sz val="10"/>
        <rFont val="Arial"/>
        <family val="2"/>
      </rPr>
      <t>169</t>
    </r>
  </si>
  <si>
    <r>
      <t>Year</t>
    </r>
    <r>
      <rPr>
        <b/>
        <vertAlign val="subscript"/>
        <sz val="10"/>
        <rFont val="Arial"/>
        <family val="2"/>
      </rPr>
      <t>170</t>
    </r>
  </si>
  <si>
    <r>
      <t>Year</t>
    </r>
    <r>
      <rPr>
        <b/>
        <vertAlign val="subscript"/>
        <sz val="10"/>
        <rFont val="Arial"/>
        <family val="2"/>
      </rPr>
      <t>171</t>
    </r>
  </si>
  <si>
    <r>
      <t>Year</t>
    </r>
    <r>
      <rPr>
        <b/>
        <vertAlign val="subscript"/>
        <sz val="10"/>
        <rFont val="Arial"/>
        <family val="2"/>
      </rPr>
      <t>172</t>
    </r>
  </si>
  <si>
    <r>
      <t>Year</t>
    </r>
    <r>
      <rPr>
        <b/>
        <vertAlign val="subscript"/>
        <sz val="10"/>
        <rFont val="Arial"/>
        <family val="2"/>
      </rPr>
      <t>173</t>
    </r>
  </si>
  <si>
    <r>
      <t>Year</t>
    </r>
    <r>
      <rPr>
        <b/>
        <vertAlign val="subscript"/>
        <sz val="10"/>
        <rFont val="Arial"/>
        <family val="2"/>
      </rPr>
      <t>174</t>
    </r>
  </si>
  <si>
    <r>
      <t>Year</t>
    </r>
    <r>
      <rPr>
        <b/>
        <vertAlign val="subscript"/>
        <sz val="10"/>
        <rFont val="Arial"/>
        <family val="2"/>
      </rPr>
      <t>175</t>
    </r>
  </si>
  <si>
    <r>
      <t>Year</t>
    </r>
    <r>
      <rPr>
        <b/>
        <vertAlign val="subscript"/>
        <sz val="10"/>
        <rFont val="Arial"/>
        <family val="2"/>
      </rPr>
      <t>176</t>
    </r>
  </si>
  <si>
    <r>
      <t>Year</t>
    </r>
    <r>
      <rPr>
        <b/>
        <vertAlign val="subscript"/>
        <sz val="10"/>
        <rFont val="Arial"/>
        <family val="2"/>
      </rPr>
      <t>177</t>
    </r>
  </si>
  <si>
    <r>
      <t>Year</t>
    </r>
    <r>
      <rPr>
        <b/>
        <vertAlign val="subscript"/>
        <sz val="10"/>
        <rFont val="Arial"/>
        <family val="2"/>
      </rPr>
      <t>178</t>
    </r>
  </si>
  <si>
    <r>
      <t>Year</t>
    </r>
    <r>
      <rPr>
        <b/>
        <vertAlign val="subscript"/>
        <sz val="10"/>
        <rFont val="Arial"/>
        <family val="2"/>
      </rPr>
      <t>179</t>
    </r>
  </si>
  <si>
    <r>
      <t>Year</t>
    </r>
    <r>
      <rPr>
        <b/>
        <vertAlign val="subscript"/>
        <sz val="10"/>
        <rFont val="Arial"/>
        <family val="2"/>
      </rPr>
      <t>180</t>
    </r>
  </si>
  <si>
    <r>
      <t>Year</t>
    </r>
    <r>
      <rPr>
        <b/>
        <vertAlign val="subscript"/>
        <sz val="10"/>
        <rFont val="Arial"/>
        <family val="2"/>
      </rPr>
      <t>181</t>
    </r>
  </si>
  <si>
    <r>
      <t>Year</t>
    </r>
    <r>
      <rPr>
        <b/>
        <vertAlign val="subscript"/>
        <sz val="10"/>
        <rFont val="Arial"/>
        <family val="2"/>
      </rPr>
      <t>182</t>
    </r>
  </si>
  <si>
    <r>
      <t>Year</t>
    </r>
    <r>
      <rPr>
        <b/>
        <vertAlign val="subscript"/>
        <sz val="10"/>
        <rFont val="Arial"/>
        <family val="2"/>
      </rPr>
      <t>183</t>
    </r>
  </si>
  <si>
    <r>
      <t>Year</t>
    </r>
    <r>
      <rPr>
        <b/>
        <vertAlign val="subscript"/>
        <sz val="10"/>
        <rFont val="Arial"/>
        <family val="2"/>
      </rPr>
      <t>184</t>
    </r>
  </si>
  <si>
    <r>
      <t>Year</t>
    </r>
    <r>
      <rPr>
        <b/>
        <vertAlign val="subscript"/>
        <sz val="10"/>
        <rFont val="Arial"/>
        <family val="2"/>
      </rPr>
      <t>185</t>
    </r>
  </si>
  <si>
    <r>
      <t>Year</t>
    </r>
    <r>
      <rPr>
        <b/>
        <vertAlign val="subscript"/>
        <sz val="10"/>
        <rFont val="Arial"/>
        <family val="2"/>
      </rPr>
      <t>186</t>
    </r>
  </si>
  <si>
    <r>
      <t>Year</t>
    </r>
    <r>
      <rPr>
        <b/>
        <vertAlign val="subscript"/>
        <sz val="10"/>
        <rFont val="Arial"/>
        <family val="2"/>
      </rPr>
      <t>187</t>
    </r>
  </si>
  <si>
    <r>
      <t>Year</t>
    </r>
    <r>
      <rPr>
        <b/>
        <vertAlign val="subscript"/>
        <sz val="10"/>
        <rFont val="Arial"/>
        <family val="2"/>
      </rPr>
      <t>188</t>
    </r>
  </si>
  <si>
    <r>
      <t>Year</t>
    </r>
    <r>
      <rPr>
        <b/>
        <vertAlign val="subscript"/>
        <sz val="10"/>
        <rFont val="Arial"/>
        <family val="2"/>
      </rPr>
      <t>189</t>
    </r>
  </si>
  <si>
    <r>
      <t>Year</t>
    </r>
    <r>
      <rPr>
        <b/>
        <vertAlign val="subscript"/>
        <sz val="10"/>
        <rFont val="Arial"/>
        <family val="2"/>
      </rPr>
      <t>190</t>
    </r>
  </si>
  <si>
    <r>
      <t>Year</t>
    </r>
    <r>
      <rPr>
        <b/>
        <vertAlign val="subscript"/>
        <sz val="10"/>
        <rFont val="Arial"/>
        <family val="2"/>
      </rPr>
      <t>191</t>
    </r>
  </si>
  <si>
    <r>
      <t>Year</t>
    </r>
    <r>
      <rPr>
        <b/>
        <vertAlign val="subscript"/>
        <sz val="10"/>
        <rFont val="Arial"/>
        <family val="2"/>
      </rPr>
      <t>192</t>
    </r>
  </si>
  <si>
    <r>
      <t>Year</t>
    </r>
    <r>
      <rPr>
        <b/>
        <vertAlign val="subscript"/>
        <sz val="10"/>
        <rFont val="Arial"/>
        <family val="2"/>
      </rPr>
      <t>193</t>
    </r>
  </si>
  <si>
    <r>
      <t>Year</t>
    </r>
    <r>
      <rPr>
        <b/>
        <vertAlign val="subscript"/>
        <sz val="10"/>
        <rFont val="Arial"/>
        <family val="2"/>
      </rPr>
      <t>194</t>
    </r>
  </si>
  <si>
    <r>
      <t>Year</t>
    </r>
    <r>
      <rPr>
        <b/>
        <vertAlign val="subscript"/>
        <sz val="10"/>
        <rFont val="Arial"/>
        <family val="2"/>
      </rPr>
      <t>195</t>
    </r>
  </si>
  <si>
    <r>
      <t>Year</t>
    </r>
    <r>
      <rPr>
        <b/>
        <vertAlign val="subscript"/>
        <sz val="10"/>
        <rFont val="Arial"/>
        <family val="2"/>
      </rPr>
      <t>196</t>
    </r>
  </si>
  <si>
    <r>
      <t>Year</t>
    </r>
    <r>
      <rPr>
        <b/>
        <vertAlign val="subscript"/>
        <sz val="10"/>
        <rFont val="Arial"/>
        <family val="2"/>
      </rPr>
      <t>197</t>
    </r>
  </si>
  <si>
    <r>
      <t>Year</t>
    </r>
    <r>
      <rPr>
        <b/>
        <vertAlign val="subscript"/>
        <sz val="10"/>
        <rFont val="Arial"/>
        <family val="2"/>
      </rPr>
      <t>198</t>
    </r>
  </si>
  <si>
    <r>
      <t>Year</t>
    </r>
    <r>
      <rPr>
        <b/>
        <vertAlign val="subscript"/>
        <sz val="10"/>
        <rFont val="Arial"/>
        <family val="2"/>
      </rPr>
      <t>199</t>
    </r>
  </si>
  <si>
    <r>
      <t>Year</t>
    </r>
    <r>
      <rPr>
        <b/>
        <vertAlign val="subscript"/>
        <sz val="10"/>
        <rFont val="Arial"/>
        <family val="2"/>
      </rPr>
      <t>200</t>
    </r>
  </si>
  <si>
    <t>n/a</t>
  </si>
  <si>
    <t>Baa2</t>
  </si>
  <si>
    <t>A-</t>
  </si>
  <si>
    <t>BBB-</t>
  </si>
  <si>
    <t>Mostly Regulated</t>
  </si>
  <si>
    <t>1 plus InfAdjLargeCoStock * 1 plus ConsumerPriceIndex - 1</t>
  </si>
  <si>
    <t>Empire District Electric</t>
  </si>
  <si>
    <t>FirstEnergy Corp.</t>
  </si>
  <si>
    <t>IDACORP Inc.</t>
  </si>
  <si>
    <t>Xcel Energy Inc.</t>
  </si>
  <si>
    <t>NiSource Inc.</t>
  </si>
  <si>
    <t>Avista Corp</t>
  </si>
  <si>
    <t>Puget Sound Energy</t>
  </si>
  <si>
    <t>http://moneycentral.msn.com, downloaded on April 8, 2008.</t>
  </si>
  <si>
    <t>N/A</t>
  </si>
  <si>
    <t>Accuracy of Interest Rate Forecasts</t>
  </si>
  <si>
    <t>(Long-Term Treasury Bond Yields - Projected Vs. Actual)</t>
  </si>
  <si>
    <t>Publication Data</t>
  </si>
  <si>
    <t>Actual Yield</t>
  </si>
  <si>
    <t>Projected Yield</t>
  </si>
  <si>
    <t xml:space="preserve">Actual </t>
  </si>
  <si>
    <t>Actual</t>
  </si>
  <si>
    <t>Projected</t>
  </si>
  <si>
    <t xml:space="preserve">in Projected </t>
  </si>
  <si>
    <t>Higher (Lower)</t>
  </si>
  <si>
    <t>Yields</t>
  </si>
  <si>
    <t>Yield</t>
  </si>
  <si>
    <t>For Quarter</t>
  </si>
  <si>
    <t>Quarter</t>
  </si>
  <si>
    <t>Than Actual Yield*</t>
  </si>
  <si>
    <t>Differential**</t>
  </si>
  <si>
    <t>1Q, 02</t>
  </si>
  <si>
    <t>2Q, 02</t>
  </si>
  <si>
    <t>3Q, 02</t>
  </si>
  <si>
    <t>4Q, 02</t>
  </si>
  <si>
    <t>1Q, 03</t>
  </si>
  <si>
    <t>2Q, 03</t>
  </si>
  <si>
    <t>3Q, 03</t>
  </si>
  <si>
    <t>4Q, 03</t>
  </si>
  <si>
    <t>1Q, 04</t>
  </si>
  <si>
    <t>2Q, 04</t>
  </si>
  <si>
    <t>3Q, 04</t>
  </si>
  <si>
    <t>4Q, 04</t>
  </si>
  <si>
    <t>1Q, 05</t>
  </si>
  <si>
    <t>2Q, 05</t>
  </si>
  <si>
    <t>3Q, 05</t>
  </si>
  <si>
    <t>4Q, 05</t>
  </si>
  <si>
    <t>1Q, 06</t>
  </si>
  <si>
    <t>2Q, 06</t>
  </si>
  <si>
    <t>3Q, 06</t>
  </si>
  <si>
    <t>4Q, 06</t>
  </si>
  <si>
    <t>1Q, 07</t>
  </si>
  <si>
    <t>2Q, 07</t>
  </si>
  <si>
    <t>3Q, 07</t>
  </si>
  <si>
    <t>4Q, 07</t>
  </si>
  <si>
    <t>1Q, 08</t>
  </si>
  <si>
    <t>26</t>
  </si>
  <si>
    <t>27</t>
  </si>
  <si>
    <t>28</t>
  </si>
  <si>
    <t>2Q, 08</t>
  </si>
  <si>
    <t>29</t>
  </si>
  <si>
    <t>30</t>
  </si>
  <si>
    <t>31</t>
  </si>
  <si>
    <t>3Q, 08</t>
  </si>
  <si>
    <t>32</t>
  </si>
  <si>
    <t>33</t>
  </si>
  <si>
    <t>34</t>
  </si>
  <si>
    <t>4Q, 08</t>
  </si>
  <si>
    <t>35</t>
  </si>
  <si>
    <t>36</t>
  </si>
  <si>
    <t>37</t>
  </si>
  <si>
    <t>1Q, 09</t>
  </si>
  <si>
    <t>38</t>
  </si>
  <si>
    <t>39</t>
  </si>
  <si>
    <t>40</t>
  </si>
  <si>
    <t>2Q, 09</t>
  </si>
  <si>
    <t>41</t>
  </si>
  <si>
    <t>Blue Chip Financial Forecasts, Various Dates.</t>
  </si>
  <si>
    <t>* Col. 2 - Col. 4.</t>
  </si>
  <si>
    <t>** Col. 1 - Col. 4.</t>
  </si>
  <si>
    <t>3Q, 09</t>
  </si>
  <si>
    <t>The Value Line Investment Survey; February 8, February 29, and March 28, 2008.</t>
  </si>
  <si>
    <t xml:space="preserve">  1980 - 2000: Mergent Public Utility Manual, 2003; </t>
  </si>
  <si>
    <t>at a15, and a17.</t>
  </si>
  <si>
    <t>E &amp; G</t>
  </si>
  <si>
    <t>E</t>
  </si>
  <si>
    <r>
      <t>1</t>
    </r>
    <r>
      <rPr>
        <sz val="10"/>
        <rFont val="Arial"/>
        <family val="2"/>
      </rPr>
      <t xml:space="preserve"> Economic Report of the President 2007: Table 73. </t>
    </r>
  </si>
  <si>
    <t xml:space="preserve">  The yields from 2002 to 2005 represent the 20-Year</t>
  </si>
  <si>
    <t xml:space="preserve">  Treasury yields obtained from the Federal Reserve Bank.</t>
  </si>
  <si>
    <t xml:space="preserve">  Financial Update.</t>
  </si>
  <si>
    <t xml:space="preserve">  Jan. 85 - Dec. 06.</t>
  </si>
  <si>
    <t>Proxy Group</t>
  </si>
  <si>
    <t>Dividend to Book Ratio</t>
  </si>
  <si>
    <t>Internal Growth</t>
  </si>
  <si>
    <t>Rate</t>
  </si>
  <si>
    <t>Retention</t>
  </si>
  <si>
    <t>Current and Projected Payout Ratios</t>
  </si>
  <si>
    <t>Internal Growth Rate</t>
  </si>
  <si>
    <t>Utility Companies*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</si>
  <si>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www.zackselite.com; downloaded on May 6, 2008.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</si>
  <si>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www.reuters.com; downloaded on May 6, 2008.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</si>
  <si>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www.snl.com; downloaded on May 6, 2008.</t>
    </r>
  </si>
  <si>
    <r>
      <t>3</t>
    </r>
    <r>
      <rPr>
        <sz val="10"/>
        <rFont val="Arial"/>
        <family val="0"/>
      </rPr>
      <t xml:space="preserve"> Edison Electric Institute (EEI), Stock Performance. Financial Update, Q1, 2008.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</si>
  <si>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http://moneycentral.msn.com, downloaded on May 6, 2008.</t>
    </r>
  </si>
  <si>
    <r>
      <t>1</t>
    </r>
    <r>
      <rPr>
        <sz val="10"/>
        <rFont val="Arial"/>
        <family val="0"/>
      </rPr>
      <t xml:space="preserve"> http://moneycentral.msn.com, downloaded on May 6, 2008.</t>
    </r>
  </si>
  <si>
    <t>The Value Line Investment Survey; February 29, March 28, and May 9, 2008.</t>
  </si>
  <si>
    <t>42</t>
  </si>
  <si>
    <r>
      <t xml:space="preserve">        </t>
    </r>
    <r>
      <rPr>
        <sz val="10"/>
        <rFont val="Arial"/>
        <family val="2"/>
      </rPr>
      <t>March 28, and May 9, 2008</t>
    </r>
  </si>
  <si>
    <t>2001-2007: AUS Utility Reports.</t>
  </si>
  <si>
    <t>Puget Sound Energy, Inc.</t>
  </si>
  <si>
    <r>
      <rPr>
        <b/>
        <i/>
        <u val="single"/>
        <sz val="10"/>
        <rFont val="Arial"/>
        <family val="2"/>
      </rPr>
      <t>Value Line</t>
    </r>
    <r>
      <rPr>
        <b/>
        <vertAlign val="superscript"/>
        <sz val="10"/>
        <rFont val="Arial"/>
        <family val="2"/>
      </rPr>
      <t>2</t>
    </r>
  </si>
  <si>
    <r>
      <t xml:space="preserve">1 </t>
    </r>
    <r>
      <rPr>
        <i/>
        <sz val="10"/>
        <rFont val="Arial"/>
        <family val="2"/>
      </rPr>
      <t>AUS Utility Reports</t>
    </r>
    <r>
      <rPr>
        <sz val="10"/>
        <rFont val="Arial"/>
        <family val="2"/>
      </rPr>
      <t>; May 2008.</t>
    </r>
  </si>
  <si>
    <r>
      <t>2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The Value Line Investment Survey;</t>
    </r>
    <r>
      <rPr>
        <sz val="10"/>
        <rFont val="Arial"/>
        <family val="0"/>
      </rPr>
      <t xml:space="preserve"> February 29, March 28, and May 9, 2008.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</si>
  <si>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The Value Line Investment Survey</t>
    </r>
    <r>
      <rPr>
        <sz val="10"/>
        <rFont val="Arial"/>
        <family val="2"/>
      </rPr>
      <t>; February 29, March 28, and May 9, 2008.</t>
    </r>
  </si>
  <si>
    <r>
      <rPr>
        <i/>
        <sz val="10"/>
        <rFont val="Arial"/>
        <family val="2"/>
      </rPr>
      <t>The Value Line Investment Survey</t>
    </r>
    <r>
      <rPr>
        <sz val="10"/>
        <rFont val="Arial"/>
        <family val="2"/>
      </rPr>
      <t>; February 29, March 28, and May 9, 2008.</t>
    </r>
  </si>
  <si>
    <r>
      <rPr>
        <i/>
        <sz val="10"/>
        <rFont val="Arial"/>
        <family val="2"/>
      </rPr>
      <t>The Value Line Investment Survey</t>
    </r>
    <r>
      <rPr>
        <sz val="10"/>
        <rFont val="Arial"/>
        <family val="2"/>
      </rPr>
      <t>; February 8, February 29, and March 28, 2008.</t>
    </r>
  </si>
  <si>
    <r>
      <t>2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The Value Line Investment Survey</t>
    </r>
    <r>
      <rPr>
        <sz val="10"/>
        <rFont val="Arial"/>
        <family val="0"/>
      </rPr>
      <t>; February 29, March 28, and May 9, 2008.</t>
    </r>
  </si>
  <si>
    <r>
      <t>3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Blue Chip Economic Indicators</t>
    </r>
    <r>
      <rPr>
        <sz val="10"/>
        <rFont val="Arial"/>
        <family val="0"/>
      </rPr>
      <t>, March 10, 2008.</t>
    </r>
  </si>
  <si>
    <r>
      <rPr>
        <sz val="10"/>
        <rFont val="Arial"/>
        <family val="2"/>
      </rPr>
      <t xml:space="preserve">  Jan. 85 - Dec. 06.</t>
    </r>
    <r>
      <rPr>
        <vertAlign val="superscript"/>
        <sz val="10"/>
        <rFont val="Arial"/>
        <family val="2"/>
      </rPr>
      <t>.</t>
    </r>
  </si>
  <si>
    <r>
      <t>2</t>
    </r>
    <r>
      <rPr>
        <sz val="10"/>
        <rFont val="Arial"/>
        <family val="2"/>
      </rPr>
      <t xml:space="preserve"> Regulatory Research Associates, Inc., </t>
    </r>
    <r>
      <rPr>
        <i/>
        <sz val="10"/>
        <rFont val="Arial"/>
        <family val="2"/>
      </rPr>
      <t>Regulatory Focus</t>
    </r>
    <r>
      <rPr>
        <sz val="10"/>
        <rFont val="Arial"/>
        <family val="2"/>
      </rPr>
      <t xml:space="preserve">, </t>
    </r>
  </si>
  <si>
    <r>
      <t>3</t>
    </r>
    <r>
      <rPr>
        <sz val="10"/>
        <rFont val="Arial"/>
        <family val="2"/>
      </rPr>
      <t xml:space="preserve"> Edison Electric Institute; </t>
    </r>
    <r>
      <rPr>
        <i/>
        <sz val="10"/>
        <rFont val="Arial"/>
        <family val="2"/>
      </rPr>
      <t>Rate Case Summary</t>
    </r>
    <r>
      <rPr>
        <sz val="10"/>
        <rFont val="Arial"/>
        <family val="2"/>
      </rPr>
      <t xml:space="preserve">, 1Q 2008 </t>
    </r>
  </si>
  <si>
    <t xml:space="preserve">  Reports, 2003. The utility yields for the period 2001-2006 </t>
  </si>
  <si>
    <t xml:space="preserve">  were obtained from the Mergent Bond Record.</t>
  </si>
  <si>
    <r>
      <t>1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Mergent Public Utility Manual</t>
    </r>
    <r>
      <rPr>
        <sz val="10"/>
        <rFont val="Arial"/>
        <family val="2"/>
      </rPr>
      <t xml:space="preserve">, Mergent Weekly News </t>
    </r>
  </si>
  <si>
    <r>
      <t xml:space="preserve">* The historical data was obtained from the </t>
    </r>
    <r>
      <rPr>
        <i/>
        <sz val="10"/>
        <rFont val="Arial"/>
        <family val="2"/>
      </rPr>
      <t>Value Line Investment Analyzer</t>
    </r>
    <r>
      <rPr>
        <sz val="10"/>
        <rFont val="Arial"/>
        <family val="2"/>
      </rPr>
      <t>.</t>
    </r>
  </si>
  <si>
    <r>
      <t xml:space="preserve">     1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Blue Chip Financial Forecasts</t>
    </r>
    <r>
      <rPr>
        <sz val="10"/>
        <rFont val="Arial"/>
        <family val="0"/>
      </rPr>
      <t>; May 1, 2008 at 2.</t>
    </r>
  </si>
  <si>
    <r>
      <t xml:space="preserve">     2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SBBI</t>
    </r>
    <r>
      <rPr>
        <sz val="10"/>
        <rFont val="Arial"/>
        <family val="0"/>
      </rPr>
      <t>; 2008 at 31 and 120.</t>
    </r>
  </si>
  <si>
    <r>
      <t xml:space="preserve">     3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The Value Line Investment Survey</t>
    </r>
    <r>
      <rPr>
        <sz val="10"/>
        <rFont val="Arial"/>
        <family val="0"/>
      </rPr>
      <t>; February 29,</t>
    </r>
  </si>
  <si>
    <r>
      <rPr>
        <b/>
        <i/>
        <u val="single"/>
        <sz val="10"/>
        <rFont val="Arial"/>
        <family val="2"/>
      </rPr>
      <t>AUS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</si>
</sst>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mm/dd/yy"/>
    <numFmt numFmtId="169" formatCode="mmm\-yyyy"/>
    <numFmt numFmtId="170" formatCode="0.000"/>
    <numFmt numFmtId="171" formatCode="0.0"/>
    <numFmt numFmtId="172" formatCode="0.000%"/>
    <numFmt numFmtId="173" formatCode="0.0000%"/>
    <numFmt numFmtId="174" formatCode="m/d"/>
    <numFmt numFmtId="175" formatCode="#,##0.000_);\(#,##0.000\)"/>
    <numFmt numFmtId="176" formatCode="#,##0.0_);\(#,##0.0\)"/>
    <numFmt numFmtId="177" formatCode="_(* #,##0.000_);_(* \(#,##0.000\);_(* &quot;-&quot;??_);_(@_)"/>
    <numFmt numFmtId="178" formatCode="#,##0.000"/>
    <numFmt numFmtId="179" formatCode="#,##0.0000"/>
    <numFmt numFmtId="180" formatCode="#,##0.00000"/>
    <numFmt numFmtId="181" formatCode="#,##0.0"/>
    <numFmt numFmtId="182" formatCode="00000"/>
    <numFmt numFmtId="183" formatCode="0.0000"/>
    <numFmt numFmtId="184" formatCode="0.00000"/>
    <numFmt numFmtId="185" formatCode="yyyy\-mm\-dd"/>
    <numFmt numFmtId="186" formatCode="0.0000000000000%"/>
    <numFmt numFmtId="187" formatCode="_(&quot;$&quot;* #,##0_);_(&quot;$&quot;* \(#,##0\);_(&quot;$&quot;* &quot;-&quot;??_);_(@_)"/>
    <numFmt numFmtId="188" formatCode="0.00000000"/>
    <numFmt numFmtId="189" formatCode="0.0000000"/>
    <numFmt numFmtId="190" formatCode="0.000000"/>
    <numFmt numFmtId="191" formatCode="_(* #,##0.0000_);_(* \(#,##0.0000\);_(* &quot;-&quot;??_);_(@_)"/>
    <numFmt numFmtId="192" formatCode="yyyy"/>
    <numFmt numFmtId="193" formatCode="_(&quot;$&quot;* #,##0.000_);_(&quot;$&quot;* \(#,##0.000\);_(&quot;$&quot;* &quot;-&quot;??_);_(@_)"/>
    <numFmt numFmtId="194" formatCode="_(* #,##0.000_);_(* \(#,##0.000\);_(* &quot;-&quot;???_);_(@_)"/>
    <numFmt numFmtId="195" formatCode="0.0000000000000000%"/>
    <numFmt numFmtId="196" formatCode="0.00000000000000000%"/>
    <numFmt numFmtId="197" formatCode="0.000000000000000%"/>
    <numFmt numFmtId="198" formatCode="0.00000000000000%"/>
    <numFmt numFmtId="199" formatCode="0.000000000000%"/>
    <numFmt numFmtId="200" formatCode="0.00000000000%"/>
    <numFmt numFmtId="201" formatCode="0.0000000000%"/>
    <numFmt numFmtId="202" formatCode="0.000000000%"/>
    <numFmt numFmtId="203" formatCode="0.00000000%"/>
    <numFmt numFmtId="204" formatCode="0.0000000%"/>
    <numFmt numFmtId="205" formatCode="0.000000%"/>
    <numFmt numFmtId="206" formatCode="0.00000%"/>
    <numFmt numFmtId="207" formatCode="_(* #,##0.00000_);_(* \(#,##0.00000\);_(* &quot;-&quot;??_);_(@_)"/>
    <numFmt numFmtId="208" formatCode="&quot;$&quot;#,##0.00"/>
    <numFmt numFmtId="209" formatCode="[$-409]dddd\,\ mmmm\ dd\,\ yyyy"/>
    <numFmt numFmtId="210" formatCode="[$-409]h:mm:ss\ AM/PM"/>
    <numFmt numFmtId="211" formatCode="mm/dd/yy;@"/>
  </numFmts>
  <fonts count="66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sz val="22"/>
      <name val="Arial"/>
      <family val="2"/>
    </font>
    <font>
      <sz val="10"/>
      <color indexed="8"/>
      <name val="Calibri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36"/>
      <color indexed="8"/>
      <name val="Arial"/>
      <family val="2"/>
    </font>
    <font>
      <b/>
      <sz val="18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3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9" fontId="0" fillId="0" borderId="0" xfId="63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9" fontId="4" fillId="0" borderId="0" xfId="63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0" fontId="4" fillId="0" borderId="0" xfId="63" applyNumberFormat="1" applyFont="1" applyAlignment="1">
      <alignment horizontal="center" wrapText="1"/>
    </xf>
    <xf numFmtId="43" fontId="4" fillId="0" borderId="0" xfId="42" applyFont="1" applyAlignment="1">
      <alignment horizontal="center"/>
    </xf>
    <xf numFmtId="10" fontId="4" fillId="0" borderId="0" xfId="6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63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10" fontId="3" fillId="0" borderId="0" xfId="63" applyNumberFormat="1" applyFont="1" applyAlignment="1">
      <alignment horizontal="center"/>
    </xf>
    <xf numFmtId="10" fontId="0" fillId="0" borderId="0" xfId="63" applyNumberFormat="1" applyFont="1" applyAlignment="1">
      <alignment horizontal="center"/>
    </xf>
    <xf numFmtId="43" fontId="0" fillId="0" borderId="0" xfId="42" applyAlignment="1">
      <alignment horizontal="center"/>
    </xf>
    <xf numFmtId="10" fontId="0" fillId="0" borderId="0" xfId="63" applyNumberFormat="1" applyAlignment="1">
      <alignment horizontal="center"/>
    </xf>
    <xf numFmtId="0" fontId="0" fillId="0" borderId="0" xfId="0" applyAlignment="1">
      <alignment horizontal="left"/>
    </xf>
    <xf numFmtId="49" fontId="3" fillId="0" borderId="0" xfId="63" applyNumberFormat="1" applyFont="1" applyAlignment="1">
      <alignment horizontal="center"/>
    </xf>
    <xf numFmtId="10" fontId="4" fillId="0" borderId="0" xfId="63" applyNumberFormat="1" applyFont="1" applyAlignment="1">
      <alignment/>
    </xf>
    <xf numFmtId="43" fontId="0" fillId="0" borderId="0" xfId="42" applyFont="1" applyAlignment="1">
      <alignment horizontal="center"/>
    </xf>
    <xf numFmtId="49" fontId="4" fillId="0" borderId="0" xfId="63" applyNumberFormat="1" applyFont="1" applyAlignment="1">
      <alignment horizontal="center"/>
    </xf>
    <xf numFmtId="49" fontId="0" fillId="0" borderId="0" xfId="0" applyNumberFormat="1" applyAlignment="1">
      <alignment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8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9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9" fontId="4" fillId="0" borderId="0" xfId="63" applyNumberFormat="1" applyFont="1" applyAlignment="1">
      <alignment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63" applyNumberFormat="1" applyFont="1" applyAlignment="1">
      <alignment horizontal="center"/>
    </xf>
    <xf numFmtId="165" fontId="4" fillId="0" borderId="0" xfId="63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3" fillId="0" borderId="0" xfId="63" applyFont="1" applyFill="1" applyAlignment="1">
      <alignment horizontal="center"/>
    </xf>
    <xf numFmtId="15" fontId="4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 horizontal="center"/>
    </xf>
    <xf numFmtId="17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indent="2"/>
    </xf>
    <xf numFmtId="165" fontId="0" fillId="0" borderId="0" xfId="63" applyNumberFormat="1" applyFont="1" applyAlignment="1">
      <alignment horizontal="center"/>
    </xf>
    <xf numFmtId="44" fontId="0" fillId="0" borderId="0" xfId="46" applyAlignment="1">
      <alignment horizontal="center"/>
    </xf>
    <xf numFmtId="44" fontId="0" fillId="0" borderId="0" xfId="46" applyFont="1" applyAlignment="1">
      <alignment horizontal="center"/>
    </xf>
    <xf numFmtId="44" fontId="4" fillId="0" borderId="0" xfId="46" applyFont="1" applyAlignment="1">
      <alignment horizontal="center"/>
    </xf>
    <xf numFmtId="44" fontId="1" fillId="0" borderId="0" xfId="46" applyFont="1" applyAlignment="1">
      <alignment horizontal="center" wrapText="1"/>
    </xf>
    <xf numFmtId="44" fontId="4" fillId="0" borderId="0" xfId="46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indent="1"/>
    </xf>
    <xf numFmtId="49" fontId="4" fillId="0" borderId="0" xfId="63" applyNumberFormat="1" applyFont="1" applyFill="1" applyAlignment="1">
      <alignment horizontal="center"/>
    </xf>
    <xf numFmtId="14" fontId="0" fillId="0" borderId="0" xfId="0" applyNumberFormat="1" applyAlignment="1">
      <alignment/>
    </xf>
    <xf numFmtId="44" fontId="0" fillId="0" borderId="0" xfId="46" applyAlignment="1">
      <alignment/>
    </xf>
    <xf numFmtId="10" fontId="0" fillId="0" borderId="0" xfId="63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165" fontId="4" fillId="0" borderId="0" xfId="63" applyNumberFormat="1" applyFont="1" applyAlignment="1">
      <alignment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ill="1" applyAlignment="1">
      <alignment horizontal="left" indent="2"/>
    </xf>
    <xf numFmtId="49" fontId="3" fillId="0" borderId="0" xfId="0" applyNumberFormat="1" applyFont="1" applyAlignment="1">
      <alignment horizontal="left" indent="2"/>
    </xf>
    <xf numFmtId="49" fontId="0" fillId="0" borderId="0" xfId="0" applyNumberFormat="1" applyAlignment="1">
      <alignment horizontal="left" indent="2"/>
    </xf>
    <xf numFmtId="49" fontId="4" fillId="0" borderId="0" xfId="0" applyNumberFormat="1" applyFont="1" applyFill="1" applyAlignment="1">
      <alignment horizontal="left" indent="2"/>
    </xf>
    <xf numFmtId="1" fontId="4" fillId="0" borderId="0" xfId="0" applyNumberFormat="1" applyFont="1" applyAlignment="1">
      <alignment horizontal="center"/>
    </xf>
    <xf numFmtId="9" fontId="0" fillId="0" borderId="0" xfId="63" applyNumberFormat="1" applyFont="1" applyFill="1" applyAlignment="1">
      <alignment horizontal="center"/>
    </xf>
    <xf numFmtId="39" fontId="4" fillId="0" borderId="0" xfId="42" applyNumberFormat="1" applyFont="1" applyFill="1" applyAlignment="1">
      <alignment horizontal="center"/>
    </xf>
    <xf numFmtId="10" fontId="4" fillId="0" borderId="0" xfId="63" applyNumberFormat="1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49" fontId="4" fillId="0" borderId="0" xfId="42" applyNumberFormat="1" applyFont="1" applyFill="1" applyAlignment="1">
      <alignment horizontal="center" wrapText="1"/>
    </xf>
    <xf numFmtId="44" fontId="0" fillId="0" borderId="0" xfId="46" applyFill="1" applyAlignment="1">
      <alignment horizontal="center"/>
    </xf>
    <xf numFmtId="0" fontId="0" fillId="0" borderId="0" xfId="0" applyFill="1" applyAlignment="1">
      <alignment horizontal="left" indent="1"/>
    </xf>
    <xf numFmtId="10" fontId="0" fillId="0" borderId="0" xfId="63" applyNumberFormat="1" applyAlignment="1">
      <alignment/>
    </xf>
    <xf numFmtId="2" fontId="3" fillId="0" borderId="0" xfId="63" applyNumberFormat="1" applyFont="1" applyAlignment="1">
      <alignment horizontal="center"/>
    </xf>
    <xf numFmtId="2" fontId="0" fillId="0" borderId="0" xfId="63" applyNumberFormat="1" applyAlignment="1">
      <alignment horizontal="center"/>
    </xf>
    <xf numFmtId="0" fontId="4" fillId="0" borderId="0" xfId="0" applyFont="1" applyFill="1" applyAlignment="1">
      <alignment horizontal="left" indent="1"/>
    </xf>
    <xf numFmtId="10" fontId="0" fillId="0" borderId="0" xfId="63" applyNumberFormat="1" applyFont="1" applyFill="1" applyAlignment="1">
      <alignment horizontal="center"/>
    </xf>
    <xf numFmtId="9" fontId="0" fillId="0" borderId="0" xfId="63" applyFont="1" applyAlignment="1">
      <alignment horizontal="center"/>
    </xf>
    <xf numFmtId="0" fontId="0" fillId="0" borderId="0" xfId="0" applyFont="1" applyFill="1" applyAlignment="1">
      <alignment horizontal="left"/>
    </xf>
    <xf numFmtId="165" fontId="0" fillId="0" borderId="0" xfId="63" applyNumberFormat="1" applyFont="1" applyAlignment="1">
      <alignment/>
    </xf>
    <xf numFmtId="49" fontId="4" fillId="0" borderId="0" xfId="0" applyNumberFormat="1" applyFont="1" applyAlignment="1" quotePrefix="1">
      <alignment horizontal="center"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4" fillId="0" borderId="0" xfId="42" applyFont="1" applyAlignment="1" quotePrefix="1">
      <alignment horizontal="center"/>
    </xf>
    <xf numFmtId="7" fontId="0" fillId="0" borderId="0" xfId="46" applyNumberFormat="1" applyFill="1" applyAlignment="1">
      <alignment horizontal="center"/>
    </xf>
    <xf numFmtId="7" fontId="4" fillId="0" borderId="0" xfId="46" applyNumberFormat="1" applyFont="1" applyFill="1" applyAlignment="1">
      <alignment horizontal="center"/>
    </xf>
    <xf numFmtId="208" fontId="0" fillId="0" borderId="0" xfId="46" applyNumberFormat="1" applyFill="1" applyAlignment="1">
      <alignment horizontal="center"/>
    </xf>
    <xf numFmtId="208" fontId="4" fillId="0" borderId="0" xfId="46" applyNumberFormat="1" applyFont="1" applyFill="1" applyAlignment="1">
      <alignment horizontal="center"/>
    </xf>
    <xf numFmtId="10" fontId="0" fillId="0" borderId="0" xfId="0" applyNumberFormat="1" applyAlignment="1">
      <alignment/>
    </xf>
    <xf numFmtId="9" fontId="0" fillId="0" borderId="0" xfId="63" applyNumberFormat="1" applyFont="1" applyAlignment="1">
      <alignment horizontal="center"/>
    </xf>
    <xf numFmtId="49" fontId="3" fillId="0" borderId="0" xfId="0" applyNumberFormat="1" applyFont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1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0" fontId="4" fillId="0" borderId="0" xfId="63" applyNumberFormat="1" applyFont="1" applyAlignment="1" quotePrefix="1">
      <alignment horizontal="center"/>
    </xf>
    <xf numFmtId="7" fontId="0" fillId="0" borderId="0" xfId="42" applyNumberFormat="1" applyAlignment="1">
      <alignment horizontal="center"/>
    </xf>
    <xf numFmtId="44" fontId="0" fillId="0" borderId="0" xfId="46" applyFont="1" applyAlignment="1">
      <alignment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left" indent="1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64" applyNumberFormat="1" applyFont="1" applyAlignment="1">
      <alignment horizontal="center"/>
    </xf>
    <xf numFmtId="10" fontId="0" fillId="0" borderId="0" xfId="64" applyNumberFormat="1" applyFont="1" applyFill="1" applyAlignment="1">
      <alignment horizontal="center"/>
    </xf>
    <xf numFmtId="0" fontId="0" fillId="0" borderId="0" xfId="60" applyFill="1" applyAlignment="1">
      <alignment/>
      <protection/>
    </xf>
    <xf numFmtId="165" fontId="0" fillId="33" borderId="0" xfId="63" applyNumberFormat="1" applyFont="1" applyFill="1" applyAlignment="1">
      <alignment horizontal="center"/>
    </xf>
    <xf numFmtId="49" fontId="0" fillId="0" borderId="0" xfId="0" applyNumberFormat="1" applyFont="1" applyAlignment="1">
      <alignment horizontal="left" indent="2"/>
    </xf>
    <xf numFmtId="0" fontId="0" fillId="0" borderId="0" xfId="60" applyFont="1" applyFill="1" applyAlignment="1">
      <alignment/>
      <protection/>
    </xf>
    <xf numFmtId="37" fontId="0" fillId="0" borderId="0" xfId="42" applyNumberFormat="1" applyFont="1" applyAlignment="1">
      <alignment horizontal="center"/>
    </xf>
    <xf numFmtId="0" fontId="0" fillId="0" borderId="0" xfId="63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44" fontId="4" fillId="0" borderId="0" xfId="46" applyFont="1" applyFill="1" applyAlignment="1">
      <alignment horizontal="center"/>
    </xf>
    <xf numFmtId="14" fontId="0" fillId="0" borderId="0" xfId="0" applyNumberFormat="1" applyFill="1" applyAlignment="1">
      <alignment/>
    </xf>
    <xf numFmtId="44" fontId="0" fillId="0" borderId="0" xfId="46" applyFill="1" applyAlignment="1">
      <alignment/>
    </xf>
    <xf numFmtId="15" fontId="4" fillId="0" borderId="0" xfId="0" applyNumberFormat="1" applyFont="1" applyFill="1" applyAlignment="1">
      <alignment horizontal="center"/>
    </xf>
    <xf numFmtId="44" fontId="4" fillId="0" borderId="0" xfId="46" applyFont="1" applyFill="1" applyAlignment="1">
      <alignment/>
    </xf>
    <xf numFmtId="208" fontId="0" fillId="0" borderId="0" xfId="46" applyNumberFormat="1" applyFont="1" applyFill="1" applyAlignment="1">
      <alignment horizontal="center"/>
    </xf>
    <xf numFmtId="0" fontId="4" fillId="0" borderId="0" xfId="60" applyFont="1" applyFill="1" applyAlignment="1">
      <alignment/>
      <protection/>
    </xf>
    <xf numFmtId="10" fontId="0" fillId="0" borderId="0" xfId="0" applyNumberFormat="1" applyFont="1" applyFill="1" applyAlignment="1">
      <alignment horizontal="center"/>
    </xf>
    <xf numFmtId="10" fontId="0" fillId="0" borderId="0" xfId="63" applyNumberFormat="1" applyFill="1" applyAlignment="1">
      <alignment horizontal="center"/>
    </xf>
    <xf numFmtId="0" fontId="0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4" fillId="0" borderId="0" xfId="63" applyNumberFormat="1" applyFont="1" applyFill="1" applyAlignment="1" quotePrefix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165" fontId="4" fillId="0" borderId="0" xfId="63" applyNumberFormat="1" applyFont="1" applyAlignment="1">
      <alignment horizontal="center" wrapText="1"/>
    </xf>
    <xf numFmtId="9" fontId="4" fillId="0" borderId="0" xfId="63" applyFont="1" applyAlignment="1">
      <alignment horizontal="center" wrapText="1"/>
    </xf>
    <xf numFmtId="43" fontId="4" fillId="0" borderId="0" xfId="42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44" fontId="0" fillId="0" borderId="0" xfId="46" applyFont="1" applyFill="1" applyAlignment="1">
      <alignment/>
    </xf>
    <xf numFmtId="43" fontId="0" fillId="0" borderId="0" xfId="42" applyFont="1" applyAlignment="1">
      <alignment/>
    </xf>
    <xf numFmtId="208" fontId="0" fillId="0" borderId="0" xfId="0" applyNumberFormat="1" applyFill="1" applyAlignment="1">
      <alignment horizontal="center"/>
    </xf>
    <xf numFmtId="208" fontId="0" fillId="0" borderId="0" xfId="48" applyNumberFormat="1" applyFont="1" applyFill="1" applyAlignment="1">
      <alignment horizontal="center"/>
    </xf>
    <xf numFmtId="208" fontId="4" fillId="0" borderId="0" xfId="48" applyNumberFormat="1" applyFont="1" applyFill="1" applyAlignment="1">
      <alignment horizontal="center"/>
    </xf>
    <xf numFmtId="208" fontId="0" fillId="0" borderId="0" xfId="44" applyNumberFormat="1" applyAlignment="1">
      <alignment horizontal="center"/>
    </xf>
    <xf numFmtId="208" fontId="4" fillId="0" borderId="0" xfId="63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9" fontId="0" fillId="0" borderId="0" xfId="42" applyNumberFormat="1" applyFill="1" applyAlignment="1">
      <alignment horizontal="center"/>
    </xf>
    <xf numFmtId="39" fontId="0" fillId="0" borderId="0" xfId="4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 indent="2"/>
    </xf>
    <xf numFmtId="49" fontId="4" fillId="0" borderId="0" xfId="42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/>
    </xf>
    <xf numFmtId="10" fontId="0" fillId="0" borderId="0" xfId="63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0" fontId="3" fillId="0" borderId="0" xfId="63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63" applyNumberFormat="1" applyFont="1" applyFill="1" applyBorder="1" applyAlignment="1">
      <alignment horizontal="center" wrapText="1"/>
    </xf>
    <xf numFmtId="10" fontId="0" fillId="0" borderId="0" xfId="63" applyNumberFormat="1" applyFont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0" fontId="0" fillId="0" borderId="0" xfId="63" applyNumberFormat="1" applyFont="1" applyFill="1" applyAlignment="1">
      <alignment/>
    </xf>
    <xf numFmtId="43" fontId="0" fillId="0" borderId="0" xfId="42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3" fontId="4" fillId="0" borderId="0" xfId="42" applyFont="1" applyFill="1" applyAlignment="1">
      <alignment horizontal="center"/>
    </xf>
    <xf numFmtId="39" fontId="0" fillId="0" borderId="0" xfId="42" applyNumberFormat="1" applyFont="1" applyFill="1" applyAlignment="1">
      <alignment horizontal="center"/>
    </xf>
    <xf numFmtId="7" fontId="0" fillId="0" borderId="0" xfId="63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0" fillId="0" borderId="0" xfId="60" applyFont="1" applyFill="1" applyBorder="1" applyAlignment="1">
      <alignment/>
      <protection/>
    </xf>
    <xf numFmtId="1" fontId="4" fillId="0" borderId="0" xfId="63" applyNumberFormat="1" applyFont="1" applyAlignment="1">
      <alignment horizontal="center"/>
    </xf>
    <xf numFmtId="21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64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71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1" fontId="0" fillId="0" borderId="0" xfId="44" applyNumberFormat="1" applyFont="1" applyAlignment="1">
      <alignment horizontal="center"/>
    </xf>
    <xf numFmtId="171" fontId="4" fillId="0" borderId="0" xfId="44" applyNumberFormat="1" applyFont="1" applyAlignment="1">
      <alignment horizontal="center"/>
    </xf>
    <xf numFmtId="171" fontId="4" fillId="0" borderId="0" xfId="64" applyNumberFormat="1" applyFont="1" applyAlignment="1">
      <alignment horizontal="center"/>
    </xf>
    <xf numFmtId="171" fontId="3" fillId="0" borderId="0" xfId="44" applyNumberFormat="1" applyFont="1" applyAlignment="1">
      <alignment horizontal="center"/>
    </xf>
    <xf numFmtId="171" fontId="3" fillId="0" borderId="0" xfId="64" applyNumberFormat="1" applyFont="1" applyAlignment="1">
      <alignment horizontal="center"/>
    </xf>
    <xf numFmtId="171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71" fontId="4" fillId="0" borderId="0" xfId="0" applyNumberFormat="1" applyFont="1" applyFill="1" applyAlignment="1">
      <alignment horizontal="center"/>
    </xf>
    <xf numFmtId="39" fontId="14" fillId="0" borderId="0" xfId="44" applyNumberFormat="1" applyFont="1" applyAlignment="1">
      <alignment horizontal="center"/>
    </xf>
    <xf numFmtId="39" fontId="0" fillId="0" borderId="0" xfId="44" applyNumberFormat="1" applyAlignment="1">
      <alignment horizontal="center"/>
    </xf>
    <xf numFmtId="39" fontId="2" fillId="0" borderId="0" xfId="44" applyNumberFormat="1" applyFont="1" applyAlignment="1">
      <alignment horizontal="center"/>
    </xf>
    <xf numFmtId="39" fontId="0" fillId="0" borderId="0" xfId="44" applyNumberFormat="1" applyFont="1" applyAlignment="1">
      <alignment horizontal="center"/>
    </xf>
    <xf numFmtId="39" fontId="3" fillId="0" borderId="0" xfId="44" applyNumberFormat="1" applyFont="1" applyAlignment="1">
      <alignment horizontal="center"/>
    </xf>
    <xf numFmtId="39" fontId="4" fillId="0" borderId="0" xfId="44" applyNumberFormat="1" applyFont="1" applyAlignment="1">
      <alignment horizontal="center"/>
    </xf>
    <xf numFmtId="39" fontId="4" fillId="0" borderId="0" xfId="44" applyNumberFormat="1" applyFont="1" applyFill="1" applyAlignment="1">
      <alignment horizontal="center"/>
    </xf>
    <xf numFmtId="39" fontId="0" fillId="0" borderId="0" xfId="44" applyNumberFormat="1" applyFont="1" applyAlignment="1">
      <alignment horizontal="center"/>
    </xf>
    <xf numFmtId="2" fontId="4" fillId="0" borderId="0" xfId="44" applyNumberFormat="1" applyFont="1" applyAlignment="1">
      <alignment horizontal="center"/>
    </xf>
    <xf numFmtId="10" fontId="0" fillId="33" borderId="0" xfId="63" applyNumberFormat="1" applyFont="1" applyFill="1" applyAlignment="1">
      <alignment horizontal="center"/>
    </xf>
    <xf numFmtId="10" fontId="0" fillId="0" borderId="0" xfId="64" applyNumberFormat="1" applyFont="1" applyAlignment="1">
      <alignment horizontal="center"/>
    </xf>
    <xf numFmtId="0" fontId="4" fillId="0" borderId="0" xfId="0" applyFont="1" applyAlignment="1">
      <alignment horizontal="left"/>
    </xf>
    <xf numFmtId="208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208" fontId="0" fillId="0" borderId="0" xfId="46" applyNumberFormat="1" applyFont="1" applyAlignment="1">
      <alignment horizontal="center"/>
    </xf>
    <xf numFmtId="208" fontId="0" fillId="0" borderId="0" xfId="0" applyNumberFormat="1" applyAlignment="1">
      <alignment horizontal="center"/>
    </xf>
    <xf numFmtId="208" fontId="4" fillId="0" borderId="0" xfId="0" applyNumberFormat="1" applyFont="1" applyAlignment="1">
      <alignment horizontal="center"/>
    </xf>
    <xf numFmtId="208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2" fontId="0" fillId="0" borderId="0" xfId="63" applyNumberFormat="1" applyFont="1" applyAlignment="1">
      <alignment/>
    </xf>
    <xf numFmtId="0" fontId="1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63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9" fontId="3" fillId="0" borderId="0" xfId="63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3" xfId="64"/>
    <cellStyle name="Title" xfId="65"/>
    <cellStyle name="Total" xfId="66"/>
    <cellStyle name="Warning Text" xfId="67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Electric Common Stock Market/Book Ratio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935"/>
          <c:w val="0.9735"/>
          <c:h val="0.88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'MPG-13'!$B$12:$B$39</c:f>
              <c:numCache/>
            </c:numRef>
          </c:cat>
          <c:val>
            <c:numRef>
              <c:f>'MPG-13'!$E$12:$E$39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638175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28650" y="63912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1" name="Line 2"/>
        <xdr:cNvSpPr>
          <a:spLocks/>
        </xdr:cNvSpPr>
      </xdr:nvSpPr>
      <xdr:spPr>
        <a:xfrm>
          <a:off x="733425" y="6838950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733425" y="6838950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</xdr:row>
      <xdr:rowOff>142875</xdr:rowOff>
    </xdr:from>
    <xdr:to>
      <xdr:col>17</xdr:col>
      <xdr:colOff>228600</xdr:colOff>
      <xdr:row>34</xdr:row>
      <xdr:rowOff>9525</xdr:rowOff>
    </xdr:to>
    <xdr:graphicFrame>
      <xdr:nvGraphicFramePr>
        <xdr:cNvPr id="3" name="Chart 5"/>
        <xdr:cNvGraphicFramePr/>
      </xdr:nvGraphicFramePr>
      <xdr:xfrm>
        <a:off x="4448175" y="438150"/>
        <a:ext cx="7410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20</xdr:row>
      <xdr:rowOff>47625</xdr:rowOff>
    </xdr:from>
    <xdr:to>
      <xdr:col>17</xdr:col>
      <xdr:colOff>85725</xdr:colOff>
      <xdr:row>20</xdr:row>
      <xdr:rowOff>47625</xdr:rowOff>
    </xdr:to>
    <xdr:sp>
      <xdr:nvSpPr>
        <xdr:cNvPr id="4" name="Straight Connector 11"/>
        <xdr:cNvSpPr>
          <a:spLocks/>
        </xdr:cNvSpPr>
      </xdr:nvSpPr>
      <xdr:spPr>
        <a:xfrm flipV="1">
          <a:off x="4867275" y="3486150"/>
          <a:ext cx="6848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</xdr:col>
      <xdr:colOff>638175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" y="75723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</xdr:col>
      <xdr:colOff>638175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71500" y="75723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638175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90550" y="57435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638175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5775" y="59055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638175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" y="55626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638175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2900" y="63150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57</xdr:row>
      <xdr:rowOff>152400</xdr:rowOff>
    </xdr:from>
    <xdr:to>
      <xdr:col>2</xdr:col>
      <xdr:colOff>342900</xdr:colOff>
      <xdr:row>57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23850" y="981075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5</xdr:col>
      <xdr:colOff>695325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90650" y="2047875"/>
          <a:ext cx="20478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5610225" y="20478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638175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" y="63150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638175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33375" y="638175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638175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33375" y="606742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95250</xdr:rowOff>
    </xdr:from>
    <xdr:to>
      <xdr:col>11</xdr:col>
      <xdr:colOff>485775</xdr:colOff>
      <xdr:row>34</xdr:row>
      <xdr:rowOff>152400</xdr:rowOff>
    </xdr:to>
    <xdr:grpSp>
      <xdr:nvGrpSpPr>
        <xdr:cNvPr id="1" name="Group 8"/>
        <xdr:cNvGrpSpPr>
          <a:grpSpLocks noChangeAspect="1"/>
        </xdr:cNvGrpSpPr>
      </xdr:nvGrpSpPr>
      <xdr:grpSpPr>
        <a:xfrm>
          <a:off x="152400" y="981075"/>
          <a:ext cx="7038975" cy="5076825"/>
          <a:chOff x="0" y="0"/>
          <a:chExt cx="1107" cy="797"/>
        </a:xfrm>
        <a:solidFill>
          <a:srgbClr val="FFFFFF"/>
        </a:solidFill>
      </xdr:grpSpPr>
      <xdr:sp>
        <xdr:nvSpPr>
          <xdr:cNvPr id="2" name="AutoShape 7"/>
          <xdr:cNvSpPr>
            <a:spLocks noChangeAspect="1"/>
          </xdr:cNvSpPr>
        </xdr:nvSpPr>
        <xdr:spPr>
          <a:xfrm>
            <a:off x="0" y="0"/>
            <a:ext cx="1107" cy="7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08" cy="7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638175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" y="635317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638175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9600" y="64770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638175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42900" y="6362700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9525</xdr:rowOff>
    </xdr:from>
    <xdr:to>
      <xdr:col>1</xdr:col>
      <xdr:colOff>752475</xdr:colOff>
      <xdr:row>32</xdr:row>
      <xdr:rowOff>9525</xdr:rowOff>
    </xdr:to>
    <xdr:sp>
      <xdr:nvSpPr>
        <xdr:cNvPr id="1" name="Line 1"/>
        <xdr:cNvSpPr>
          <a:spLocks/>
        </xdr:cNvSpPr>
      </xdr:nvSpPr>
      <xdr:spPr>
        <a:xfrm>
          <a:off x="333375" y="6248400"/>
          <a:ext cx="752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9525</xdr:rowOff>
    </xdr:from>
    <xdr:to>
      <xdr:col>1</xdr:col>
      <xdr:colOff>752475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333375" y="8734425"/>
          <a:ext cx="752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ey\Shares\Documents%20and%20Settings\Mga\Local%20Settings\Temporary%20Internet%20Files\OLK1A\Selection_sk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ey\Shares\PLDocs\JAL\8975\Database\1310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L\Desktop\Selection%20-%20Wep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9.421875" style="0" bestFit="1" customWidth="1"/>
    <col min="2" max="2" width="19.8515625" style="0" customWidth="1"/>
    <col min="3" max="3" width="11.8515625" style="10" customWidth="1"/>
    <col min="4" max="4" width="11.57421875" style="10" customWidth="1"/>
    <col min="5" max="5" width="12.00390625" style="10" bestFit="1" customWidth="1"/>
    <col min="6" max="6" width="11.28125" style="10" customWidth="1"/>
    <col min="7" max="7" width="20.140625" style="10" customWidth="1"/>
    <col min="8" max="8" width="9.57421875" style="233" customWidth="1"/>
    <col min="9" max="9" width="9.8515625" style="0" bestFit="1" customWidth="1"/>
    <col min="10" max="10" width="9.28125" style="0" bestFit="1" customWidth="1"/>
  </cols>
  <sheetData>
    <row r="1" spans="1:10" ht="27.75">
      <c r="A1" s="254" t="s">
        <v>692</v>
      </c>
      <c r="B1" s="254"/>
      <c r="C1" s="254"/>
      <c r="D1" s="254"/>
      <c r="E1" s="254"/>
      <c r="F1" s="254"/>
      <c r="G1" s="254"/>
      <c r="H1" s="230"/>
      <c r="I1" s="10"/>
      <c r="J1" s="10"/>
    </row>
    <row r="2" spans="1:10" ht="12.75">
      <c r="A2" s="10"/>
      <c r="C2" s="2"/>
      <c r="D2" s="28"/>
      <c r="E2" s="48"/>
      <c r="F2" s="2"/>
      <c r="G2" s="2"/>
      <c r="H2" s="231"/>
      <c r="I2" s="10"/>
      <c r="J2" s="10"/>
    </row>
    <row r="3" spans="1:10" ht="12.75">
      <c r="A3" s="10"/>
      <c r="C3" s="2"/>
      <c r="D3" s="28"/>
      <c r="E3" s="48"/>
      <c r="F3" s="2"/>
      <c r="G3" s="2"/>
      <c r="H3" s="231"/>
      <c r="I3" s="10"/>
      <c r="J3" s="10"/>
    </row>
    <row r="4" spans="1:10" ht="12.75">
      <c r="A4" s="10"/>
      <c r="C4" s="2"/>
      <c r="D4" s="28"/>
      <c r="E4" s="48"/>
      <c r="F4" s="2"/>
      <c r="G4" s="2"/>
      <c r="H4" s="231"/>
      <c r="I4" s="10"/>
      <c r="J4" s="10"/>
    </row>
    <row r="5" spans="1:10" ht="18">
      <c r="A5" s="255" t="s">
        <v>674</v>
      </c>
      <c r="B5" s="255"/>
      <c r="C5" s="255"/>
      <c r="D5" s="255"/>
      <c r="E5" s="255"/>
      <c r="F5" s="255"/>
      <c r="G5" s="255"/>
      <c r="H5" s="232"/>
      <c r="I5" s="10"/>
      <c r="J5" s="10"/>
    </row>
    <row r="8" spans="1:10" ht="12.75">
      <c r="A8" s="10"/>
      <c r="C8" s="5"/>
      <c r="D8" s="1"/>
      <c r="E8" s="256"/>
      <c r="F8" s="256"/>
      <c r="H8" s="234"/>
      <c r="I8" s="10"/>
      <c r="J8" s="10"/>
    </row>
    <row r="9" spans="1:10" ht="14.25">
      <c r="A9" s="8"/>
      <c r="B9" s="3"/>
      <c r="C9" s="257" t="s">
        <v>328</v>
      </c>
      <c r="D9" s="257"/>
      <c r="E9" s="258" t="s">
        <v>12</v>
      </c>
      <c r="F9" s="258"/>
      <c r="G9" s="71" t="s">
        <v>355</v>
      </c>
      <c r="H9" s="235" t="s">
        <v>381</v>
      </c>
      <c r="I9" s="10"/>
      <c r="J9" s="10"/>
    </row>
    <row r="10" spans="1:12" s="10" customFormat="1" ht="14.25">
      <c r="A10" s="6" t="s">
        <v>6</v>
      </c>
      <c r="B10" s="4" t="s">
        <v>337</v>
      </c>
      <c r="C10" s="144" t="s">
        <v>326</v>
      </c>
      <c r="D10" s="144" t="s">
        <v>327</v>
      </c>
      <c r="E10" s="50" t="s">
        <v>711</v>
      </c>
      <c r="F10" s="50" t="s">
        <v>693</v>
      </c>
      <c r="G10" s="50" t="s">
        <v>364</v>
      </c>
      <c r="H10" s="234" t="s">
        <v>382</v>
      </c>
      <c r="I10" s="4" t="s">
        <v>100</v>
      </c>
      <c r="J10" s="4" t="s">
        <v>101</v>
      </c>
      <c r="L10" s="50"/>
    </row>
    <row r="11" spans="1:12" s="28" customFormat="1" ht="12.75">
      <c r="A11" s="1"/>
      <c r="B11" s="81"/>
      <c r="C11" s="47" t="s">
        <v>0</v>
      </c>
      <c r="D11" s="47" t="s">
        <v>1</v>
      </c>
      <c r="E11" s="71" t="s">
        <v>2</v>
      </c>
      <c r="F11" s="71" t="s">
        <v>3</v>
      </c>
      <c r="G11" s="145" t="s">
        <v>4</v>
      </c>
      <c r="H11" s="236"/>
      <c r="I11" s="1"/>
      <c r="J11" s="1"/>
      <c r="L11" s="71"/>
    </row>
    <row r="12" ht="12.75">
      <c r="L12" s="10">
        <v>100</v>
      </c>
    </row>
    <row r="13" spans="1:12" ht="15.75" customHeight="1">
      <c r="A13" s="10">
        <v>1</v>
      </c>
      <c r="B13" s="122" t="s">
        <v>335</v>
      </c>
      <c r="C13" s="10" t="s">
        <v>329</v>
      </c>
      <c r="D13" s="10" t="s">
        <v>584</v>
      </c>
      <c r="E13" s="62">
        <v>0.47</v>
      </c>
      <c r="F13" s="62">
        <v>0.546</v>
      </c>
      <c r="G13" s="108" t="s">
        <v>356</v>
      </c>
      <c r="H13" s="237" t="s">
        <v>667</v>
      </c>
      <c r="I13" s="10">
        <v>13</v>
      </c>
      <c r="J13" s="10">
        <v>11</v>
      </c>
      <c r="L13" s="96"/>
    </row>
    <row r="14" spans="1:12" ht="15.75" customHeight="1">
      <c r="A14" s="10">
        <v>2</v>
      </c>
      <c r="B14" s="121" t="s">
        <v>594</v>
      </c>
      <c r="C14" s="10" t="s">
        <v>60</v>
      </c>
      <c r="D14" s="10" t="s">
        <v>584</v>
      </c>
      <c r="E14" s="62">
        <v>0.47</v>
      </c>
      <c r="F14" s="62">
        <v>0.46299999999999997</v>
      </c>
      <c r="G14" s="108" t="s">
        <v>356</v>
      </c>
      <c r="H14" s="237" t="s">
        <v>667</v>
      </c>
      <c r="I14" s="10">
        <v>14</v>
      </c>
      <c r="J14" s="10">
        <v>11</v>
      </c>
      <c r="L14" s="96"/>
    </row>
    <row r="15" spans="1:12" ht="15.75" customHeight="1">
      <c r="A15" s="10">
        <v>3</v>
      </c>
      <c r="B15" s="122" t="s">
        <v>330</v>
      </c>
      <c r="C15" s="10" t="s">
        <v>329</v>
      </c>
      <c r="D15" s="10" t="s">
        <v>13</v>
      </c>
      <c r="E15" s="62">
        <v>0.54</v>
      </c>
      <c r="F15" s="62">
        <v>0.578</v>
      </c>
      <c r="G15" s="108" t="s">
        <v>356</v>
      </c>
      <c r="H15" s="237" t="s">
        <v>668</v>
      </c>
      <c r="I15" s="10">
        <v>13</v>
      </c>
      <c r="J15" s="10">
        <v>13</v>
      </c>
      <c r="L15" s="96"/>
    </row>
    <row r="16" spans="1:12" ht="15.75" customHeight="1">
      <c r="A16" s="10">
        <v>4</v>
      </c>
      <c r="B16" s="122" t="s">
        <v>110</v>
      </c>
      <c r="C16" s="10" t="s">
        <v>585</v>
      </c>
      <c r="D16" s="10" t="s">
        <v>13</v>
      </c>
      <c r="E16" s="62">
        <v>0.41</v>
      </c>
      <c r="F16" s="62">
        <v>0.439</v>
      </c>
      <c r="G16" s="108" t="s">
        <v>587</v>
      </c>
      <c r="H16" s="237" t="s">
        <v>668</v>
      </c>
      <c r="I16" s="10">
        <v>15</v>
      </c>
      <c r="J16" s="10">
        <v>13</v>
      </c>
      <c r="L16" s="96"/>
    </row>
    <row r="17" spans="1:12" ht="15.75" customHeight="1">
      <c r="A17" s="10">
        <v>5</v>
      </c>
      <c r="B17" s="122" t="s">
        <v>589</v>
      </c>
      <c r="C17" s="10" t="s">
        <v>60</v>
      </c>
      <c r="D17" s="10" t="s">
        <v>61</v>
      </c>
      <c r="E17" s="62">
        <v>0.48</v>
      </c>
      <c r="F17" s="62">
        <v>0.503</v>
      </c>
      <c r="G17" s="108" t="s">
        <v>356</v>
      </c>
      <c r="H17" s="237" t="s">
        <v>668</v>
      </c>
      <c r="I17" s="10">
        <v>14</v>
      </c>
      <c r="J17" s="10">
        <v>12</v>
      </c>
      <c r="L17" s="96"/>
    </row>
    <row r="18" spans="1:12" ht="15.75" customHeight="1">
      <c r="A18" s="10">
        <v>6</v>
      </c>
      <c r="B18" s="122" t="s">
        <v>341</v>
      </c>
      <c r="C18" s="10" t="s">
        <v>585</v>
      </c>
      <c r="D18" s="10" t="s">
        <v>13</v>
      </c>
      <c r="E18" s="62">
        <v>0.43</v>
      </c>
      <c r="F18" s="62">
        <v>0.45399999999999996</v>
      </c>
      <c r="G18" s="108" t="s">
        <v>587</v>
      </c>
      <c r="H18" s="237" t="s">
        <v>667</v>
      </c>
      <c r="I18" s="10">
        <v>15</v>
      </c>
      <c r="J18" s="10">
        <v>13</v>
      </c>
      <c r="L18" s="96"/>
    </row>
    <row r="19" spans="1:12" ht="15.75" customHeight="1">
      <c r="A19" s="10">
        <v>7</v>
      </c>
      <c r="B19" s="122" t="s">
        <v>590</v>
      </c>
      <c r="C19" s="10" t="s">
        <v>329</v>
      </c>
      <c r="D19" s="10" t="s">
        <v>584</v>
      </c>
      <c r="E19" s="62">
        <v>0.42</v>
      </c>
      <c r="F19" s="62">
        <v>0.514</v>
      </c>
      <c r="G19" s="108" t="s">
        <v>587</v>
      </c>
      <c r="H19" s="237" t="s">
        <v>668</v>
      </c>
      <c r="I19" s="10">
        <v>13</v>
      </c>
      <c r="J19" s="10">
        <v>11</v>
      </c>
      <c r="L19" s="96"/>
    </row>
    <row r="20" spans="1:12" ht="15.75" customHeight="1">
      <c r="A20" s="10">
        <v>8</v>
      </c>
      <c r="B20" s="125" t="s">
        <v>591</v>
      </c>
      <c r="C20" s="10" t="s">
        <v>585</v>
      </c>
      <c r="D20" s="10" t="s">
        <v>13</v>
      </c>
      <c r="E20" s="62">
        <v>0.47</v>
      </c>
      <c r="F20" s="62">
        <v>0.5479999999999999</v>
      </c>
      <c r="G20" s="108" t="s">
        <v>356</v>
      </c>
      <c r="H20" s="237" t="s">
        <v>668</v>
      </c>
      <c r="I20" s="10">
        <v>15</v>
      </c>
      <c r="J20" s="10">
        <v>13</v>
      </c>
      <c r="L20" s="96"/>
    </row>
    <row r="21" spans="1:12" ht="15.75" customHeight="1">
      <c r="A21" s="10">
        <v>9</v>
      </c>
      <c r="B21" s="122" t="s">
        <v>593</v>
      </c>
      <c r="C21" s="10" t="s">
        <v>586</v>
      </c>
      <c r="D21" s="10" t="s">
        <v>584</v>
      </c>
      <c r="E21" s="62">
        <v>0.43</v>
      </c>
      <c r="F21" s="62">
        <v>0.493</v>
      </c>
      <c r="G21" s="108" t="s">
        <v>587</v>
      </c>
      <c r="H21" s="237" t="s">
        <v>667</v>
      </c>
      <c r="I21" s="10">
        <v>12</v>
      </c>
      <c r="J21" s="10">
        <v>11</v>
      </c>
      <c r="L21" s="96"/>
    </row>
    <row r="22" spans="1:12" ht="15.75" customHeight="1">
      <c r="A22" s="10">
        <v>10</v>
      </c>
      <c r="B22" s="122" t="s">
        <v>343</v>
      </c>
      <c r="C22" s="10" t="s">
        <v>60</v>
      </c>
      <c r="D22" s="10" t="s">
        <v>584</v>
      </c>
      <c r="E22" s="62">
        <v>0.51</v>
      </c>
      <c r="F22" s="62">
        <v>0.544</v>
      </c>
      <c r="G22" s="108" t="s">
        <v>587</v>
      </c>
      <c r="H22" s="237" t="s">
        <v>668</v>
      </c>
      <c r="I22" s="10">
        <v>14</v>
      </c>
      <c r="J22" s="10">
        <v>11</v>
      </c>
      <c r="L22" s="96"/>
    </row>
    <row r="23" spans="1:12" ht="15.75" customHeight="1">
      <c r="A23" s="10">
        <v>11</v>
      </c>
      <c r="B23" s="122" t="s">
        <v>344</v>
      </c>
      <c r="C23" s="10" t="s">
        <v>60</v>
      </c>
      <c r="D23" s="10" t="s">
        <v>61</v>
      </c>
      <c r="E23" s="62">
        <v>0.45</v>
      </c>
      <c r="F23" s="62">
        <v>0.451</v>
      </c>
      <c r="G23" s="108" t="s">
        <v>587</v>
      </c>
      <c r="H23" s="237" t="s">
        <v>668</v>
      </c>
      <c r="I23" s="10">
        <v>14</v>
      </c>
      <c r="J23" s="10">
        <v>12</v>
      </c>
      <c r="L23" s="96"/>
    </row>
    <row r="24" spans="1:12" ht="15.75" customHeight="1">
      <c r="A24" s="10">
        <v>12</v>
      </c>
      <c r="B24" s="125" t="s">
        <v>345</v>
      </c>
      <c r="C24" s="10" t="s">
        <v>60</v>
      </c>
      <c r="D24" s="10" t="s">
        <v>13</v>
      </c>
      <c r="E24" s="62">
        <v>0.49</v>
      </c>
      <c r="F24" s="62">
        <v>0.529</v>
      </c>
      <c r="G24" s="108" t="s">
        <v>356</v>
      </c>
      <c r="H24" s="237" t="s">
        <v>667</v>
      </c>
      <c r="I24" s="10">
        <v>14</v>
      </c>
      <c r="J24" s="10">
        <v>13</v>
      </c>
      <c r="L24" s="96"/>
    </row>
    <row r="25" spans="1:12" ht="15.75" customHeight="1">
      <c r="A25" s="10">
        <v>13</v>
      </c>
      <c r="B25" s="125" t="s">
        <v>383</v>
      </c>
      <c r="C25" s="10" t="s">
        <v>586</v>
      </c>
      <c r="D25" s="10" t="s">
        <v>584</v>
      </c>
      <c r="E25" s="62">
        <v>0.49</v>
      </c>
      <c r="F25" s="62">
        <v>0.516</v>
      </c>
      <c r="G25" s="108" t="s">
        <v>356</v>
      </c>
      <c r="H25" s="237" t="s">
        <v>668</v>
      </c>
      <c r="I25" s="10">
        <v>12</v>
      </c>
      <c r="J25" s="10">
        <v>11</v>
      </c>
      <c r="L25" s="96"/>
    </row>
    <row r="26" spans="1:12" ht="15.75" customHeight="1">
      <c r="A26" s="10">
        <v>14</v>
      </c>
      <c r="B26" s="125" t="s">
        <v>362</v>
      </c>
      <c r="C26" s="10" t="s">
        <v>586</v>
      </c>
      <c r="D26" s="10" t="s">
        <v>584</v>
      </c>
      <c r="E26" s="62">
        <v>0.43</v>
      </c>
      <c r="F26" s="62">
        <v>0.493</v>
      </c>
      <c r="G26" s="108" t="s">
        <v>356</v>
      </c>
      <c r="H26" s="237" t="s">
        <v>668</v>
      </c>
      <c r="I26" s="10">
        <v>12</v>
      </c>
      <c r="J26" s="10">
        <v>11</v>
      </c>
      <c r="L26" s="96"/>
    </row>
    <row r="27" spans="1:12" ht="15.75" customHeight="1">
      <c r="A27" s="10">
        <v>15</v>
      </c>
      <c r="B27" s="125" t="s">
        <v>592</v>
      </c>
      <c r="C27" s="10" t="s">
        <v>585</v>
      </c>
      <c r="D27" s="10" t="s">
        <v>13</v>
      </c>
      <c r="E27" s="62">
        <v>0.44</v>
      </c>
      <c r="F27" s="62">
        <v>0.47</v>
      </c>
      <c r="G27" s="108" t="s">
        <v>356</v>
      </c>
      <c r="H27" s="38" t="s">
        <v>667</v>
      </c>
      <c r="I27" s="10">
        <v>15</v>
      </c>
      <c r="J27" s="10">
        <v>13</v>
      </c>
      <c r="L27" s="96"/>
    </row>
    <row r="28" spans="2:12" ht="12.75">
      <c r="B28" s="10"/>
      <c r="E28" s="62"/>
      <c r="F28" s="62"/>
      <c r="H28" s="38"/>
      <c r="L28" s="10"/>
    </row>
    <row r="29" spans="1:12" s="151" customFormat="1" ht="12.75">
      <c r="A29" s="146">
        <v>16</v>
      </c>
      <c r="B29" s="147" t="s">
        <v>25</v>
      </c>
      <c r="C29" s="11" t="s">
        <v>60</v>
      </c>
      <c r="D29" s="11" t="s">
        <v>61</v>
      </c>
      <c r="E29" s="148">
        <f>(AVERAGE(E13:E27))</f>
        <v>0.462</v>
      </c>
      <c r="F29" s="148">
        <f>(AVERAGE(F13:F27))</f>
        <v>0.5027333333333334</v>
      </c>
      <c r="G29" s="149" t="s">
        <v>356</v>
      </c>
      <c r="H29" s="233"/>
      <c r="I29" s="248">
        <f>AVERAGE(I13:I27)</f>
        <v>13.666666666666666</v>
      </c>
      <c r="J29" s="249">
        <f>AVERAGE(J13:J27)</f>
        <v>11.933333333333334</v>
      </c>
      <c r="K29" s="150"/>
      <c r="L29" s="149"/>
    </row>
    <row r="30" spans="1:10" ht="12.75">
      <c r="A30" s="10"/>
      <c r="E30" s="62"/>
      <c r="F30" s="45"/>
      <c r="G30" s="5"/>
      <c r="H30" s="238"/>
      <c r="I30" s="10">
        <v>14</v>
      </c>
      <c r="J30" s="10">
        <v>12</v>
      </c>
    </row>
    <row r="31" spans="1:8" ht="12.75">
      <c r="A31" s="10">
        <v>17</v>
      </c>
      <c r="B31" s="143" t="s">
        <v>595</v>
      </c>
      <c r="C31" s="10" t="s">
        <v>60</v>
      </c>
      <c r="D31" s="10" t="s">
        <v>584</v>
      </c>
      <c r="E31" s="62">
        <v>0.45</v>
      </c>
      <c r="F31" s="62">
        <v>0.473</v>
      </c>
      <c r="G31" s="108" t="s">
        <v>356</v>
      </c>
      <c r="H31" s="238"/>
    </row>
    <row r="32" spans="1:7" ht="12.75">
      <c r="A32" s="10"/>
      <c r="B32" s="143"/>
      <c r="E32" s="62"/>
      <c r="F32" s="62"/>
      <c r="G32" s="108"/>
    </row>
    <row r="33" spans="1:7" ht="12.75">
      <c r="A33" s="10"/>
      <c r="B33" s="143"/>
      <c r="E33" s="62"/>
      <c r="F33" s="62"/>
      <c r="G33" s="108"/>
    </row>
    <row r="34" spans="1:5" ht="14.25">
      <c r="A34" s="10"/>
      <c r="B34" s="202"/>
      <c r="C34" s="48"/>
      <c r="D34" s="48"/>
      <c r="E34" s="84"/>
    </row>
    <row r="35" spans="1:5" ht="12.75">
      <c r="A35" s="10"/>
      <c r="B35" s="201" t="s">
        <v>5</v>
      </c>
      <c r="C35" s="48"/>
      <c r="D35" s="48"/>
      <c r="E35" s="84"/>
    </row>
    <row r="36" spans="1:5" ht="14.25">
      <c r="A36" s="10"/>
      <c r="B36" s="181" t="s">
        <v>694</v>
      </c>
      <c r="C36" s="48"/>
      <c r="D36" s="48"/>
      <c r="E36" s="84"/>
    </row>
    <row r="37" spans="1:5" ht="14.25">
      <c r="A37" s="10"/>
      <c r="B37" s="196" t="s">
        <v>695</v>
      </c>
      <c r="C37" s="48"/>
      <c r="D37" s="48"/>
      <c r="E37" s="84"/>
    </row>
    <row r="38" spans="1:5" ht="14.25">
      <c r="A38" s="10"/>
      <c r="B38" s="197" t="s">
        <v>685</v>
      </c>
      <c r="C38" s="48"/>
      <c r="D38" s="48"/>
      <c r="E38" s="84"/>
    </row>
    <row r="39" spans="1:5" ht="14.25">
      <c r="A39" s="10"/>
      <c r="B39" s="198"/>
      <c r="C39" s="48"/>
      <c r="D39" s="48"/>
      <c r="E39" s="84"/>
    </row>
    <row r="40" ht="12.75">
      <c r="B40" s="97"/>
    </row>
    <row r="41" ht="12.75">
      <c r="B41" s="97"/>
    </row>
    <row r="42" ht="12.75">
      <c r="B42" s="97"/>
    </row>
    <row r="43" ht="12.75">
      <c r="B43" s="9"/>
    </row>
    <row r="44" ht="12.75">
      <c r="B44" s="9"/>
    </row>
    <row r="45" ht="12.75">
      <c r="B45" s="9"/>
    </row>
    <row r="46" ht="12.75">
      <c r="B46" s="9"/>
    </row>
  </sheetData>
  <sheetProtection/>
  <mergeCells count="5">
    <mergeCell ref="A1:G1"/>
    <mergeCell ref="A5:G5"/>
    <mergeCell ref="E8:F8"/>
    <mergeCell ref="C9:D9"/>
    <mergeCell ref="E9:F9"/>
  </mergeCells>
  <printOptions/>
  <pageMargins left="0.7" right="0.7" top="0.75" bottom="0.75" header="0.3" footer="0.3"/>
  <pageSetup horizontalDpi="600" verticalDpi="600" orientation="portrait" scale="94" r:id="rId2"/>
  <headerFooter>
    <oddHeader>&amp;RExhibit No.___(MPG-5)
Page 1 of 1</oddHeader>
  </headerFooter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="70" zoomScaleNormal="70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11.7109375" style="0" customWidth="1"/>
    <col min="3" max="3" width="12.421875" style="228" customWidth="1"/>
    <col min="4" max="4" width="11.421875" style="52" customWidth="1"/>
    <col min="5" max="5" width="18.140625" style="52" customWidth="1"/>
  </cols>
  <sheetData>
    <row r="1" spans="1:5" ht="23.25">
      <c r="A1" s="262" t="s">
        <v>595</v>
      </c>
      <c r="B1" s="274"/>
      <c r="C1" s="274"/>
      <c r="D1" s="274"/>
      <c r="E1" s="274"/>
    </row>
    <row r="2" spans="1:5" ht="12.75">
      <c r="A2" s="10"/>
      <c r="B2" s="33"/>
      <c r="C2" s="222"/>
      <c r="E2" s="57"/>
    </row>
    <row r="3" spans="1:5" ht="12.75">
      <c r="A3" s="10"/>
      <c r="B3" s="33"/>
      <c r="C3" s="222"/>
      <c r="E3" s="57"/>
    </row>
    <row r="4" spans="1:5" ht="18">
      <c r="A4" s="255" t="s">
        <v>66</v>
      </c>
      <c r="B4" s="255"/>
      <c r="C4" s="255"/>
      <c r="D4" s="255"/>
      <c r="E4" s="255"/>
    </row>
    <row r="5" spans="1:5" ht="12.75">
      <c r="A5" s="10"/>
      <c r="B5" s="33"/>
      <c r="C5" s="222"/>
      <c r="E5" s="57"/>
    </row>
    <row r="6" spans="1:5" ht="12.75">
      <c r="A6" s="10"/>
      <c r="B6" s="33"/>
      <c r="C6" s="222"/>
      <c r="E6" s="57"/>
    </row>
    <row r="7" spans="1:5" ht="12.75">
      <c r="A7" s="10"/>
      <c r="B7" s="33"/>
      <c r="C7" s="223"/>
      <c r="D7" s="53"/>
      <c r="E7" s="54"/>
    </row>
    <row r="8" spans="1:5" ht="12.75">
      <c r="A8" s="8"/>
      <c r="B8" s="29"/>
      <c r="C8" s="223"/>
      <c r="D8" s="224"/>
      <c r="E8" s="54" t="s">
        <v>96</v>
      </c>
    </row>
    <row r="9" spans="1:5" ht="12.75">
      <c r="A9" s="6" t="s">
        <v>6</v>
      </c>
      <c r="B9" s="30" t="s">
        <v>14</v>
      </c>
      <c r="C9" s="225" t="s">
        <v>64</v>
      </c>
      <c r="D9" s="226" t="s">
        <v>34</v>
      </c>
      <c r="E9" s="58" t="s">
        <v>65</v>
      </c>
    </row>
    <row r="10" spans="1:5" ht="12.75">
      <c r="A10" s="7"/>
      <c r="B10" s="7"/>
      <c r="C10" s="223" t="s">
        <v>0</v>
      </c>
      <c r="D10" s="54" t="s">
        <v>1</v>
      </c>
      <c r="E10" s="54" t="s">
        <v>2</v>
      </c>
    </row>
    <row r="11" spans="1:5" ht="12.75">
      <c r="A11" s="7"/>
      <c r="B11" s="7"/>
      <c r="C11" s="223"/>
      <c r="D11" s="54"/>
      <c r="E11" s="54"/>
    </row>
    <row r="12" spans="1:5" ht="12.75">
      <c r="A12" s="60" t="s">
        <v>69</v>
      </c>
      <c r="B12" s="10">
        <v>1980</v>
      </c>
      <c r="C12" s="227">
        <v>54.42</v>
      </c>
      <c r="D12" s="227">
        <v>83.82</v>
      </c>
      <c r="E12" s="222">
        <f>C12/D12</f>
        <v>0.6492483894058698</v>
      </c>
    </row>
    <row r="13" spans="1:5" ht="12.75">
      <c r="A13" s="60" t="s">
        <v>70</v>
      </c>
      <c r="B13" s="10">
        <v>1981</v>
      </c>
      <c r="C13" s="227">
        <v>57.2</v>
      </c>
      <c r="D13" s="227">
        <v>81.91</v>
      </c>
      <c r="E13" s="222">
        <f aca="true" t="shared" si="0" ref="E13:E32">C13/D13</f>
        <v>0.6983274325479185</v>
      </c>
    </row>
    <row r="14" spans="1:5" ht="12.75">
      <c r="A14" s="60" t="s">
        <v>68</v>
      </c>
      <c r="B14" s="10">
        <v>1982</v>
      </c>
      <c r="C14" s="227">
        <v>70.26</v>
      </c>
      <c r="D14" s="227">
        <v>82.77</v>
      </c>
      <c r="E14" s="222">
        <f t="shared" si="0"/>
        <v>0.848858281986227</v>
      </c>
    </row>
    <row r="15" spans="1:5" ht="12.75">
      <c r="A15" s="60" t="s">
        <v>71</v>
      </c>
      <c r="B15" s="10">
        <v>1983</v>
      </c>
      <c r="C15" s="227">
        <v>72.03</v>
      </c>
      <c r="D15" s="227">
        <v>82.9</v>
      </c>
      <c r="E15" s="222">
        <f t="shared" si="0"/>
        <v>0.8688781664656212</v>
      </c>
    </row>
    <row r="16" spans="1:5" ht="12.75">
      <c r="A16" s="60" t="s">
        <v>72</v>
      </c>
      <c r="B16" s="10">
        <v>1984</v>
      </c>
      <c r="C16" s="227">
        <v>80.16</v>
      </c>
      <c r="D16" s="227">
        <v>85.08</v>
      </c>
      <c r="E16" s="222">
        <f t="shared" si="0"/>
        <v>0.9421720733427362</v>
      </c>
    </row>
    <row r="17" spans="1:5" ht="12.75">
      <c r="A17" s="60" t="s">
        <v>73</v>
      </c>
      <c r="B17" s="10">
        <v>1985</v>
      </c>
      <c r="C17" s="227">
        <v>94.98</v>
      </c>
      <c r="D17" s="227">
        <v>87.76</v>
      </c>
      <c r="E17" s="222">
        <f t="shared" si="0"/>
        <v>1.0822698268003645</v>
      </c>
    </row>
    <row r="18" spans="1:5" ht="12.75">
      <c r="A18" s="60" t="s">
        <v>74</v>
      </c>
      <c r="B18" s="10">
        <v>1986</v>
      </c>
      <c r="C18" s="227">
        <v>113.66</v>
      </c>
      <c r="D18" s="227">
        <v>90.35</v>
      </c>
      <c r="E18" s="227">
        <f t="shared" si="0"/>
        <v>1.2579966795794135</v>
      </c>
    </row>
    <row r="19" spans="1:5" ht="12.75">
      <c r="A19" s="60" t="s">
        <v>75</v>
      </c>
      <c r="B19" s="10">
        <v>1987</v>
      </c>
      <c r="C19" s="227">
        <v>94.24</v>
      </c>
      <c r="D19" s="227">
        <v>90.12</v>
      </c>
      <c r="E19" s="227">
        <f t="shared" si="0"/>
        <v>1.045716822015091</v>
      </c>
    </row>
    <row r="20" spans="1:5" ht="12.75">
      <c r="A20" s="60" t="s">
        <v>76</v>
      </c>
      <c r="B20" s="10">
        <v>1988</v>
      </c>
      <c r="C20" s="222">
        <v>100.94</v>
      </c>
      <c r="D20" s="227">
        <v>88.04</v>
      </c>
      <c r="E20" s="223">
        <f t="shared" si="0"/>
        <v>1.1465243071331213</v>
      </c>
    </row>
    <row r="21" spans="1:5" ht="12.75">
      <c r="A21" s="60" t="s">
        <v>77</v>
      </c>
      <c r="B21" s="10">
        <v>1989</v>
      </c>
      <c r="C21" s="227">
        <v>122.52</v>
      </c>
      <c r="D21" s="227">
        <v>89.41</v>
      </c>
      <c r="E21" s="223">
        <f t="shared" si="0"/>
        <v>1.3703165194049882</v>
      </c>
    </row>
    <row r="22" spans="1:5" ht="12.75">
      <c r="A22" s="60" t="s">
        <v>78</v>
      </c>
      <c r="B22" s="10">
        <v>1990</v>
      </c>
      <c r="C22" s="227">
        <v>117.77</v>
      </c>
      <c r="D22" s="227">
        <v>84.45</v>
      </c>
      <c r="E22" s="227">
        <f t="shared" si="0"/>
        <v>1.3945529899348725</v>
      </c>
    </row>
    <row r="23" spans="1:5" ht="12.75">
      <c r="A23" s="60" t="s">
        <v>79</v>
      </c>
      <c r="B23" s="10">
        <v>1991</v>
      </c>
      <c r="C23" s="227">
        <v>144.02</v>
      </c>
      <c r="D23" s="227">
        <v>91.07</v>
      </c>
      <c r="E23" s="223">
        <f t="shared" si="0"/>
        <v>1.581420885033491</v>
      </c>
    </row>
    <row r="24" spans="1:5" ht="12.75">
      <c r="A24" s="60" t="s">
        <v>80</v>
      </c>
      <c r="B24" s="10">
        <v>1992</v>
      </c>
      <c r="C24" s="227">
        <v>141.06</v>
      </c>
      <c r="D24" s="227">
        <v>93.68</v>
      </c>
      <c r="E24" s="223">
        <f t="shared" si="0"/>
        <v>1.5057643040136635</v>
      </c>
    </row>
    <row r="25" spans="1:5" ht="12.75">
      <c r="A25" s="60" t="s">
        <v>81</v>
      </c>
      <c r="B25" s="10">
        <v>1993</v>
      </c>
      <c r="C25" s="227">
        <v>146.7</v>
      </c>
      <c r="D25" s="227">
        <v>92.42</v>
      </c>
      <c r="E25" s="223">
        <f t="shared" si="0"/>
        <v>1.5873187621726896</v>
      </c>
    </row>
    <row r="26" spans="1:5" ht="12.75">
      <c r="A26" s="60" t="s">
        <v>82</v>
      </c>
      <c r="B26" s="10">
        <v>1994</v>
      </c>
      <c r="C26" s="227">
        <v>115.5</v>
      </c>
      <c r="D26" s="227">
        <v>93.8</v>
      </c>
      <c r="E26" s="223">
        <f t="shared" si="0"/>
        <v>1.2313432835820897</v>
      </c>
    </row>
    <row r="27" spans="1:5" ht="12.75">
      <c r="A27" s="60" t="s">
        <v>83</v>
      </c>
      <c r="B27" s="10">
        <v>1995</v>
      </c>
      <c r="C27" s="227">
        <v>142.9</v>
      </c>
      <c r="D27" s="227">
        <v>93.71</v>
      </c>
      <c r="E27" s="223">
        <f t="shared" si="0"/>
        <v>1.524917298047167</v>
      </c>
    </row>
    <row r="28" spans="1:5" ht="12.75">
      <c r="A28" s="60" t="s">
        <v>84</v>
      </c>
      <c r="B28" s="10">
        <v>1996</v>
      </c>
      <c r="C28" s="227">
        <v>136</v>
      </c>
      <c r="D28" s="227">
        <v>98.63</v>
      </c>
      <c r="E28" s="223">
        <f t="shared" si="0"/>
        <v>1.3788908040150056</v>
      </c>
    </row>
    <row r="29" spans="1:5" ht="12.75">
      <c r="A29" s="60" t="s">
        <v>85</v>
      </c>
      <c r="B29" s="10">
        <v>1997</v>
      </c>
      <c r="C29" s="227">
        <v>155.73</v>
      </c>
      <c r="D29" s="227">
        <v>103.6</v>
      </c>
      <c r="E29" s="223">
        <f t="shared" si="0"/>
        <v>1.5031853281853282</v>
      </c>
    </row>
    <row r="30" spans="1:5" ht="12.75">
      <c r="A30" s="60" t="s">
        <v>86</v>
      </c>
      <c r="B30" s="10">
        <v>1998</v>
      </c>
      <c r="C30" s="227">
        <v>181.84</v>
      </c>
      <c r="D30" s="227">
        <v>92.11</v>
      </c>
      <c r="E30" s="223">
        <f t="shared" si="0"/>
        <v>1.9741613288459452</v>
      </c>
    </row>
    <row r="31" spans="1:5" ht="12.75">
      <c r="A31" s="60" t="s">
        <v>87</v>
      </c>
      <c r="B31" s="10">
        <v>1999</v>
      </c>
      <c r="C31" s="227">
        <v>137.3</v>
      </c>
      <c r="D31" s="227">
        <v>128.25</v>
      </c>
      <c r="E31" s="223">
        <f t="shared" si="0"/>
        <v>1.0705653021442496</v>
      </c>
    </row>
    <row r="32" spans="1:5" ht="12.75">
      <c r="A32" s="60" t="s">
        <v>88</v>
      </c>
      <c r="B32" s="10">
        <v>2000</v>
      </c>
      <c r="C32" s="227">
        <v>227.09</v>
      </c>
      <c r="D32" s="227">
        <v>166.4</v>
      </c>
      <c r="E32" s="223">
        <f t="shared" si="0"/>
        <v>1.3647235576923076</v>
      </c>
    </row>
    <row r="33" spans="1:5" ht="12.75">
      <c r="A33" s="60" t="s">
        <v>89</v>
      </c>
      <c r="B33" s="10">
        <v>2001</v>
      </c>
      <c r="E33" s="54">
        <v>1.73</v>
      </c>
    </row>
    <row r="34" spans="1:5" ht="12.75">
      <c r="A34" s="60" t="s">
        <v>90</v>
      </c>
      <c r="B34" s="10">
        <v>2002</v>
      </c>
      <c r="C34" s="223"/>
      <c r="D34" s="54"/>
      <c r="E34" s="54">
        <v>1.27</v>
      </c>
    </row>
    <row r="35" spans="1:5" ht="12.75">
      <c r="A35" s="60" t="s">
        <v>91</v>
      </c>
      <c r="B35" s="10">
        <v>2003</v>
      </c>
      <c r="C35" s="223"/>
      <c r="D35" s="54"/>
      <c r="E35" s="229">
        <v>1.58</v>
      </c>
    </row>
    <row r="36" spans="1:5" ht="12.75">
      <c r="A36" s="60" t="s">
        <v>92</v>
      </c>
      <c r="B36" s="10">
        <v>2004</v>
      </c>
      <c r="C36" s="223"/>
      <c r="D36" s="54"/>
      <c r="E36" s="54">
        <v>1.68</v>
      </c>
    </row>
    <row r="37" spans="1:5" ht="12.75">
      <c r="A37" s="10">
        <v>26</v>
      </c>
      <c r="B37" s="10">
        <v>2005</v>
      </c>
      <c r="C37" s="227"/>
      <c r="D37" s="55"/>
      <c r="E37" s="54">
        <v>1.74</v>
      </c>
    </row>
    <row r="38" spans="1:5" ht="12.75">
      <c r="A38" s="10">
        <v>27</v>
      </c>
      <c r="B38" s="10">
        <v>2006</v>
      </c>
      <c r="C38" s="227"/>
      <c r="D38" s="55"/>
      <c r="E38" s="54">
        <v>1.93</v>
      </c>
    </row>
    <row r="39" spans="1:5" ht="12.75">
      <c r="A39" s="10">
        <v>27</v>
      </c>
      <c r="B39" s="10">
        <v>2007</v>
      </c>
      <c r="C39" s="227"/>
      <c r="D39" s="55"/>
      <c r="E39" s="54">
        <v>1.6</v>
      </c>
    </row>
    <row r="40" spans="1:5" ht="12.75">
      <c r="A40" s="10"/>
      <c r="B40" s="10"/>
      <c r="C40" s="227"/>
      <c r="D40" s="55"/>
      <c r="E40" s="54"/>
    </row>
    <row r="41" spans="1:5" ht="12.75">
      <c r="A41" s="10"/>
      <c r="B41" s="10"/>
      <c r="E41" s="57"/>
    </row>
    <row r="42" spans="2:5" ht="12.75">
      <c r="B42" s="9" t="s">
        <v>33</v>
      </c>
      <c r="C42" s="227"/>
      <c r="D42" s="56"/>
      <c r="E42" s="55"/>
    </row>
    <row r="43" spans="2:5" ht="12.75">
      <c r="B43" s="59" t="s">
        <v>691</v>
      </c>
      <c r="C43" s="227"/>
      <c r="D43" s="56"/>
      <c r="E43" s="55"/>
    </row>
    <row r="44" spans="2:3" ht="12.75">
      <c r="B44" s="9" t="s">
        <v>665</v>
      </c>
      <c r="C44" s="227"/>
    </row>
    <row r="45" spans="2:3" ht="12.75">
      <c r="B45" s="32" t="s">
        <v>666</v>
      </c>
      <c r="C45" s="222"/>
    </row>
  </sheetData>
  <sheetProtection/>
  <mergeCells count="2">
    <mergeCell ref="A1:E1"/>
    <mergeCell ref="A4:E4"/>
  </mergeCells>
  <printOptions horizontalCentered="1"/>
  <pageMargins left="0.7" right="0.7" top="1.06" bottom="0.75" header="0.3" footer="0.3"/>
  <pageSetup horizontalDpi="600" verticalDpi="600" orientation="landscape" scale="105" r:id="rId2"/>
  <headerFooter>
    <oddHeader>&amp;C
&amp;26Puget Sound Energy, Inc.&amp;RExhibit No.___(MPG-13)
Page 1 of 1</oddHeader>
    <oddFooter>&amp;LSources:
2001-2007: &amp;"Arial,Italic"AUS Utility Reports.&amp;"Arial,Regular"
1980-2000: &amp;"Arial,Italic"Mergent Public Utility Manual&amp;"Arial,Regular"; at a15, and a17.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SheetLayoutView="80" zoomScalePageLayoutView="80" workbookViewId="0" topLeftCell="A1">
      <selection activeCell="A2" sqref="A2"/>
    </sheetView>
  </sheetViews>
  <sheetFormatPr defaultColWidth="9.140625" defaultRowHeight="12.75"/>
  <cols>
    <col min="2" max="2" width="12.140625" style="0" customWidth="1"/>
    <col min="3" max="3" width="11.7109375" style="10" customWidth="1"/>
    <col min="4" max="4" width="13.421875" style="0" customWidth="1"/>
    <col min="5" max="5" width="14.7109375" style="10" customWidth="1"/>
    <col min="6" max="6" width="13.7109375" style="0" customWidth="1"/>
    <col min="7" max="7" width="10.8515625" style="17" customWidth="1"/>
    <col min="9" max="9" width="3.57421875" style="0" customWidth="1"/>
    <col min="10" max="10" width="10.421875" style="0" bestFit="1" customWidth="1"/>
    <col min="11" max="17" width="9.28125" style="0" bestFit="1" customWidth="1"/>
  </cols>
  <sheetData>
    <row r="1" spans="1:9" ht="26.25">
      <c r="A1" s="261" t="s">
        <v>692</v>
      </c>
      <c r="B1" s="261"/>
      <c r="C1" s="261"/>
      <c r="D1" s="261"/>
      <c r="E1" s="261"/>
      <c r="F1" s="184"/>
      <c r="G1" s="184"/>
      <c r="H1" s="184"/>
      <c r="I1" s="184"/>
    </row>
    <row r="2" spans="1:3" ht="12.75">
      <c r="A2" s="10"/>
      <c r="B2" s="33"/>
      <c r="C2" s="20"/>
    </row>
    <row r="3" spans="1:3" ht="12.75">
      <c r="A3" s="10"/>
      <c r="B3" s="33"/>
      <c r="C3" s="20"/>
    </row>
    <row r="4" spans="1:3" ht="12.75">
      <c r="A4" s="10"/>
      <c r="B4" s="33"/>
      <c r="C4" s="20"/>
    </row>
    <row r="5" spans="1:9" ht="18">
      <c r="A5" s="255" t="s">
        <v>59</v>
      </c>
      <c r="B5" s="255"/>
      <c r="C5" s="255"/>
      <c r="D5" s="255"/>
      <c r="E5" s="255"/>
      <c r="F5" s="185"/>
      <c r="G5" s="185"/>
      <c r="H5" s="185"/>
      <c r="I5" s="185"/>
    </row>
    <row r="6" spans="1:3" ht="12.75">
      <c r="A6" s="10"/>
      <c r="B6" s="33"/>
      <c r="C6" s="20"/>
    </row>
    <row r="7" spans="1:3" ht="12.75">
      <c r="A7" s="10"/>
      <c r="B7" s="33"/>
      <c r="C7" s="20"/>
    </row>
    <row r="8" spans="1:8" ht="12.75">
      <c r="A8" s="33"/>
      <c r="B8" s="20"/>
      <c r="C8" s="49"/>
      <c r="D8" s="48"/>
      <c r="E8" s="49"/>
      <c r="F8" s="49"/>
      <c r="H8" s="49"/>
    </row>
    <row r="9" spans="1:8" ht="12.75">
      <c r="A9" s="10"/>
      <c r="B9" s="33"/>
      <c r="C9" s="48"/>
      <c r="D9" s="133" t="s">
        <v>28</v>
      </c>
      <c r="E9" s="133" t="s">
        <v>29</v>
      </c>
      <c r="F9" s="49"/>
      <c r="H9" s="49"/>
    </row>
    <row r="10" spans="1:8" ht="12.75">
      <c r="A10" s="8"/>
      <c r="B10" s="29"/>
      <c r="C10" s="86" t="s">
        <v>63</v>
      </c>
      <c r="D10" s="86" t="s">
        <v>94</v>
      </c>
      <c r="E10" s="133" t="s">
        <v>30</v>
      </c>
      <c r="F10" s="49"/>
      <c r="H10" s="49"/>
    </row>
    <row r="11" spans="1:8" ht="14.25">
      <c r="A11" s="6" t="s">
        <v>6</v>
      </c>
      <c r="B11" s="30" t="s">
        <v>14</v>
      </c>
      <c r="C11" s="178" t="s">
        <v>32</v>
      </c>
      <c r="D11" s="178" t="s">
        <v>62</v>
      </c>
      <c r="E11" s="182" t="s">
        <v>31</v>
      </c>
      <c r="F11" s="49"/>
      <c r="H11" s="49"/>
    </row>
    <row r="12" spans="1:8" ht="12.75">
      <c r="A12" s="7"/>
      <c r="B12" s="7"/>
      <c r="C12" s="47" t="s">
        <v>0</v>
      </c>
      <c r="D12" s="47" t="s">
        <v>1</v>
      </c>
      <c r="E12" s="47" t="s">
        <v>2</v>
      </c>
      <c r="F12" s="49"/>
      <c r="H12" s="49"/>
    </row>
    <row r="13" spans="1:8" ht="12.75">
      <c r="A13" s="10"/>
      <c r="B13" s="10"/>
      <c r="C13" s="48"/>
      <c r="D13" s="49"/>
      <c r="E13" s="48"/>
      <c r="F13" s="49"/>
      <c r="H13" s="49"/>
    </row>
    <row r="14" spans="1:7" ht="15.75" customHeight="1">
      <c r="A14" s="10">
        <v>1</v>
      </c>
      <c r="B14" s="10">
        <v>1986</v>
      </c>
      <c r="C14" s="186">
        <v>0.0778</v>
      </c>
      <c r="D14" s="74">
        <v>0.1393</v>
      </c>
      <c r="E14" s="75">
        <f>D14-C14</f>
        <v>0.06150000000000001</v>
      </c>
      <c r="F14" s="49"/>
      <c r="G14" s="239">
        <v>0.0383</v>
      </c>
    </row>
    <row r="15" spans="1:7" ht="15.75" customHeight="1">
      <c r="A15" s="10">
        <v>2</v>
      </c>
      <c r="B15" s="10">
        <v>1987</v>
      </c>
      <c r="C15" s="186">
        <v>0.0859</v>
      </c>
      <c r="D15" s="74">
        <v>0.1299</v>
      </c>
      <c r="E15" s="75">
        <f aca="true" t="shared" si="0" ref="E15:E35">D15-C15</f>
        <v>0.043999999999999984</v>
      </c>
      <c r="F15" s="49"/>
      <c r="G15" s="239">
        <v>0.0397</v>
      </c>
    </row>
    <row r="16" spans="1:7" ht="15.75" customHeight="1">
      <c r="A16" s="10">
        <v>3</v>
      </c>
      <c r="B16" s="10">
        <v>1988</v>
      </c>
      <c r="C16" s="186">
        <v>0.0896</v>
      </c>
      <c r="D16" s="74">
        <v>0.1279</v>
      </c>
      <c r="E16" s="75">
        <f t="shared" si="0"/>
        <v>0.038300000000000015</v>
      </c>
      <c r="F16" s="49"/>
      <c r="G16" s="239">
        <v>0.040900000000000006</v>
      </c>
    </row>
    <row r="17" spans="1:7" ht="15.75" customHeight="1">
      <c r="A17" s="10">
        <v>4</v>
      </c>
      <c r="B17" s="10">
        <v>1989</v>
      </c>
      <c r="C17" s="186">
        <v>0.0845</v>
      </c>
      <c r="D17" s="74">
        <v>0.1297</v>
      </c>
      <c r="E17" s="75">
        <f t="shared" si="0"/>
        <v>0.045200000000000004</v>
      </c>
      <c r="F17" s="49"/>
      <c r="G17" s="86">
        <v>0.043999999999999984</v>
      </c>
    </row>
    <row r="18" spans="1:7" ht="15.75" customHeight="1">
      <c r="A18" s="10">
        <v>5</v>
      </c>
      <c r="B18" s="10">
        <v>1990</v>
      </c>
      <c r="C18" s="186">
        <v>0.0861</v>
      </c>
      <c r="D18" s="74">
        <v>0.127</v>
      </c>
      <c r="E18" s="75">
        <f t="shared" si="0"/>
        <v>0.040900000000000006</v>
      </c>
      <c r="F18" s="49"/>
      <c r="G18" s="74">
        <v>0.0441</v>
      </c>
    </row>
    <row r="19" spans="1:7" ht="15.75" customHeight="1">
      <c r="A19" s="10">
        <v>6</v>
      </c>
      <c r="B19" s="10">
        <v>1991</v>
      </c>
      <c r="C19" s="186">
        <v>0.0814</v>
      </c>
      <c r="D19" s="74">
        <v>0.1255</v>
      </c>
      <c r="E19" s="75">
        <f t="shared" si="0"/>
        <v>0.0441</v>
      </c>
      <c r="F19" s="49"/>
      <c r="G19" s="74">
        <v>0.04419999999999999</v>
      </c>
    </row>
    <row r="20" spans="1:7" ht="15.75" customHeight="1">
      <c r="A20" s="10">
        <v>7</v>
      </c>
      <c r="B20" s="10">
        <v>1992</v>
      </c>
      <c r="C20" s="187">
        <v>0.0767</v>
      </c>
      <c r="D20" s="44">
        <v>0.1209</v>
      </c>
      <c r="E20" s="15">
        <f t="shared" si="0"/>
        <v>0.04419999999999999</v>
      </c>
      <c r="G20" s="44">
        <v>0.045200000000000004</v>
      </c>
    </row>
    <row r="21" spans="1:7" ht="15.75" customHeight="1">
      <c r="A21" s="10">
        <v>8</v>
      </c>
      <c r="B21" s="10">
        <v>1993</v>
      </c>
      <c r="C21" s="187">
        <v>0.0659</v>
      </c>
      <c r="D21" s="44">
        <v>0.1141</v>
      </c>
      <c r="E21" s="15">
        <f t="shared" si="0"/>
        <v>0.04819999999999999</v>
      </c>
      <c r="G21" s="44">
        <v>0.046700000000000005</v>
      </c>
    </row>
    <row r="22" spans="1:7" ht="15.75" customHeight="1">
      <c r="A22" s="10">
        <v>9</v>
      </c>
      <c r="B22" s="10">
        <v>1994</v>
      </c>
      <c r="C22" s="187">
        <v>0.0737</v>
      </c>
      <c r="D22" s="44">
        <v>0.1134</v>
      </c>
      <c r="E22" s="15">
        <f t="shared" si="0"/>
        <v>0.0397</v>
      </c>
      <c r="G22" s="44">
        <v>0.046799999999999994</v>
      </c>
    </row>
    <row r="23" spans="1:7" ht="15.75" customHeight="1">
      <c r="A23" s="10">
        <v>10</v>
      </c>
      <c r="B23" s="10">
        <v>1995</v>
      </c>
      <c r="C23" s="187">
        <v>0.0688</v>
      </c>
      <c r="D23" s="44">
        <v>0.1155</v>
      </c>
      <c r="E23" s="15">
        <f t="shared" si="0"/>
        <v>0.046700000000000005</v>
      </c>
      <c r="G23" s="44">
        <v>0.0479</v>
      </c>
    </row>
    <row r="24" spans="1:7" ht="15.75" customHeight="1">
      <c r="A24" s="10">
        <v>11</v>
      </c>
      <c r="B24" s="10">
        <v>1996</v>
      </c>
      <c r="C24" s="187">
        <v>0.0671</v>
      </c>
      <c r="D24" s="44">
        <v>0.1139</v>
      </c>
      <c r="E24" s="15">
        <f t="shared" si="0"/>
        <v>0.046799999999999994</v>
      </c>
      <c r="G24" s="44">
        <v>0.04819999999999999</v>
      </c>
    </row>
    <row r="25" spans="1:7" ht="15.75" customHeight="1">
      <c r="A25" s="10">
        <v>12</v>
      </c>
      <c r="B25" s="10">
        <v>1997</v>
      </c>
      <c r="C25" s="187">
        <v>0.0661</v>
      </c>
      <c r="D25" s="44">
        <v>0.114</v>
      </c>
      <c r="E25" s="15">
        <f aca="true" t="shared" si="1" ref="E25:E33">D25-C25</f>
        <v>0.0479</v>
      </c>
      <c r="G25" s="44">
        <v>0.049</v>
      </c>
    </row>
    <row r="26" spans="1:7" ht="15.75" customHeight="1">
      <c r="A26" s="10">
        <v>13</v>
      </c>
      <c r="B26" s="10">
        <v>1998</v>
      </c>
      <c r="C26" s="187">
        <v>0.0558</v>
      </c>
      <c r="D26" s="44">
        <v>0.1166</v>
      </c>
      <c r="E26" s="15">
        <f t="shared" si="1"/>
        <v>0.06079999999999999</v>
      </c>
      <c r="G26" s="44">
        <v>0.0542</v>
      </c>
    </row>
    <row r="27" spans="1:7" ht="15.75" customHeight="1">
      <c r="A27" s="10">
        <v>14</v>
      </c>
      <c r="B27" s="10">
        <v>1999</v>
      </c>
      <c r="C27" s="187">
        <v>0.0587</v>
      </c>
      <c r="D27" s="44">
        <v>0.1077</v>
      </c>
      <c r="E27" s="15">
        <f t="shared" si="1"/>
        <v>0.049</v>
      </c>
      <c r="G27" s="44">
        <v>0.0545</v>
      </c>
    </row>
    <row r="28" spans="1:7" ht="15.75" customHeight="1">
      <c r="A28" s="10">
        <v>15</v>
      </c>
      <c r="B28" s="10">
        <v>2000</v>
      </c>
      <c r="C28" s="187">
        <v>0.0594</v>
      </c>
      <c r="D28" s="44">
        <v>0.1143</v>
      </c>
      <c r="E28" s="15">
        <f t="shared" si="1"/>
        <v>0.0549</v>
      </c>
      <c r="G28" s="44">
        <v>0.0549</v>
      </c>
    </row>
    <row r="29" spans="1:7" ht="15.75" customHeight="1">
      <c r="A29" s="10">
        <v>16</v>
      </c>
      <c r="B29" s="10">
        <v>2001</v>
      </c>
      <c r="C29" s="187">
        <v>0.0549</v>
      </c>
      <c r="D29" s="44">
        <v>0.1109</v>
      </c>
      <c r="E29" s="15">
        <f t="shared" si="1"/>
        <v>0.056</v>
      </c>
      <c r="G29" s="44">
        <v>0.056</v>
      </c>
    </row>
    <row r="30" spans="1:7" ht="15.75" customHeight="1">
      <c r="A30" s="10">
        <v>17</v>
      </c>
      <c r="B30" s="10">
        <v>2002</v>
      </c>
      <c r="C30" s="43">
        <v>0.0543</v>
      </c>
      <c r="D30" s="44">
        <v>0.1116</v>
      </c>
      <c r="E30" s="15">
        <f t="shared" si="1"/>
        <v>0.057300000000000004</v>
      </c>
      <c r="G30" s="44">
        <v>0.056999999999999995</v>
      </c>
    </row>
    <row r="31" spans="1:7" ht="15.75" customHeight="1">
      <c r="A31" s="10">
        <v>18</v>
      </c>
      <c r="B31" s="10">
        <v>2003</v>
      </c>
      <c r="C31" s="43">
        <v>0.0496</v>
      </c>
      <c r="D31" s="44">
        <v>0.1097</v>
      </c>
      <c r="E31" s="15">
        <f t="shared" si="1"/>
        <v>0.06010000000000001</v>
      </c>
      <c r="F31" s="49"/>
      <c r="G31" s="74">
        <v>0.057300000000000004</v>
      </c>
    </row>
    <row r="32" spans="1:7" ht="15.75" customHeight="1">
      <c r="A32" s="10">
        <v>19</v>
      </c>
      <c r="B32" s="10">
        <v>2004</v>
      </c>
      <c r="C32" s="43">
        <v>0.0505</v>
      </c>
      <c r="D32" s="44">
        <v>0.1075</v>
      </c>
      <c r="E32" s="15">
        <f t="shared" si="1"/>
        <v>0.056999999999999995</v>
      </c>
      <c r="F32" s="49"/>
      <c r="G32" s="86">
        <v>0.058899999999999994</v>
      </c>
    </row>
    <row r="33" spans="1:7" ht="15.75" customHeight="1">
      <c r="A33" s="10">
        <v>20</v>
      </c>
      <c r="B33" s="1" t="s">
        <v>103</v>
      </c>
      <c r="C33" s="43">
        <v>0.0465</v>
      </c>
      <c r="D33" s="74">
        <v>0.1054</v>
      </c>
      <c r="E33" s="15">
        <f t="shared" si="1"/>
        <v>0.058899999999999994</v>
      </c>
      <c r="F33" s="49"/>
      <c r="G33" s="239">
        <v>0.06010000000000001</v>
      </c>
    </row>
    <row r="34" spans="1:7" ht="15.75" customHeight="1">
      <c r="A34" s="10">
        <v>21</v>
      </c>
      <c r="B34" s="1" t="s">
        <v>114</v>
      </c>
      <c r="C34" s="187">
        <v>0.0491</v>
      </c>
      <c r="D34" s="74">
        <v>0.1036</v>
      </c>
      <c r="E34" s="15">
        <f t="shared" si="0"/>
        <v>0.0545</v>
      </c>
      <c r="F34" s="49"/>
      <c r="G34" s="239">
        <v>0.06079999999999999</v>
      </c>
    </row>
    <row r="35" spans="1:7" ht="15.75" customHeight="1">
      <c r="A35" s="10">
        <v>22</v>
      </c>
      <c r="B35" s="1" t="s">
        <v>319</v>
      </c>
      <c r="C35" s="187">
        <v>0.0484</v>
      </c>
      <c r="D35" s="74">
        <v>0.1026</v>
      </c>
      <c r="E35" s="15">
        <f t="shared" si="0"/>
        <v>0.0542</v>
      </c>
      <c r="F35" s="49"/>
      <c r="G35" s="239">
        <v>0.06150000000000001</v>
      </c>
    </row>
    <row r="36" spans="1:8" ht="12.75">
      <c r="A36" s="10"/>
      <c r="B36" s="1"/>
      <c r="C36" s="43"/>
      <c r="D36" s="44"/>
      <c r="F36" s="49"/>
      <c r="H36" s="49"/>
    </row>
    <row r="37" spans="1:8" ht="12.75">
      <c r="A37" s="10">
        <v>23</v>
      </c>
      <c r="B37" s="8" t="s">
        <v>25</v>
      </c>
      <c r="C37" s="46">
        <f>AVERAGE(C14:C35)</f>
        <v>0.06594545454545454</v>
      </c>
      <c r="D37" s="46">
        <f>AVERAGE(D14:D35)</f>
        <v>0.1164090909090909</v>
      </c>
      <c r="E37" s="46">
        <f>AVERAGE(E14:E35)</f>
        <v>0.05046363636363637</v>
      </c>
      <c r="F37" s="49"/>
      <c r="H37" s="49"/>
    </row>
    <row r="38" spans="1:8" ht="12.75">
      <c r="A38" s="10"/>
      <c r="B38" s="8"/>
      <c r="C38" s="46"/>
      <c r="D38" s="46"/>
      <c r="E38" s="46"/>
      <c r="F38" s="49"/>
      <c r="H38" s="49"/>
    </row>
    <row r="39" spans="1:8" ht="12.75">
      <c r="A39" s="10"/>
      <c r="B39" s="8"/>
      <c r="C39" s="46"/>
      <c r="D39" s="46"/>
      <c r="E39" s="46"/>
      <c r="F39" s="49"/>
      <c r="H39" s="49"/>
    </row>
    <row r="41" ht="12.75">
      <c r="B41" s="206" t="s">
        <v>33</v>
      </c>
    </row>
    <row r="42" ht="14.25">
      <c r="B42" s="181" t="s">
        <v>669</v>
      </c>
    </row>
    <row r="43" spans="2:4" ht="12.75">
      <c r="B43" s="143" t="s">
        <v>670</v>
      </c>
      <c r="D43" s="9"/>
    </row>
    <row r="44" spans="2:8" ht="12.75">
      <c r="B44" s="143" t="s">
        <v>671</v>
      </c>
      <c r="D44" s="9"/>
      <c r="F44" s="154"/>
      <c r="G44" s="154"/>
      <c r="H44" s="154"/>
    </row>
    <row r="45" spans="2:8" ht="14.25">
      <c r="B45" s="181" t="s">
        <v>702</v>
      </c>
      <c r="D45" s="9"/>
      <c r="F45" s="154"/>
      <c r="G45" s="154"/>
      <c r="H45" s="154"/>
    </row>
    <row r="46" spans="2:8" ht="14.25">
      <c r="B46" s="181" t="s">
        <v>701</v>
      </c>
      <c r="D46" s="9"/>
      <c r="F46" s="154"/>
      <c r="G46" s="154"/>
      <c r="H46" s="154"/>
    </row>
    <row r="47" spans="2:8" ht="14.25">
      <c r="B47" s="181" t="s">
        <v>703</v>
      </c>
      <c r="D47" s="9"/>
      <c r="F47" s="154"/>
      <c r="G47" s="154"/>
      <c r="H47" s="154"/>
    </row>
    <row r="48" spans="2:8" ht="12.75">
      <c r="B48" s="9" t="s">
        <v>672</v>
      </c>
      <c r="D48" s="9"/>
      <c r="F48" s="154"/>
      <c r="G48" s="154"/>
      <c r="H48" s="154"/>
    </row>
    <row r="49" spans="6:8" ht="12.75">
      <c r="F49" s="154"/>
      <c r="G49" s="154"/>
      <c r="H49" s="154"/>
    </row>
  </sheetData>
  <sheetProtection/>
  <mergeCells count="2">
    <mergeCell ref="A1:E1"/>
    <mergeCell ref="A5:E5"/>
  </mergeCells>
  <printOptions horizontalCentered="1"/>
  <pageMargins left="0.75" right="0.75" top="1" bottom="1" header="0.5" footer="0.5"/>
  <pageSetup horizontalDpi="600" verticalDpi="600" orientation="portrait" scale="94" r:id="rId2"/>
  <headerFooter alignWithMargins="0">
    <oddHeader>&amp;RExhibit No.___(MPG-14)
Page 1 of 1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9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8.57421875" style="10" bestFit="1" customWidth="1"/>
    <col min="2" max="2" width="10.00390625" style="0" customWidth="1"/>
    <col min="3" max="3" width="16.28125" style="0" bestFit="1" customWidth="1"/>
    <col min="4" max="4" width="12.28125" style="10" customWidth="1"/>
    <col min="5" max="5" width="13.140625" style="0" customWidth="1"/>
    <col min="6" max="6" width="10.00390625" style="0" customWidth="1"/>
    <col min="9" max="9" width="10.8515625" style="0" customWidth="1"/>
    <col min="10" max="10" width="9.28125" style="0" bestFit="1" customWidth="1"/>
    <col min="11" max="11" width="10.140625" style="0" bestFit="1" customWidth="1"/>
    <col min="12" max="16" width="9.28125" style="0" bestFit="1" customWidth="1"/>
  </cols>
  <sheetData>
    <row r="1" spans="1:7" ht="26.25">
      <c r="A1" s="261" t="s">
        <v>692</v>
      </c>
      <c r="B1" s="261"/>
      <c r="C1" s="261"/>
      <c r="D1" s="261"/>
      <c r="E1" s="261"/>
      <c r="F1" s="184"/>
      <c r="G1" s="184"/>
    </row>
    <row r="2" spans="1:2" ht="12.75">
      <c r="A2" s="33"/>
      <c r="B2" s="20"/>
    </row>
    <row r="3" spans="1:2" ht="12.75">
      <c r="A3" s="33"/>
      <c r="B3" s="20"/>
    </row>
    <row r="4" spans="1:2" ht="12.75">
      <c r="A4" s="33"/>
      <c r="B4" s="20"/>
    </row>
    <row r="5" spans="1:7" ht="18">
      <c r="A5" s="255" t="s">
        <v>58</v>
      </c>
      <c r="B5" s="255"/>
      <c r="C5" s="255"/>
      <c r="D5" s="255"/>
      <c r="E5" s="255"/>
      <c r="F5" s="185"/>
      <c r="G5" s="185"/>
    </row>
    <row r="6" spans="1:2" ht="12.75">
      <c r="A6" s="33"/>
      <c r="B6" s="20"/>
    </row>
    <row r="7" spans="1:4" ht="12.75">
      <c r="A7" s="33"/>
      <c r="B7" s="175"/>
      <c r="C7" s="49"/>
      <c r="D7" s="48"/>
    </row>
    <row r="8" spans="1:4" ht="12.75">
      <c r="A8" s="33"/>
      <c r="B8" s="175"/>
      <c r="C8" s="49"/>
      <c r="D8" s="48"/>
    </row>
    <row r="9" spans="2:5" ht="12.75">
      <c r="B9" s="183"/>
      <c r="C9" s="86" t="s">
        <v>25</v>
      </c>
      <c r="D9" s="133" t="s">
        <v>28</v>
      </c>
      <c r="E9" s="8" t="s">
        <v>29</v>
      </c>
    </row>
    <row r="10" spans="1:5" ht="12.75">
      <c r="A10" s="8"/>
      <c r="B10" s="176"/>
      <c r="C10" s="86" t="s">
        <v>27</v>
      </c>
      <c r="D10" s="86" t="s">
        <v>94</v>
      </c>
      <c r="E10" s="8" t="s">
        <v>30</v>
      </c>
    </row>
    <row r="11" spans="1:5" ht="14.25">
      <c r="A11" s="6" t="s">
        <v>6</v>
      </c>
      <c r="B11" s="177" t="s">
        <v>14</v>
      </c>
      <c r="C11" s="178" t="s">
        <v>32</v>
      </c>
      <c r="D11" s="178" t="s">
        <v>62</v>
      </c>
      <c r="E11" s="6" t="s">
        <v>31</v>
      </c>
    </row>
    <row r="12" spans="2:5" s="7" customFormat="1" ht="12.75">
      <c r="B12" s="47"/>
      <c r="C12" s="47" t="s">
        <v>0</v>
      </c>
      <c r="D12" s="47" t="s">
        <v>1</v>
      </c>
      <c r="E12" s="7" t="s">
        <v>2</v>
      </c>
    </row>
    <row r="13" spans="2:5" ht="12.75">
      <c r="B13" s="48"/>
      <c r="C13" s="49"/>
      <c r="D13" s="49"/>
      <c r="E13" s="10"/>
    </row>
    <row r="14" spans="1:7" ht="15.75" customHeight="1">
      <c r="A14" s="10">
        <v>1</v>
      </c>
      <c r="B14" s="10">
        <v>1986</v>
      </c>
      <c r="C14" s="43">
        <v>0.0958</v>
      </c>
      <c r="D14" s="44">
        <v>0.1393</v>
      </c>
      <c r="E14" s="15">
        <f>D14-C14</f>
        <v>0.04350000000000001</v>
      </c>
      <c r="G14" s="126">
        <v>0.023</v>
      </c>
    </row>
    <row r="15" spans="1:7" ht="15.75" customHeight="1">
      <c r="A15" s="10">
        <v>2</v>
      </c>
      <c r="B15" s="10">
        <v>1987</v>
      </c>
      <c r="C15" s="43">
        <v>0.101</v>
      </c>
      <c r="D15" s="44">
        <v>0.1299</v>
      </c>
      <c r="E15" s="15">
        <f aca="true" t="shared" si="0" ref="E15:E35">D15-C15</f>
        <v>0.02889999999999998</v>
      </c>
      <c r="G15" s="126">
        <v>0.02840000000000001</v>
      </c>
    </row>
    <row r="16" spans="1:7" ht="15.75" customHeight="1">
      <c r="A16" s="10">
        <v>3</v>
      </c>
      <c r="B16" s="10">
        <v>1988</v>
      </c>
      <c r="C16" s="43">
        <v>0.1049</v>
      </c>
      <c r="D16" s="44">
        <v>0.1279</v>
      </c>
      <c r="E16" s="15">
        <f t="shared" si="0"/>
        <v>0.02300000000000002</v>
      </c>
      <c r="G16" s="126">
        <v>0.02889999999999998</v>
      </c>
    </row>
    <row r="17" spans="1:7" ht="15.75" customHeight="1">
      <c r="A17" s="10">
        <v>4</v>
      </c>
      <c r="B17" s="10">
        <v>1989</v>
      </c>
      <c r="C17" s="43">
        <v>0.0977</v>
      </c>
      <c r="D17" s="44">
        <v>0.1297</v>
      </c>
      <c r="E17" s="15">
        <f t="shared" si="0"/>
        <v>0.032000000000000015</v>
      </c>
      <c r="G17" s="45">
        <v>0.030300000000000007</v>
      </c>
    </row>
    <row r="18" spans="1:7" ht="15.75" customHeight="1">
      <c r="A18" s="10">
        <v>5</v>
      </c>
      <c r="B18" s="10">
        <v>1990</v>
      </c>
      <c r="C18" s="240">
        <v>0.0986</v>
      </c>
      <c r="D18" s="44">
        <v>0.127</v>
      </c>
      <c r="E18" s="15">
        <f t="shared" si="0"/>
        <v>0.02840000000000001</v>
      </c>
      <c r="G18" s="62">
        <v>0.0315</v>
      </c>
    </row>
    <row r="19" spans="1:7" ht="15.75" customHeight="1">
      <c r="A19" s="10">
        <v>6</v>
      </c>
      <c r="B19" s="10">
        <v>1991</v>
      </c>
      <c r="C19" s="43">
        <v>0.0936</v>
      </c>
      <c r="D19" s="44">
        <v>0.1255</v>
      </c>
      <c r="E19" s="15">
        <f t="shared" si="0"/>
        <v>0.0319</v>
      </c>
      <c r="G19" s="62">
        <v>0.0319</v>
      </c>
    </row>
    <row r="20" spans="1:7" ht="15.75" customHeight="1">
      <c r="A20" s="10">
        <v>7</v>
      </c>
      <c r="B20" s="10">
        <v>1992</v>
      </c>
      <c r="C20" s="43">
        <v>0.0869</v>
      </c>
      <c r="D20" s="44">
        <v>0.1209</v>
      </c>
      <c r="E20" s="15">
        <f t="shared" si="0"/>
        <v>0.03399999999999999</v>
      </c>
      <c r="G20" s="62">
        <v>0.0319</v>
      </c>
    </row>
    <row r="21" spans="1:7" ht="15.75" customHeight="1">
      <c r="A21" s="10">
        <v>8</v>
      </c>
      <c r="B21" s="10">
        <v>1993</v>
      </c>
      <c r="C21" s="43">
        <v>0.0759</v>
      </c>
      <c r="D21" s="44">
        <v>0.1141</v>
      </c>
      <c r="E21" s="15">
        <f t="shared" si="0"/>
        <v>0.0382</v>
      </c>
      <c r="G21" s="62">
        <v>0.032000000000000015</v>
      </c>
    </row>
    <row r="22" spans="1:7" ht="15.75" customHeight="1">
      <c r="A22" s="10">
        <v>9</v>
      </c>
      <c r="B22" s="10">
        <v>1994</v>
      </c>
      <c r="C22" s="43">
        <v>0.0831</v>
      </c>
      <c r="D22" s="44">
        <v>0.1134</v>
      </c>
      <c r="E22" s="15">
        <f t="shared" si="0"/>
        <v>0.030300000000000007</v>
      </c>
      <c r="G22" s="62">
        <v>0.033299999999999996</v>
      </c>
    </row>
    <row r="23" spans="1:7" ht="15.75" customHeight="1">
      <c r="A23" s="10">
        <v>10</v>
      </c>
      <c r="B23" s="10">
        <v>1995</v>
      </c>
      <c r="C23" s="43">
        <v>0.0789</v>
      </c>
      <c r="D23" s="44">
        <v>0.1155</v>
      </c>
      <c r="E23" s="15">
        <f t="shared" si="0"/>
        <v>0.03660000000000001</v>
      </c>
      <c r="G23" s="62">
        <v>0.03399999999999999</v>
      </c>
    </row>
    <row r="24" spans="1:7" ht="15.75" customHeight="1">
      <c r="A24" s="10">
        <v>11</v>
      </c>
      <c r="B24" s="10">
        <v>1996</v>
      </c>
      <c r="C24" s="43">
        <v>0.0775</v>
      </c>
      <c r="D24" s="44">
        <v>0.1139</v>
      </c>
      <c r="E24" s="15">
        <f t="shared" si="0"/>
        <v>0.0364</v>
      </c>
      <c r="G24" s="62">
        <v>0.0364</v>
      </c>
    </row>
    <row r="25" spans="1:7" ht="15.75" customHeight="1">
      <c r="A25" s="10">
        <v>12</v>
      </c>
      <c r="B25" s="10">
        <v>1997</v>
      </c>
      <c r="C25" s="43">
        <v>0.076</v>
      </c>
      <c r="D25" s="44">
        <v>0.114</v>
      </c>
      <c r="E25" s="15">
        <f t="shared" si="0"/>
        <v>0.038000000000000006</v>
      </c>
      <c r="G25" s="62">
        <v>0.03660000000000001</v>
      </c>
    </row>
    <row r="26" spans="1:7" ht="15.75" customHeight="1">
      <c r="A26" s="10">
        <v>13</v>
      </c>
      <c r="B26" s="10">
        <v>1998</v>
      </c>
      <c r="C26" s="43">
        <v>0.0704</v>
      </c>
      <c r="D26" s="44">
        <v>0.1166</v>
      </c>
      <c r="E26" s="15">
        <f t="shared" si="0"/>
        <v>0.04619999999999999</v>
      </c>
      <c r="G26" s="62">
        <v>0.0379</v>
      </c>
    </row>
    <row r="27" spans="1:7" ht="15.75" customHeight="1">
      <c r="A27" s="10">
        <v>14</v>
      </c>
      <c r="B27" s="10">
        <v>1999</v>
      </c>
      <c r="C27" s="43">
        <v>0.0762</v>
      </c>
      <c r="D27" s="44">
        <v>0.1077</v>
      </c>
      <c r="E27" s="15">
        <f t="shared" si="0"/>
        <v>0.0315</v>
      </c>
      <c r="G27" s="62">
        <v>0.038000000000000006</v>
      </c>
    </row>
    <row r="28" spans="1:7" ht="15.75" customHeight="1">
      <c r="A28" s="10">
        <v>15</v>
      </c>
      <c r="B28" s="10">
        <v>2000</v>
      </c>
      <c r="C28" s="43">
        <v>0.0824</v>
      </c>
      <c r="D28" s="44">
        <v>0.1143</v>
      </c>
      <c r="E28" s="15">
        <f t="shared" si="0"/>
        <v>0.0319</v>
      </c>
      <c r="G28" s="62">
        <v>0.0382</v>
      </c>
    </row>
    <row r="29" spans="1:7" ht="15.75" customHeight="1">
      <c r="A29" s="10">
        <v>16</v>
      </c>
      <c r="B29" s="10">
        <v>2001</v>
      </c>
      <c r="C29" s="43">
        <v>0.0776</v>
      </c>
      <c r="D29" s="44">
        <v>0.1109</v>
      </c>
      <c r="E29" s="15">
        <f t="shared" si="0"/>
        <v>0.033299999999999996</v>
      </c>
      <c r="G29" s="62">
        <v>0.0419</v>
      </c>
    </row>
    <row r="30" spans="1:7" ht="15.75" customHeight="1">
      <c r="A30" s="10">
        <v>17</v>
      </c>
      <c r="B30" s="10">
        <v>2002</v>
      </c>
      <c r="C30" s="43">
        <v>0.0737</v>
      </c>
      <c r="D30" s="44">
        <v>0.1116</v>
      </c>
      <c r="E30" s="15">
        <f t="shared" si="0"/>
        <v>0.0379</v>
      </c>
      <c r="G30" s="62">
        <v>0.0429</v>
      </c>
    </row>
    <row r="31" spans="1:7" ht="15.75" customHeight="1">
      <c r="A31" s="10">
        <v>18</v>
      </c>
      <c r="B31" s="10">
        <v>2003</v>
      </c>
      <c r="C31" s="43">
        <v>0.0658</v>
      </c>
      <c r="D31" s="44">
        <v>0.1097</v>
      </c>
      <c r="E31" s="15">
        <f t="shared" si="0"/>
        <v>0.04390000000000001</v>
      </c>
      <c r="G31" s="62">
        <v>0.04350000000000001</v>
      </c>
    </row>
    <row r="32" spans="1:7" ht="15.75" customHeight="1">
      <c r="A32" s="10">
        <v>19</v>
      </c>
      <c r="B32" s="10">
        <v>2004</v>
      </c>
      <c r="C32" s="43">
        <v>0.0616</v>
      </c>
      <c r="D32" s="44">
        <v>0.1075</v>
      </c>
      <c r="E32" s="15">
        <f t="shared" si="0"/>
        <v>0.045899999999999996</v>
      </c>
      <c r="G32" s="45">
        <v>0.04390000000000001</v>
      </c>
    </row>
    <row r="33" spans="1:7" ht="15.75" customHeight="1">
      <c r="A33" s="10">
        <v>20</v>
      </c>
      <c r="B33" s="60" t="s">
        <v>103</v>
      </c>
      <c r="C33" s="43">
        <v>0.0565</v>
      </c>
      <c r="D33" s="74">
        <v>0.1054</v>
      </c>
      <c r="E33" s="15">
        <f t="shared" si="0"/>
        <v>0.04889999999999999</v>
      </c>
      <c r="G33" s="126">
        <v>0.045899999999999996</v>
      </c>
    </row>
    <row r="34" spans="1:7" ht="15.75" customHeight="1">
      <c r="A34" s="10">
        <v>21</v>
      </c>
      <c r="B34" s="60" t="s">
        <v>114</v>
      </c>
      <c r="C34" s="15">
        <v>0.0607</v>
      </c>
      <c r="D34" s="74">
        <v>0.1036</v>
      </c>
      <c r="E34" s="15">
        <f t="shared" si="0"/>
        <v>0.0429</v>
      </c>
      <c r="G34" s="126">
        <v>0.04619999999999999</v>
      </c>
    </row>
    <row r="35" spans="1:7" ht="15.75" customHeight="1">
      <c r="A35" s="10">
        <v>22</v>
      </c>
      <c r="B35" s="60" t="s">
        <v>319</v>
      </c>
      <c r="C35" s="43">
        <v>0.0607</v>
      </c>
      <c r="D35" s="74">
        <v>0.1026</v>
      </c>
      <c r="E35" s="15">
        <f t="shared" si="0"/>
        <v>0.0419</v>
      </c>
      <c r="G35" s="126">
        <v>0.04889999999999999</v>
      </c>
    </row>
    <row r="36" spans="2:5" ht="12.75">
      <c r="B36" s="60"/>
      <c r="C36" s="43"/>
      <c r="D36" s="44"/>
      <c r="E36" s="10"/>
    </row>
    <row r="37" spans="1:5" ht="12.75">
      <c r="A37" s="10">
        <v>23</v>
      </c>
      <c r="B37" s="8" t="s">
        <v>25</v>
      </c>
      <c r="C37" s="46">
        <f>AVERAGE(C14:C35)</f>
        <v>0.07979545454545456</v>
      </c>
      <c r="D37" s="46">
        <f>AVERAGE(D14:D35)</f>
        <v>0.1164090909090909</v>
      </c>
      <c r="E37" s="46">
        <f>AVERAGE(E14:E35)</f>
        <v>0.036613636363636376</v>
      </c>
    </row>
    <row r="38" spans="2:5" ht="12.75">
      <c r="B38" s="8"/>
      <c r="C38" s="46"/>
      <c r="D38" s="46"/>
      <c r="E38" s="46"/>
    </row>
    <row r="39" spans="2:5" ht="12.75">
      <c r="B39" s="8"/>
      <c r="C39" s="46"/>
      <c r="D39" s="46"/>
      <c r="E39" s="46"/>
    </row>
    <row r="41" ht="12.75">
      <c r="B41" s="206" t="s">
        <v>33</v>
      </c>
    </row>
    <row r="42" ht="14.25">
      <c r="B42" s="181" t="s">
        <v>706</v>
      </c>
    </row>
    <row r="43" spans="2:5" ht="12.75">
      <c r="B43" s="143" t="s">
        <v>704</v>
      </c>
      <c r="C43" s="9"/>
      <c r="D43" s="35"/>
      <c r="E43" s="9"/>
    </row>
    <row r="44" spans="2:5" ht="12.75">
      <c r="B44" s="143" t="s">
        <v>705</v>
      </c>
      <c r="C44" s="9"/>
      <c r="D44" s="35"/>
      <c r="E44" s="9"/>
    </row>
    <row r="45" spans="2:5" ht="14.25">
      <c r="B45" s="181" t="s">
        <v>702</v>
      </c>
      <c r="C45" s="9"/>
      <c r="D45" s="35"/>
      <c r="E45" s="9"/>
    </row>
    <row r="46" spans="2:5" ht="12.75">
      <c r="B46" s="143" t="s">
        <v>673</v>
      </c>
      <c r="C46" s="9"/>
      <c r="D46" s="35"/>
      <c r="E46" s="9"/>
    </row>
    <row r="47" spans="2:5" ht="14.25">
      <c r="B47" s="181" t="s">
        <v>703</v>
      </c>
      <c r="C47" s="9"/>
      <c r="D47" s="35"/>
      <c r="E47" s="9"/>
    </row>
    <row r="48" ht="12.75">
      <c r="B48" s="143" t="s">
        <v>672</v>
      </c>
    </row>
    <row r="49" ht="14.25">
      <c r="B49" s="111"/>
    </row>
  </sheetData>
  <sheetProtection/>
  <mergeCells count="2">
    <mergeCell ref="A1:E1"/>
    <mergeCell ref="A5:E5"/>
  </mergeCells>
  <printOptions horizontalCentered="1"/>
  <pageMargins left="0.75" right="0.75" top="1" bottom="1" header="0.5" footer="0.5"/>
  <pageSetup horizontalDpi="600" verticalDpi="600" orientation="portrait" scale="89" r:id="rId2"/>
  <headerFooter alignWithMargins="0">
    <oddHeader>&amp;RExhibit No.___(MPG-15)
Page 1 of 1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14.8515625" style="0" customWidth="1"/>
    <col min="3" max="3" width="18.7109375" style="0" customWidth="1"/>
    <col min="4" max="4" width="18.7109375" style="0" bestFit="1" customWidth="1"/>
    <col min="5" max="5" width="10.57421875" style="0" customWidth="1"/>
  </cols>
  <sheetData>
    <row r="1" spans="1:5" ht="26.25">
      <c r="A1" s="261" t="s">
        <v>692</v>
      </c>
      <c r="B1" s="261"/>
      <c r="C1" s="261"/>
      <c r="D1" s="261"/>
      <c r="E1" s="184"/>
    </row>
    <row r="2" spans="1:2" ht="12.75">
      <c r="A2" s="31"/>
      <c r="B2" s="20"/>
    </row>
    <row r="3" spans="1:2" ht="12.75">
      <c r="A3" s="31"/>
      <c r="B3" s="20"/>
    </row>
    <row r="4" spans="1:2" ht="12.75">
      <c r="A4" s="31"/>
      <c r="B4" s="20"/>
    </row>
    <row r="5" spans="1:5" ht="18">
      <c r="A5" s="255" t="s">
        <v>379</v>
      </c>
      <c r="B5" s="255"/>
      <c r="C5" s="255"/>
      <c r="D5" s="255"/>
      <c r="E5" s="185"/>
    </row>
    <row r="6" spans="1:2" ht="12.75">
      <c r="A6" s="31"/>
      <c r="B6" s="20"/>
    </row>
    <row r="7" spans="1:2" ht="12.75">
      <c r="A7" s="31"/>
      <c r="B7" s="20"/>
    </row>
    <row r="8" spans="1:4" ht="12.75">
      <c r="A8" s="31"/>
      <c r="B8" s="175"/>
      <c r="C8" s="49"/>
      <c r="D8" s="49"/>
    </row>
    <row r="9" spans="1:4" ht="12.75">
      <c r="A9" s="8"/>
      <c r="B9" s="176"/>
      <c r="C9" s="86" t="s">
        <v>27</v>
      </c>
      <c r="D9" s="86" t="s">
        <v>102</v>
      </c>
    </row>
    <row r="10" spans="1:4" ht="12.75">
      <c r="A10" s="6" t="s">
        <v>6</v>
      </c>
      <c r="B10" s="177" t="s">
        <v>14</v>
      </c>
      <c r="C10" s="178" t="s">
        <v>24</v>
      </c>
      <c r="D10" s="178" t="s">
        <v>24</v>
      </c>
    </row>
    <row r="11" spans="1:4" ht="12.75">
      <c r="A11" s="6"/>
      <c r="B11" s="177"/>
      <c r="C11" s="71" t="s">
        <v>0</v>
      </c>
      <c r="D11" s="71" t="s">
        <v>1</v>
      </c>
    </row>
    <row r="12" spans="1:4" ht="12.75">
      <c r="A12" s="6"/>
      <c r="B12" s="177"/>
      <c r="C12" s="175"/>
      <c r="D12" s="95"/>
    </row>
    <row r="13" spans="1:4" s="28" customFormat="1" ht="15.75" customHeight="1">
      <c r="A13" s="10">
        <v>1</v>
      </c>
      <c r="B13" s="205">
        <v>39570</v>
      </c>
      <c r="C13" s="20">
        <v>0.0624</v>
      </c>
      <c r="D13" s="95">
        <v>0.0673</v>
      </c>
    </row>
    <row r="14" spans="1:4" ht="15.75" customHeight="1">
      <c r="A14" s="10">
        <v>2</v>
      </c>
      <c r="B14" s="205">
        <v>39563</v>
      </c>
      <c r="C14" s="123">
        <v>0.0638</v>
      </c>
      <c r="D14" s="124">
        <v>0.0691</v>
      </c>
    </row>
    <row r="15" spans="1:4" ht="15.75" customHeight="1">
      <c r="A15" s="10">
        <v>3</v>
      </c>
      <c r="B15" s="205">
        <v>39556</v>
      </c>
      <c r="C15" s="123">
        <v>0.0632</v>
      </c>
      <c r="D15" s="124">
        <v>0.0685</v>
      </c>
    </row>
    <row r="16" spans="1:4" ht="15.75" customHeight="1">
      <c r="A16" s="10">
        <v>4</v>
      </c>
      <c r="B16" s="205">
        <v>39549</v>
      </c>
      <c r="C16" s="123">
        <v>0.062</v>
      </c>
      <c r="D16" s="124">
        <v>0.0672</v>
      </c>
    </row>
    <row r="17" spans="1:4" ht="15.75" customHeight="1">
      <c r="A17" s="10">
        <v>5</v>
      </c>
      <c r="B17" s="205">
        <v>39542</v>
      </c>
      <c r="C17" s="123">
        <v>0.0623</v>
      </c>
      <c r="D17" s="124">
        <v>0.0674</v>
      </c>
    </row>
    <row r="18" spans="1:4" ht="15.75" customHeight="1">
      <c r="A18" s="10">
        <v>6</v>
      </c>
      <c r="B18" s="205">
        <v>39535</v>
      </c>
      <c r="C18" s="123">
        <v>0.0625</v>
      </c>
      <c r="D18" s="124">
        <v>0.0677</v>
      </c>
    </row>
    <row r="19" spans="1:4" ht="15.75" customHeight="1">
      <c r="A19" s="10">
        <v>7</v>
      </c>
      <c r="B19" s="205">
        <v>39527</v>
      </c>
      <c r="C19" s="123">
        <v>0.0607</v>
      </c>
      <c r="D19" s="124">
        <v>0.0656</v>
      </c>
    </row>
    <row r="20" spans="1:4" ht="15.75" customHeight="1">
      <c r="A20" s="10">
        <v>8</v>
      </c>
      <c r="B20" s="205">
        <v>39521</v>
      </c>
      <c r="C20" s="123">
        <v>0.0617</v>
      </c>
      <c r="D20" s="124">
        <v>0.0664</v>
      </c>
    </row>
    <row r="21" spans="1:4" ht="15.75" customHeight="1">
      <c r="A21" s="10">
        <v>9</v>
      </c>
      <c r="B21" s="205">
        <v>39514</v>
      </c>
      <c r="C21" s="123">
        <v>0.0628</v>
      </c>
      <c r="D21" s="124">
        <v>0.0671</v>
      </c>
    </row>
    <row r="22" spans="1:4" ht="15.75" customHeight="1">
      <c r="A22" s="10">
        <v>10</v>
      </c>
      <c r="B22" s="205">
        <v>39507</v>
      </c>
      <c r="C22" s="123">
        <v>0.0609</v>
      </c>
      <c r="D22" s="124">
        <v>0.0651</v>
      </c>
    </row>
    <row r="23" spans="1:4" ht="15.75" customHeight="1">
      <c r="A23" s="10">
        <v>11</v>
      </c>
      <c r="B23" s="205">
        <v>39500</v>
      </c>
      <c r="C23" s="123">
        <v>0.0627</v>
      </c>
      <c r="D23" s="124">
        <v>0.0667</v>
      </c>
    </row>
    <row r="24" spans="1:4" ht="15.75" customHeight="1">
      <c r="A24" s="10">
        <v>12</v>
      </c>
      <c r="B24" s="205">
        <v>39493</v>
      </c>
      <c r="C24" s="123">
        <v>0.0629</v>
      </c>
      <c r="D24" s="124">
        <v>0.0668</v>
      </c>
    </row>
    <row r="25" spans="1:4" ht="15.75" customHeight="1">
      <c r="A25" s="10">
        <v>13</v>
      </c>
      <c r="B25" s="205">
        <v>39486</v>
      </c>
      <c r="C25" s="123">
        <v>0.0615</v>
      </c>
      <c r="D25" s="124">
        <v>0.0651</v>
      </c>
    </row>
    <row r="26" ht="15.75" customHeight="1">
      <c r="A26" s="10"/>
    </row>
    <row r="27" spans="1:4" ht="15.75" customHeight="1">
      <c r="A27" s="10">
        <v>14</v>
      </c>
      <c r="B27" s="29" t="s">
        <v>25</v>
      </c>
      <c r="C27" s="14">
        <f>AVERAGE(C13:C25)</f>
        <v>0.062261538461538445</v>
      </c>
      <c r="D27" s="14">
        <f>AVERAGE(D13:D25)</f>
        <v>0.06692307692307693</v>
      </c>
    </row>
    <row r="28" spans="1:4" ht="15.75" customHeight="1">
      <c r="A28" s="10"/>
      <c r="B28" s="29"/>
      <c r="C28" s="14"/>
      <c r="D28" s="14"/>
    </row>
    <row r="29" spans="1:4" ht="15.75" customHeight="1">
      <c r="A29" s="10"/>
      <c r="B29" s="29"/>
      <c r="C29" s="14"/>
      <c r="D29" s="14"/>
    </row>
    <row r="30" spans="1:2" ht="12.75">
      <c r="A30" s="31"/>
      <c r="B30" s="20"/>
    </row>
    <row r="31" ht="12.75">
      <c r="B31" s="201" t="s">
        <v>26</v>
      </c>
    </row>
    <row r="32" ht="12.75">
      <c r="B32" s="23" t="s">
        <v>93</v>
      </c>
    </row>
    <row r="47" ht="14.25">
      <c r="A47" s="110"/>
    </row>
  </sheetData>
  <sheetProtection/>
  <mergeCells count="2">
    <mergeCell ref="A1:D1"/>
    <mergeCell ref="A5:D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&amp;RExhibit No.___(MPG-17)
Page 1 of 1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7.28125" style="48" customWidth="1"/>
    <col min="2" max="2" width="20.7109375" style="49" customWidth="1"/>
    <col min="3" max="7" width="9.140625" style="49" customWidth="1"/>
    <col min="8" max="8" width="9.57421875" style="49" hidden="1" customWidth="1"/>
    <col min="9" max="16384" width="9.140625" style="49" customWidth="1"/>
  </cols>
  <sheetData>
    <row r="1" spans="1:8" ht="26.25">
      <c r="A1" s="263" t="s">
        <v>692</v>
      </c>
      <c r="B1" s="263"/>
      <c r="C1" s="263"/>
      <c r="D1" s="263"/>
      <c r="E1" s="263"/>
      <c r="F1" s="263"/>
      <c r="G1" s="263"/>
      <c r="H1" s="263"/>
    </row>
    <row r="5" spans="1:8" ht="18">
      <c r="A5" s="264" t="s">
        <v>380</v>
      </c>
      <c r="B5" s="264"/>
      <c r="C5" s="264"/>
      <c r="D5" s="264"/>
      <c r="E5" s="264"/>
      <c r="F5" s="264"/>
      <c r="G5" s="264"/>
      <c r="H5" s="264"/>
    </row>
    <row r="7" spans="3:8" ht="12.75">
      <c r="C7" s="160"/>
      <c r="D7" s="160"/>
      <c r="E7" s="160"/>
      <c r="F7" s="160"/>
      <c r="G7" s="160"/>
      <c r="H7" s="160"/>
    </row>
    <row r="8" spans="3:8" ht="12.75">
      <c r="C8" s="160"/>
      <c r="D8" s="160"/>
      <c r="E8" s="160"/>
      <c r="F8" s="160"/>
      <c r="G8" s="160"/>
      <c r="H8" s="160"/>
    </row>
    <row r="9" spans="1:9" s="169" customFormat="1" ht="12.75">
      <c r="A9" s="144" t="s">
        <v>6</v>
      </c>
      <c r="B9" s="144" t="s">
        <v>681</v>
      </c>
      <c r="C9" s="161" t="s">
        <v>113</v>
      </c>
      <c r="D9" s="161" t="s">
        <v>67</v>
      </c>
      <c r="E9" s="161" t="s">
        <v>103</v>
      </c>
      <c r="F9" s="161" t="s">
        <v>114</v>
      </c>
      <c r="G9" s="161" t="s">
        <v>324</v>
      </c>
      <c r="H9" s="162" t="s">
        <v>112</v>
      </c>
      <c r="I9" s="47"/>
    </row>
    <row r="10" spans="1:9" ht="12.75">
      <c r="A10" s="47"/>
      <c r="B10" s="170"/>
      <c r="C10" s="163" t="s">
        <v>0</v>
      </c>
      <c r="D10" s="163" t="s">
        <v>1</v>
      </c>
      <c r="E10" s="163" t="s">
        <v>2</v>
      </c>
      <c r="F10" s="163" t="s">
        <v>3</v>
      </c>
      <c r="G10" s="163" t="s">
        <v>4</v>
      </c>
      <c r="H10" s="163" t="s">
        <v>7</v>
      </c>
      <c r="I10" s="171"/>
    </row>
    <row r="11" spans="2:8" ht="12.75">
      <c r="B11" s="79"/>
      <c r="C11" s="164"/>
      <c r="D11" s="164"/>
      <c r="E11" s="164"/>
      <c r="F11" s="164"/>
      <c r="G11" s="164"/>
      <c r="H11" s="164"/>
    </row>
    <row r="12" spans="1:8" ht="15.75" customHeight="1">
      <c r="A12" s="48">
        <v>1</v>
      </c>
      <c r="B12" s="122" t="s">
        <v>335</v>
      </c>
      <c r="C12" s="167">
        <v>0.6</v>
      </c>
      <c r="D12" s="167">
        <v>0.8</v>
      </c>
      <c r="E12" s="167">
        <v>0.8</v>
      </c>
      <c r="F12" s="167">
        <v>0.8</v>
      </c>
      <c r="G12" s="165">
        <v>0.8</v>
      </c>
      <c r="H12" s="167">
        <f>AVERAGE(C12:G12)</f>
        <v>0.76</v>
      </c>
    </row>
    <row r="13" spans="1:8" ht="15.75" customHeight="1">
      <c r="A13" s="48">
        <v>2</v>
      </c>
      <c r="B13" s="122" t="s">
        <v>594</v>
      </c>
      <c r="C13" s="167">
        <v>0.8</v>
      </c>
      <c r="D13" s="167">
        <v>0.9</v>
      </c>
      <c r="E13" s="167">
        <v>0.9</v>
      </c>
      <c r="F13" s="167">
        <v>0.9</v>
      </c>
      <c r="G13" s="165">
        <v>0.95</v>
      </c>
      <c r="H13" s="167">
        <f aca="true" t="shared" si="0" ref="H13:H25">AVERAGE(C13:G13)</f>
        <v>0.89</v>
      </c>
    </row>
    <row r="14" spans="1:8" ht="15.75" customHeight="1">
      <c r="A14" s="48">
        <v>3</v>
      </c>
      <c r="B14" s="122" t="s">
        <v>330</v>
      </c>
      <c r="C14" s="167">
        <v>0.9</v>
      </c>
      <c r="D14" s="167">
        <v>1</v>
      </c>
      <c r="E14" s="167">
        <v>1.1</v>
      </c>
      <c r="F14" s="167">
        <v>1.3</v>
      </c>
      <c r="G14" s="165">
        <v>1</v>
      </c>
      <c r="H14" s="167">
        <f t="shared" si="0"/>
        <v>1.06</v>
      </c>
    </row>
    <row r="15" spans="1:8" ht="15.75" customHeight="1">
      <c r="A15" s="48">
        <v>4</v>
      </c>
      <c r="B15" s="122" t="s">
        <v>110</v>
      </c>
      <c r="C15" s="167">
        <v>0.6</v>
      </c>
      <c r="D15" s="167">
        <v>0.6</v>
      </c>
      <c r="E15" s="167">
        <v>0.7</v>
      </c>
      <c r="F15" s="167">
        <v>0.8</v>
      </c>
      <c r="G15" s="165">
        <v>0.75</v>
      </c>
      <c r="H15" s="167">
        <f t="shared" si="0"/>
        <v>0.6900000000000001</v>
      </c>
    </row>
    <row r="16" spans="1:8" ht="15.75" customHeight="1">
      <c r="A16" s="48">
        <v>5</v>
      </c>
      <c r="B16" s="122" t="s">
        <v>589</v>
      </c>
      <c r="C16" s="167">
        <v>0.6</v>
      </c>
      <c r="D16" s="167">
        <v>0.6</v>
      </c>
      <c r="E16" s="167">
        <v>0.7</v>
      </c>
      <c r="F16" s="167">
        <v>0.8</v>
      </c>
      <c r="G16" s="165">
        <v>0.85</v>
      </c>
      <c r="H16" s="167">
        <f t="shared" si="0"/>
        <v>0.7100000000000001</v>
      </c>
    </row>
    <row r="17" spans="1:8" ht="15.75" customHeight="1">
      <c r="A17" s="48">
        <v>6</v>
      </c>
      <c r="B17" s="122" t="s">
        <v>341</v>
      </c>
      <c r="C17" s="167">
        <v>0.7</v>
      </c>
      <c r="D17" s="167">
        <v>0.7</v>
      </c>
      <c r="E17" s="167">
        <v>0.8</v>
      </c>
      <c r="F17" s="167">
        <v>0.8</v>
      </c>
      <c r="G17" s="166">
        <v>0.85</v>
      </c>
      <c r="H17" s="167">
        <f t="shared" si="0"/>
        <v>0.77</v>
      </c>
    </row>
    <row r="18" spans="1:8" ht="15.75" customHeight="1">
      <c r="A18" s="48">
        <v>7</v>
      </c>
      <c r="B18" s="122" t="s">
        <v>590</v>
      </c>
      <c r="C18" s="167">
        <v>0.7</v>
      </c>
      <c r="D18" s="167">
        <v>0.8</v>
      </c>
      <c r="E18" s="167">
        <v>0.8</v>
      </c>
      <c r="F18" s="167">
        <v>0.8</v>
      </c>
      <c r="G18" s="165">
        <v>0.8</v>
      </c>
      <c r="H18" s="167">
        <f t="shared" si="0"/>
        <v>0.7799999999999999</v>
      </c>
    </row>
    <row r="19" spans="1:8" ht="15.75" customHeight="1">
      <c r="A19" s="48">
        <v>8</v>
      </c>
      <c r="B19" s="125" t="s">
        <v>591</v>
      </c>
      <c r="C19" s="167">
        <v>0.8</v>
      </c>
      <c r="D19" s="167">
        <v>0.9</v>
      </c>
      <c r="E19" s="167">
        <v>0.9</v>
      </c>
      <c r="F19" s="167">
        <v>1</v>
      </c>
      <c r="G19" s="165">
        <v>0.9</v>
      </c>
      <c r="H19" s="167">
        <f t="shared" si="0"/>
        <v>0.9</v>
      </c>
    </row>
    <row r="20" spans="1:8" ht="15.75" customHeight="1">
      <c r="A20" s="48">
        <v>9</v>
      </c>
      <c r="B20" s="122" t="s">
        <v>593</v>
      </c>
      <c r="C20" s="167">
        <v>0.6</v>
      </c>
      <c r="D20" s="167">
        <v>0.8</v>
      </c>
      <c r="E20" s="167">
        <v>0.8</v>
      </c>
      <c r="F20" s="167">
        <v>0.9</v>
      </c>
      <c r="G20" s="166">
        <v>0.9</v>
      </c>
      <c r="H20" s="167">
        <f>AVERAGE(C20:G20)</f>
        <v>0.8</v>
      </c>
    </row>
    <row r="21" spans="1:8" ht="15.75" customHeight="1">
      <c r="A21" s="48">
        <v>10</v>
      </c>
      <c r="B21" s="122" t="s">
        <v>343</v>
      </c>
      <c r="C21" s="167">
        <v>0.6</v>
      </c>
      <c r="D21" s="167">
        <v>0.7</v>
      </c>
      <c r="E21" s="167">
        <v>0.8</v>
      </c>
      <c r="F21" s="167">
        <v>0.8</v>
      </c>
      <c r="G21" s="166">
        <v>0.8</v>
      </c>
      <c r="H21" s="167">
        <f t="shared" si="0"/>
        <v>0.7399999999999999</v>
      </c>
    </row>
    <row r="22" spans="1:8" ht="15.75" customHeight="1">
      <c r="A22" s="48">
        <v>11</v>
      </c>
      <c r="B22" s="122" t="s">
        <v>344</v>
      </c>
      <c r="C22" s="172" t="s">
        <v>583</v>
      </c>
      <c r="D22" s="167">
        <v>0.9</v>
      </c>
      <c r="E22" s="167">
        <v>0.9</v>
      </c>
      <c r="F22" s="167">
        <v>0.9</v>
      </c>
      <c r="G22" s="166">
        <v>0.9</v>
      </c>
      <c r="H22" s="167">
        <f t="shared" si="0"/>
        <v>0.9</v>
      </c>
    </row>
    <row r="23" spans="1:8" ht="15.75" customHeight="1">
      <c r="A23" s="48">
        <v>12</v>
      </c>
      <c r="B23" s="125" t="s">
        <v>345</v>
      </c>
      <c r="C23" s="167">
        <v>0.9</v>
      </c>
      <c r="D23" s="167">
        <v>1</v>
      </c>
      <c r="E23" s="167">
        <v>1.1</v>
      </c>
      <c r="F23" s="167">
        <v>1.1</v>
      </c>
      <c r="G23" s="166">
        <v>0.8</v>
      </c>
      <c r="H23" s="167">
        <f>AVERAGE(C23:G23)</f>
        <v>0.9799999999999999</v>
      </c>
    </row>
    <row r="24" spans="1:8" ht="15.75" customHeight="1">
      <c r="A24" s="48">
        <v>13</v>
      </c>
      <c r="B24" s="125" t="s">
        <v>383</v>
      </c>
      <c r="C24" s="167">
        <v>0.7</v>
      </c>
      <c r="D24" s="167">
        <v>0.9</v>
      </c>
      <c r="E24" s="167">
        <v>0.9</v>
      </c>
      <c r="F24" s="167">
        <v>1</v>
      </c>
      <c r="G24" s="166">
        <v>0.8</v>
      </c>
      <c r="H24" s="167">
        <f t="shared" si="0"/>
        <v>0.86</v>
      </c>
    </row>
    <row r="25" spans="1:8" ht="15.75" customHeight="1">
      <c r="A25" s="48">
        <v>14</v>
      </c>
      <c r="B25" s="125" t="s">
        <v>362</v>
      </c>
      <c r="C25" s="167">
        <v>0.6</v>
      </c>
      <c r="D25" s="167">
        <v>0.8</v>
      </c>
      <c r="E25" s="167">
        <v>0.9</v>
      </c>
      <c r="F25" s="167">
        <v>0.9</v>
      </c>
      <c r="G25" s="165">
        <v>0.85</v>
      </c>
      <c r="H25" s="167">
        <f t="shared" si="0"/>
        <v>0.8099999999999999</v>
      </c>
    </row>
    <row r="26" spans="1:9" ht="15.75" customHeight="1">
      <c r="A26" s="48">
        <v>15</v>
      </c>
      <c r="B26" s="125" t="s">
        <v>592</v>
      </c>
      <c r="C26" s="167">
        <v>0.7</v>
      </c>
      <c r="D26" s="167">
        <v>0.8</v>
      </c>
      <c r="E26" s="167">
        <v>0.8</v>
      </c>
      <c r="F26" s="167">
        <v>0.9</v>
      </c>
      <c r="G26" s="167">
        <v>0.75</v>
      </c>
      <c r="H26" s="167">
        <f>AVERAGE(C26:G26)</f>
        <v>0.7899999999999999</v>
      </c>
      <c r="I26" s="90"/>
    </row>
    <row r="27" spans="2:7" ht="15.75" customHeight="1">
      <c r="B27" s="90"/>
      <c r="G27" s="165"/>
    </row>
    <row r="28" spans="1:8" ht="15.75" customHeight="1">
      <c r="A28" s="48">
        <v>16</v>
      </c>
      <c r="B28" s="94" t="s">
        <v>25</v>
      </c>
      <c r="C28" s="85">
        <f aca="true" t="shared" si="1" ref="C28:H28">AVERAGE(C12:C26)</f>
        <v>0.7</v>
      </c>
      <c r="D28" s="85">
        <f t="shared" si="1"/>
        <v>0.8133333333333336</v>
      </c>
      <c r="E28" s="85">
        <f t="shared" si="1"/>
        <v>0.8600000000000001</v>
      </c>
      <c r="F28" s="85">
        <f t="shared" si="1"/>
        <v>0.9133333333333334</v>
      </c>
      <c r="G28" s="85">
        <f>AVERAGE(G12:G26)</f>
        <v>0.8466666666666668</v>
      </c>
      <c r="H28" s="85">
        <f t="shared" si="1"/>
        <v>0.8293333333333334</v>
      </c>
    </row>
    <row r="29" ht="12.75">
      <c r="B29" s="82"/>
    </row>
    <row r="30" spans="2:8" ht="12.75">
      <c r="B30" s="168"/>
      <c r="C30" s="167"/>
      <c r="D30" s="167"/>
      <c r="E30" s="167"/>
      <c r="F30" s="167"/>
      <c r="G30" s="167"/>
      <c r="H30" s="167"/>
    </row>
    <row r="32" spans="2:3" ht="14.25">
      <c r="B32" s="207" t="s">
        <v>26</v>
      </c>
      <c r="C32" s="173"/>
    </row>
    <row r="33" spans="2:10" ht="12.75">
      <c r="B33" s="97" t="s">
        <v>698</v>
      </c>
      <c r="D33" s="48"/>
      <c r="E33" s="48"/>
      <c r="F33" s="48"/>
      <c r="G33" s="48"/>
      <c r="H33" s="48"/>
      <c r="I33" s="142"/>
      <c r="J33" s="48"/>
    </row>
    <row r="34" spans="2:3" ht="12.75">
      <c r="B34" s="97" t="s">
        <v>707</v>
      </c>
      <c r="C34" s="174"/>
    </row>
  </sheetData>
  <sheetProtection/>
  <mergeCells count="2">
    <mergeCell ref="A1:H1"/>
    <mergeCell ref="A5:H5"/>
  </mergeCells>
  <conditionalFormatting sqref="B29:B30">
    <cfRule type="expression" priority="7" dxfId="0" stopIfTrue="1">
      <formula>AND(I29&gt;11,I29&lt;18,I29&gt;9,I29&lt;16,I29&gt;#REF!,I29&gt;#REF!,S29=0)</formula>
    </cfRule>
  </conditionalFormatting>
  <conditionalFormatting sqref="B12">
    <cfRule type="expression" priority="8" dxfId="0" stopIfTrue="1">
      <formula>AND(E12&gt;11,E12&lt;18,F12&gt;9,F12&lt;16,J12&gt;3,J12&lt;7,G12&gt;#REF!,G12&lt;59.9,H12&gt;#REF!,H12&lt;59.9,S12=0)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Header>&amp;RExhibit No.___(MPG-18)
Page 1 of 1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="80" zoomScaleNormal="80" zoomScaleSheetLayoutView="80" workbookViewId="0" topLeftCell="A1">
      <selection activeCell="F5" sqref="F5"/>
    </sheetView>
  </sheetViews>
  <sheetFormatPr defaultColWidth="9.140625" defaultRowHeight="12.75"/>
  <cols>
    <col min="1" max="1" width="8.28125" style="10" customWidth="1"/>
    <col min="2" max="2" width="21.140625" style="0" customWidth="1"/>
    <col min="3" max="3" width="12.57421875" style="0" customWidth="1"/>
    <col min="4" max="4" width="19.57421875" style="0" customWidth="1"/>
    <col min="5" max="5" width="11.00390625" style="17" customWidth="1"/>
    <col min="6" max="6" width="9.140625" style="26" customWidth="1"/>
    <col min="7" max="7" width="9.28125" style="17" bestFit="1" customWidth="1"/>
  </cols>
  <sheetData>
    <row r="1" spans="1:7" ht="23.25">
      <c r="A1" s="262" t="s">
        <v>692</v>
      </c>
      <c r="B1" s="262"/>
      <c r="C1" s="262"/>
      <c r="D1" s="262"/>
      <c r="E1" s="41"/>
      <c r="F1" s="41"/>
      <c r="G1" s="41"/>
    </row>
    <row r="2" ht="12.75"/>
    <row r="3" ht="12.75"/>
    <row r="4" ht="12.75"/>
    <row r="5" spans="1:7" ht="18">
      <c r="A5" s="255" t="s">
        <v>23</v>
      </c>
      <c r="B5" s="255"/>
      <c r="C5" s="255"/>
      <c r="D5" s="255"/>
      <c r="E5" s="42"/>
      <c r="F5" s="42"/>
      <c r="G5" s="42"/>
    </row>
    <row r="6" spans="1:7" ht="12.75" customHeight="1">
      <c r="A6" s="42"/>
      <c r="B6" s="42"/>
      <c r="C6" s="42"/>
      <c r="D6" s="42"/>
      <c r="E6" s="42"/>
      <c r="F6" s="42"/>
      <c r="G6" s="42"/>
    </row>
    <row r="7" spans="1:7" ht="12.75" customHeight="1">
      <c r="A7" s="42"/>
      <c r="B7" s="42"/>
      <c r="C7" s="188"/>
      <c r="D7" s="188"/>
      <c r="E7" s="188"/>
      <c r="F7" s="42"/>
      <c r="G7" s="42"/>
    </row>
    <row r="8" spans="3:7" ht="12.75">
      <c r="C8" s="49"/>
      <c r="D8" s="189"/>
      <c r="E8" s="190"/>
      <c r="F8" s="17"/>
      <c r="G8"/>
    </row>
    <row r="9" spans="3:7" ht="12.75">
      <c r="C9" s="49"/>
      <c r="D9" s="133" t="s">
        <v>54</v>
      </c>
      <c r="E9" s="190"/>
      <c r="F9" s="17"/>
      <c r="G9"/>
    </row>
    <row r="10" spans="1:7" ht="12.75">
      <c r="A10" s="6" t="s">
        <v>6</v>
      </c>
      <c r="B10" s="4" t="s">
        <v>51</v>
      </c>
      <c r="C10" s="49"/>
      <c r="D10" s="162" t="s">
        <v>53</v>
      </c>
      <c r="E10" s="191"/>
      <c r="F10" s="19"/>
      <c r="G10"/>
    </row>
    <row r="11" spans="1:7" ht="12.75">
      <c r="A11" s="7"/>
      <c r="B11" s="7"/>
      <c r="C11" s="47"/>
      <c r="D11" s="88" t="s">
        <v>0</v>
      </c>
      <c r="E11" s="192"/>
      <c r="F11" s="14"/>
      <c r="G11"/>
    </row>
    <row r="12" spans="2:7" ht="12.75">
      <c r="B12" s="8"/>
      <c r="C12" s="133"/>
      <c r="D12" s="189"/>
      <c r="E12" s="190"/>
      <c r="F12" s="17"/>
      <c r="G12"/>
    </row>
    <row r="13" spans="1:7" ht="15.75" customHeight="1">
      <c r="A13" s="10">
        <v>1</v>
      </c>
      <c r="B13" s="77" t="s">
        <v>363</v>
      </c>
      <c r="C13" s="49"/>
      <c r="D13" s="175">
        <v>0.049</v>
      </c>
      <c r="E13" s="190"/>
      <c r="F13" s="17"/>
      <c r="G13"/>
    </row>
    <row r="14" spans="1:7" ht="15.75" customHeight="1">
      <c r="A14" s="10">
        <v>2</v>
      </c>
      <c r="B14" s="77" t="s">
        <v>56</v>
      </c>
      <c r="C14" s="49"/>
      <c r="D14" s="74">
        <f>0.123-0.058</f>
        <v>0.065</v>
      </c>
      <c r="E14" s="190"/>
      <c r="F14" s="17"/>
      <c r="G14"/>
    </row>
    <row r="15" spans="1:7" ht="15.75" customHeight="1">
      <c r="A15" s="10">
        <v>3</v>
      </c>
      <c r="B15" s="77" t="s">
        <v>57</v>
      </c>
      <c r="C15" s="49"/>
      <c r="D15" s="193">
        <v>0.85</v>
      </c>
      <c r="E15" s="190"/>
      <c r="F15" s="17"/>
      <c r="G15"/>
    </row>
    <row r="16" spans="1:10" ht="15.75" customHeight="1">
      <c r="A16" s="10">
        <v>4</v>
      </c>
      <c r="B16" s="77" t="s">
        <v>23</v>
      </c>
      <c r="C16" s="49"/>
      <c r="D16" s="175">
        <f>D13+D14*D15</f>
        <v>0.10425000000000001</v>
      </c>
      <c r="E16" s="190"/>
      <c r="F16" s="17"/>
      <c r="G16"/>
      <c r="J16" s="9"/>
    </row>
    <row r="17" spans="3:7" ht="12.75">
      <c r="C17" s="49"/>
      <c r="D17" s="189"/>
      <c r="E17" s="190"/>
      <c r="F17" s="17"/>
      <c r="G17"/>
    </row>
    <row r="18" spans="3:7" ht="12.75">
      <c r="C18" s="49"/>
      <c r="D18" s="194"/>
      <c r="E18" s="190"/>
      <c r="F18" s="17"/>
      <c r="G18"/>
    </row>
    <row r="19" spans="3:7" ht="12.75">
      <c r="C19" s="49"/>
      <c r="D19" s="86" t="s">
        <v>55</v>
      </c>
      <c r="E19" s="190"/>
      <c r="F19" s="17"/>
      <c r="G19"/>
    </row>
    <row r="20" spans="1:7" ht="12.75">
      <c r="A20" s="6" t="s">
        <v>6</v>
      </c>
      <c r="B20" s="4" t="s">
        <v>51</v>
      </c>
      <c r="C20" s="49"/>
      <c r="D20" s="162" t="s">
        <v>53</v>
      </c>
      <c r="E20" s="190"/>
      <c r="F20" s="17"/>
      <c r="G20"/>
    </row>
    <row r="21" spans="3:7" ht="12.75">
      <c r="C21" s="49"/>
      <c r="D21" s="195" t="s">
        <v>0</v>
      </c>
      <c r="E21" s="190"/>
      <c r="F21" s="17"/>
      <c r="G21"/>
    </row>
    <row r="22" spans="3:7" ht="12.75">
      <c r="C22" s="49"/>
      <c r="D22" s="162"/>
      <c r="E22" s="190"/>
      <c r="F22" s="17"/>
      <c r="G22"/>
    </row>
    <row r="23" spans="1:10" ht="15.75" customHeight="1">
      <c r="A23" s="10">
        <v>5</v>
      </c>
      <c r="B23" s="77" t="s">
        <v>363</v>
      </c>
      <c r="C23" s="49"/>
      <c r="D23" s="175">
        <f>D13</f>
        <v>0.049</v>
      </c>
      <c r="E23" s="190"/>
      <c r="F23" s="17"/>
      <c r="G23"/>
      <c r="J23" s="9" t="s">
        <v>588</v>
      </c>
    </row>
    <row r="24" spans="1:10" ht="15.75" customHeight="1">
      <c r="A24" s="10">
        <v>6</v>
      </c>
      <c r="B24" s="77" t="s">
        <v>56</v>
      </c>
      <c r="C24" s="49"/>
      <c r="D24" s="175">
        <f>J24-0.049</f>
        <v>0.06607</v>
      </c>
      <c r="E24" s="190"/>
      <c r="F24" s="17"/>
      <c r="G24"/>
      <c r="J24">
        <f>(1.09)*(1.023)-1</f>
        <v>0.11507</v>
      </c>
    </row>
    <row r="25" spans="1:9" ht="15.75" customHeight="1">
      <c r="A25" s="10">
        <v>7</v>
      </c>
      <c r="B25" s="77" t="s">
        <v>57</v>
      </c>
      <c r="C25" s="49"/>
      <c r="D25" s="193">
        <v>0.85</v>
      </c>
      <c r="E25" s="190"/>
      <c r="F25" s="17"/>
      <c r="G25"/>
      <c r="I25" s="98"/>
    </row>
    <row r="26" spans="1:9" ht="15.75" customHeight="1">
      <c r="A26" s="10">
        <v>8</v>
      </c>
      <c r="B26" s="77" t="s">
        <v>23</v>
      </c>
      <c r="C26" s="49"/>
      <c r="D26" s="175">
        <f>D23+D24*D25</f>
        <v>0.1051595</v>
      </c>
      <c r="E26" s="190"/>
      <c r="F26" s="17"/>
      <c r="G26"/>
      <c r="I26" s="98"/>
    </row>
    <row r="27" spans="1:9" s="3" customFormat="1" ht="12.75">
      <c r="A27" s="35"/>
      <c r="B27" s="78"/>
      <c r="C27" s="152"/>
      <c r="D27" s="86"/>
      <c r="E27" s="192"/>
      <c r="F27" s="25"/>
      <c r="I27" s="76"/>
    </row>
    <row r="28" spans="1:7" ht="15.75" customHeight="1">
      <c r="A28" s="35">
        <v>9</v>
      </c>
      <c r="B28" s="78" t="s">
        <v>52</v>
      </c>
      <c r="C28" s="152"/>
      <c r="D28" s="86">
        <f>AVERAGE(D16,D26)</f>
        <v>0.10470475000000001</v>
      </c>
      <c r="E28" s="190"/>
      <c r="F28" s="17"/>
      <c r="G28"/>
    </row>
    <row r="29" ht="12.75"/>
    <row r="30" ht="12.75"/>
    <row r="31" ht="12.75"/>
    <row r="32" spans="2:4" ht="12.75">
      <c r="B32" s="201" t="s">
        <v>5</v>
      </c>
      <c r="C32" s="17"/>
      <c r="D32" s="17"/>
    </row>
    <row r="33" spans="2:4" ht="14.25">
      <c r="B33" s="181" t="s">
        <v>708</v>
      </c>
      <c r="C33" s="17"/>
      <c r="D33" s="17"/>
    </row>
    <row r="34" spans="2:7" ht="14.25">
      <c r="B34" s="181" t="s">
        <v>709</v>
      </c>
      <c r="C34" s="17"/>
      <c r="D34" s="17"/>
      <c r="G34" s="253"/>
    </row>
    <row r="35" spans="2:7" ht="14.25">
      <c r="B35" s="181" t="s">
        <v>710</v>
      </c>
      <c r="C35" s="10"/>
      <c r="D35" s="10"/>
      <c r="E35" s="21"/>
      <c r="F35" s="22"/>
      <c r="G35" s="10"/>
    </row>
    <row r="36" spans="1:2" ht="14.25">
      <c r="A36" s="112"/>
      <c r="B36" s="181" t="s">
        <v>690</v>
      </c>
    </row>
    <row r="45" ht="14.25">
      <c r="B45" s="110"/>
    </row>
  </sheetData>
  <sheetProtection/>
  <mergeCells count="2">
    <mergeCell ref="A1:D1"/>
    <mergeCell ref="A5:D5"/>
  </mergeCells>
  <printOptions horizontalCentered="1"/>
  <pageMargins left="0.75" right="0.75" top="1" bottom="1" header="0.55" footer="0.5"/>
  <pageSetup horizontalDpi="600" verticalDpi="600" orientation="portrait" r:id="rId4"/>
  <headerFooter alignWithMargins="0">
    <oddHeader>&amp;RExhibit No.___(MPG-20)
Page 1 of 1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6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5.140625" style="10" bestFit="1" customWidth="1"/>
    <col min="2" max="2" width="20.28125" style="0" customWidth="1"/>
    <col min="3" max="3" width="11.57421875" style="36" bestFit="1" customWidth="1"/>
    <col min="4" max="4" width="15.57421875" style="38" bestFit="1" customWidth="1"/>
    <col min="5" max="5" width="10.00390625" style="36" customWidth="1"/>
    <col min="6" max="6" width="13.8515625" style="36" bestFit="1" customWidth="1"/>
    <col min="7" max="7" width="9.00390625" style="36" bestFit="1" customWidth="1"/>
    <col min="8" max="8" width="12.7109375" style="36" bestFit="1" customWidth="1"/>
    <col min="9" max="9" width="8.8515625" style="91" bestFit="1" customWidth="1"/>
    <col min="10" max="10" width="7.8515625" style="91" bestFit="1" customWidth="1"/>
    <col min="11" max="12" width="9.28125" style="10" bestFit="1" customWidth="1"/>
    <col min="13" max="14" width="7.8515625" style="0" bestFit="1" customWidth="1"/>
    <col min="17" max="17" width="22.140625" style="0" bestFit="1" customWidth="1"/>
  </cols>
  <sheetData>
    <row r="1" spans="1:14" ht="33.75">
      <c r="A1" s="269" t="s">
        <v>595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5" spans="1:14" ht="23.25">
      <c r="A5" s="270" t="s">
        <v>108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</row>
    <row r="8" spans="4:8" ht="12.75">
      <c r="D8" s="34"/>
      <c r="F8" s="34"/>
      <c r="H8" s="34"/>
    </row>
    <row r="9" spans="1:14" s="3" customFormat="1" ht="12.75">
      <c r="A9" s="8"/>
      <c r="C9" s="83">
        <v>2007</v>
      </c>
      <c r="D9" s="7" t="s">
        <v>45</v>
      </c>
      <c r="E9" s="83">
        <v>2007</v>
      </c>
      <c r="F9" s="7" t="s">
        <v>45</v>
      </c>
      <c r="G9" s="83">
        <v>2007</v>
      </c>
      <c r="H9" s="7" t="s">
        <v>45</v>
      </c>
      <c r="I9" s="83">
        <v>2007</v>
      </c>
      <c r="J9" s="27" t="s">
        <v>45</v>
      </c>
      <c r="K9" s="83">
        <v>2007</v>
      </c>
      <c r="L9" s="8" t="s">
        <v>45</v>
      </c>
      <c r="M9" s="39"/>
      <c r="N9" s="27"/>
    </row>
    <row r="10" spans="1:14" s="3" customFormat="1" ht="12.75">
      <c r="A10" s="8"/>
      <c r="C10" s="34" t="s">
        <v>34</v>
      </c>
      <c r="D10" s="7" t="s">
        <v>36</v>
      </c>
      <c r="E10" s="7" t="s">
        <v>38</v>
      </c>
      <c r="F10" s="7" t="s">
        <v>39</v>
      </c>
      <c r="G10" s="7" t="s">
        <v>40</v>
      </c>
      <c r="H10" s="7" t="s">
        <v>41</v>
      </c>
      <c r="I10" s="27" t="s">
        <v>42</v>
      </c>
      <c r="J10" s="27" t="s">
        <v>42</v>
      </c>
      <c r="K10" s="8" t="s">
        <v>97</v>
      </c>
      <c r="L10" s="8" t="s">
        <v>97</v>
      </c>
      <c r="M10" s="83">
        <v>2007</v>
      </c>
      <c r="N10" s="27" t="s">
        <v>46</v>
      </c>
    </row>
    <row r="11" spans="1:14" s="68" customFormat="1" ht="12.75">
      <c r="A11" s="6" t="s">
        <v>6</v>
      </c>
      <c r="B11" s="4" t="s">
        <v>338</v>
      </c>
      <c r="C11" s="92" t="s">
        <v>35</v>
      </c>
      <c r="D11" s="4" t="s">
        <v>37</v>
      </c>
      <c r="E11" s="24" t="s">
        <v>35</v>
      </c>
      <c r="F11" s="4" t="s">
        <v>37</v>
      </c>
      <c r="G11" s="24" t="s">
        <v>35</v>
      </c>
      <c r="H11" s="4" t="s">
        <v>37</v>
      </c>
      <c r="I11" s="24" t="s">
        <v>43</v>
      </c>
      <c r="J11" s="24" t="s">
        <v>43</v>
      </c>
      <c r="K11" s="6" t="s">
        <v>43</v>
      </c>
      <c r="L11" s="6" t="s">
        <v>43</v>
      </c>
      <c r="M11" s="24" t="s">
        <v>44</v>
      </c>
      <c r="N11" s="24" t="s">
        <v>44</v>
      </c>
    </row>
    <row r="12" spans="1:14" s="37" customFormat="1" ht="12.75">
      <c r="A12" s="7"/>
      <c r="B12" s="7"/>
      <c r="C12" s="34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7</v>
      </c>
      <c r="I12" s="7" t="s">
        <v>47</v>
      </c>
      <c r="J12" s="7" t="s">
        <v>48</v>
      </c>
      <c r="K12" s="7" t="s">
        <v>49</v>
      </c>
      <c r="L12" s="7" t="s">
        <v>50</v>
      </c>
      <c r="M12" s="7" t="s">
        <v>98</v>
      </c>
      <c r="N12" s="7" t="s">
        <v>99</v>
      </c>
    </row>
    <row r="13" spans="2:14" ht="12.75">
      <c r="B13" s="8"/>
      <c r="M13" s="22"/>
      <c r="N13" s="22"/>
    </row>
    <row r="14" spans="1:17" ht="15.75" customHeight="1">
      <c r="A14" s="10">
        <v>1</v>
      </c>
      <c r="B14" s="122" t="s">
        <v>335</v>
      </c>
      <c r="C14" s="36">
        <v>32.35</v>
      </c>
      <c r="D14" s="38">
        <v>37.4</v>
      </c>
      <c r="E14" s="36">
        <v>2.54</v>
      </c>
      <c r="F14" s="36">
        <v>2.54</v>
      </c>
      <c r="G14" s="36">
        <v>2.98</v>
      </c>
      <c r="H14" s="36">
        <v>3.55</v>
      </c>
      <c r="I14" s="22">
        <f>E14/G14</f>
        <v>0.8523489932885906</v>
      </c>
      <c r="J14" s="22">
        <f>F14/H14</f>
        <v>0.7154929577464789</v>
      </c>
      <c r="K14" s="22">
        <f>E14/C14</f>
        <v>0.078516228748068</v>
      </c>
      <c r="L14" s="22">
        <f>F14/D14</f>
        <v>0.0679144385026738</v>
      </c>
      <c r="M14" s="22">
        <f>'Payout (WP1)'!G14/'Payout (WP1)'!C14</f>
        <v>0.09211746522411128</v>
      </c>
      <c r="N14" s="22">
        <f>H14/D14</f>
        <v>0.09491978609625669</v>
      </c>
      <c r="P14" s="107"/>
      <c r="Q14" s="17"/>
    </row>
    <row r="15" spans="1:17" ht="15.75" customHeight="1">
      <c r="A15" s="10">
        <v>2</v>
      </c>
      <c r="B15" s="121" t="s">
        <v>594</v>
      </c>
      <c r="C15" s="36">
        <v>17.27</v>
      </c>
      <c r="D15" s="38">
        <v>20.75</v>
      </c>
      <c r="E15" s="36">
        <v>0.6</v>
      </c>
      <c r="F15" s="36">
        <v>1.2</v>
      </c>
      <c r="G15" s="36">
        <v>0.72</v>
      </c>
      <c r="H15" s="36">
        <v>1.75</v>
      </c>
      <c r="I15" s="22">
        <f aca="true" t="shared" si="0" ref="I15:I25">E15/G15</f>
        <v>0.8333333333333334</v>
      </c>
      <c r="J15" s="22">
        <f aca="true" t="shared" si="1" ref="J15:J25">F15/H15</f>
        <v>0.6857142857142857</v>
      </c>
      <c r="K15" s="22">
        <f aca="true" t="shared" si="2" ref="K15:K25">E15/C15</f>
        <v>0.03474232773595831</v>
      </c>
      <c r="L15" s="22">
        <f aca="true" t="shared" si="3" ref="L15:L25">F15/D15</f>
        <v>0.057831325301204814</v>
      </c>
      <c r="M15" s="22">
        <f>'Payout (WP1)'!G15/'Payout (WP1)'!C15</f>
        <v>0.04169079328314997</v>
      </c>
      <c r="N15" s="22">
        <f aca="true" t="shared" si="4" ref="N15:N25">H15/D15</f>
        <v>0.08433734939759036</v>
      </c>
      <c r="P15" s="107"/>
      <c r="Q15" s="17"/>
    </row>
    <row r="16" spans="1:17" ht="15.75" customHeight="1">
      <c r="A16" s="10">
        <v>3</v>
      </c>
      <c r="B16" s="122" t="s">
        <v>330</v>
      </c>
      <c r="C16" s="36">
        <v>16.85</v>
      </c>
      <c r="D16" s="38">
        <v>21.5</v>
      </c>
      <c r="E16" s="36">
        <v>0.9</v>
      </c>
      <c r="F16" s="36">
        <v>1.5</v>
      </c>
      <c r="G16" s="36">
        <v>1.32</v>
      </c>
      <c r="H16" s="36">
        <v>2.25</v>
      </c>
      <c r="I16" s="22">
        <f t="shared" si="0"/>
        <v>0.6818181818181818</v>
      </c>
      <c r="J16" s="22">
        <f t="shared" si="1"/>
        <v>0.6666666666666666</v>
      </c>
      <c r="K16" s="22">
        <f t="shared" si="2"/>
        <v>0.05341246290801187</v>
      </c>
      <c r="L16" s="22">
        <f t="shared" si="3"/>
        <v>0.06976744186046512</v>
      </c>
      <c r="M16" s="22">
        <f>'Payout (WP1)'!G16/'Payout (WP1)'!C16</f>
        <v>0.07833827893175074</v>
      </c>
      <c r="N16" s="22">
        <f t="shared" si="4"/>
        <v>0.10465116279069768</v>
      </c>
      <c r="P16" s="107"/>
      <c r="Q16" s="17"/>
    </row>
    <row r="17" spans="1:17" ht="15.75" customHeight="1">
      <c r="A17" s="10">
        <v>4</v>
      </c>
      <c r="B17" s="122" t="s">
        <v>110</v>
      </c>
      <c r="C17" s="36">
        <v>36.08</v>
      </c>
      <c r="D17" s="38">
        <v>42</v>
      </c>
      <c r="E17" s="36">
        <v>2.12</v>
      </c>
      <c r="F17" s="36">
        <v>2.3</v>
      </c>
      <c r="G17" s="36">
        <v>2.66</v>
      </c>
      <c r="H17" s="36">
        <v>3.75</v>
      </c>
      <c r="I17" s="22">
        <f t="shared" si="0"/>
        <v>0.7969924812030075</v>
      </c>
      <c r="J17" s="22">
        <f t="shared" si="1"/>
        <v>0.6133333333333333</v>
      </c>
      <c r="K17" s="22">
        <f t="shared" si="2"/>
        <v>0.058758314855875834</v>
      </c>
      <c r="L17" s="22">
        <f t="shared" si="3"/>
        <v>0.054761904761904755</v>
      </c>
      <c r="M17" s="22">
        <f>'Payout (WP1)'!G17/'Payout (WP1)'!C17</f>
        <v>0.07372505543237251</v>
      </c>
      <c r="N17" s="22">
        <f t="shared" si="4"/>
        <v>0.08928571428571429</v>
      </c>
      <c r="P17" s="107"/>
      <c r="Q17" s="17"/>
    </row>
    <row r="18" spans="1:17" ht="15.75" customHeight="1">
      <c r="A18" s="10">
        <v>5</v>
      </c>
      <c r="B18" s="122" t="s">
        <v>589</v>
      </c>
      <c r="C18" s="36">
        <v>16.04</v>
      </c>
      <c r="D18" s="38">
        <v>18</v>
      </c>
      <c r="E18" s="36">
        <v>1.28</v>
      </c>
      <c r="F18" s="36">
        <v>1.4</v>
      </c>
      <c r="G18" s="36">
        <v>1.09</v>
      </c>
      <c r="H18" s="36">
        <v>2</v>
      </c>
      <c r="I18" s="22">
        <f t="shared" si="0"/>
        <v>1.1743119266055044</v>
      </c>
      <c r="J18" s="22">
        <f t="shared" si="1"/>
        <v>0.7</v>
      </c>
      <c r="K18" s="22">
        <f t="shared" si="2"/>
        <v>0.07980049875311722</v>
      </c>
      <c r="L18" s="22">
        <f t="shared" si="3"/>
        <v>0.07777777777777778</v>
      </c>
      <c r="M18" s="22">
        <f>'Payout (WP1)'!G18/'Payout (WP1)'!C18</f>
        <v>0.06795511221945139</v>
      </c>
      <c r="N18" s="22">
        <f t="shared" si="4"/>
        <v>0.1111111111111111</v>
      </c>
      <c r="P18" s="107"/>
      <c r="Q18" s="17"/>
    </row>
    <row r="19" spans="1:17" ht="15.75" customHeight="1">
      <c r="A19" s="10">
        <v>6</v>
      </c>
      <c r="B19" s="122" t="s">
        <v>341</v>
      </c>
      <c r="C19" s="36">
        <v>15.35</v>
      </c>
      <c r="D19" s="38">
        <v>24</v>
      </c>
      <c r="E19" s="36">
        <v>1.82</v>
      </c>
      <c r="F19" s="36">
        <v>2.4</v>
      </c>
      <c r="G19" s="36">
        <v>4.03</v>
      </c>
      <c r="H19" s="36">
        <v>5.75</v>
      </c>
      <c r="I19" s="22">
        <f>E19/G19</f>
        <v>0.45161290322580644</v>
      </c>
      <c r="J19" s="22">
        <f>F19/H19</f>
        <v>0.41739130434782606</v>
      </c>
      <c r="K19" s="22">
        <f>E19/C19</f>
        <v>0.11856677524429968</v>
      </c>
      <c r="L19" s="22">
        <f>F19/D19</f>
        <v>0.09999999999999999</v>
      </c>
      <c r="M19" s="22">
        <f>'Payout (WP1)'!G19/'Payout (WP1)'!C19</f>
        <v>0.2625407166123779</v>
      </c>
      <c r="N19" s="22">
        <f>H19/D19</f>
        <v>0.23958333333333334</v>
      </c>
      <c r="P19" s="107"/>
      <c r="Q19" s="17"/>
    </row>
    <row r="20" spans="1:17" ht="15.75" customHeight="1">
      <c r="A20" s="10">
        <v>7</v>
      </c>
      <c r="B20" s="122" t="s">
        <v>590</v>
      </c>
      <c r="C20" s="36">
        <v>28.9</v>
      </c>
      <c r="D20" s="38">
        <v>40.5</v>
      </c>
      <c r="E20" s="36">
        <v>2.05</v>
      </c>
      <c r="F20" s="36">
        <v>3</v>
      </c>
      <c r="G20" s="36">
        <v>4.25</v>
      </c>
      <c r="H20" s="36">
        <v>5.5</v>
      </c>
      <c r="I20" s="22">
        <f t="shared" si="0"/>
        <v>0.48235294117647054</v>
      </c>
      <c r="J20" s="22">
        <f t="shared" si="1"/>
        <v>0.5454545454545454</v>
      </c>
      <c r="K20" s="22">
        <f t="shared" si="2"/>
        <v>0.07093425605536331</v>
      </c>
      <c r="L20" s="22">
        <f t="shared" si="3"/>
        <v>0.07407407407407407</v>
      </c>
      <c r="M20" s="22">
        <f>'Payout (WP1)'!G20/'Payout (WP1)'!C20</f>
        <v>0.14705882352941177</v>
      </c>
      <c r="N20" s="22">
        <f t="shared" si="4"/>
        <v>0.13580246913580246</v>
      </c>
      <c r="P20" s="107"/>
      <c r="Q20" s="17"/>
    </row>
    <row r="21" spans="1:17" ht="15.75" customHeight="1">
      <c r="A21" s="10">
        <v>8</v>
      </c>
      <c r="B21" s="125" t="s">
        <v>591</v>
      </c>
      <c r="C21" s="36">
        <v>26.79</v>
      </c>
      <c r="D21" s="38">
        <v>29.4</v>
      </c>
      <c r="E21" s="36">
        <v>1.2</v>
      </c>
      <c r="F21" s="36">
        <v>1.2</v>
      </c>
      <c r="G21" s="36">
        <v>1.86</v>
      </c>
      <c r="H21" s="36">
        <v>2.35</v>
      </c>
      <c r="I21" s="22">
        <f t="shared" si="0"/>
        <v>0.6451612903225806</v>
      </c>
      <c r="J21" s="22">
        <f t="shared" si="1"/>
        <v>0.5106382978723404</v>
      </c>
      <c r="K21" s="22">
        <f t="shared" si="2"/>
        <v>0.04479283314669653</v>
      </c>
      <c r="L21" s="22">
        <f t="shared" si="3"/>
        <v>0.04081632653061225</v>
      </c>
      <c r="M21" s="22">
        <f>'Payout (WP1)'!G21/'Payout (WP1)'!C21</f>
        <v>0.06942889137737962</v>
      </c>
      <c r="N21" s="22">
        <f t="shared" si="4"/>
        <v>0.07993197278911565</v>
      </c>
      <c r="P21" s="107"/>
      <c r="Q21" s="17"/>
    </row>
    <row r="22" spans="1:17" ht="15.75" customHeight="1">
      <c r="A22" s="10">
        <v>9</v>
      </c>
      <c r="B22" s="122" t="s">
        <v>593</v>
      </c>
      <c r="C22" s="36">
        <v>18.52</v>
      </c>
      <c r="D22" s="38">
        <v>20.5</v>
      </c>
      <c r="E22" s="36">
        <v>0.92</v>
      </c>
      <c r="F22" s="36">
        <v>1</v>
      </c>
      <c r="G22" s="36">
        <v>1.14</v>
      </c>
      <c r="H22" s="36">
        <v>1.5</v>
      </c>
      <c r="I22" s="22">
        <f t="shared" si="0"/>
        <v>0.8070175438596492</v>
      </c>
      <c r="J22" s="22">
        <f t="shared" si="1"/>
        <v>0.6666666666666666</v>
      </c>
      <c r="K22" s="22">
        <f t="shared" si="2"/>
        <v>0.04967602591792657</v>
      </c>
      <c r="L22" s="22">
        <f t="shared" si="3"/>
        <v>0.04878048780487805</v>
      </c>
      <c r="M22" s="22">
        <f>'Payout (WP1)'!G22/'Payout (WP1)'!C22</f>
        <v>0.06155507559395248</v>
      </c>
      <c r="N22" s="22">
        <f t="shared" si="4"/>
        <v>0.07317073170731707</v>
      </c>
      <c r="P22" s="107"/>
      <c r="Q22" s="17"/>
    </row>
    <row r="23" spans="1:17" ht="15.75" customHeight="1">
      <c r="A23" s="10">
        <v>10</v>
      </c>
      <c r="B23" s="122" t="s">
        <v>343</v>
      </c>
      <c r="C23" s="36">
        <v>18.31</v>
      </c>
      <c r="D23" s="38">
        <v>24.75</v>
      </c>
      <c r="E23" s="36">
        <v>1.37</v>
      </c>
      <c r="F23" s="36">
        <v>1.55</v>
      </c>
      <c r="G23" s="36">
        <v>2.64</v>
      </c>
      <c r="H23" s="36">
        <v>3</v>
      </c>
      <c r="I23" s="22">
        <f t="shared" si="0"/>
        <v>0.5189393939393939</v>
      </c>
      <c r="J23" s="22">
        <f t="shared" si="1"/>
        <v>0.5166666666666667</v>
      </c>
      <c r="K23" s="22">
        <f t="shared" si="2"/>
        <v>0.07482250136537412</v>
      </c>
      <c r="L23" s="22">
        <f t="shared" si="3"/>
        <v>0.06262626262626263</v>
      </c>
      <c r="M23" s="22">
        <f>'Payout (WP1)'!G23/'Payout (WP1)'!C23</f>
        <v>0.14418350628072094</v>
      </c>
      <c r="N23" s="22">
        <f t="shared" si="4"/>
        <v>0.12121212121212122</v>
      </c>
      <c r="P23" s="107"/>
      <c r="Q23" s="17"/>
    </row>
    <row r="24" spans="1:17" ht="15.75" customHeight="1">
      <c r="A24" s="10">
        <v>11</v>
      </c>
      <c r="B24" s="122" t="s">
        <v>344</v>
      </c>
      <c r="C24" s="36">
        <v>19.2</v>
      </c>
      <c r="D24" s="38">
        <v>24.5</v>
      </c>
      <c r="E24" s="36">
        <v>1.04</v>
      </c>
      <c r="F24" s="36">
        <v>1.8</v>
      </c>
      <c r="G24" s="36">
        <v>1.6</v>
      </c>
      <c r="H24" s="36">
        <v>3</v>
      </c>
      <c r="I24" s="22">
        <f t="shared" si="0"/>
        <v>0.65</v>
      </c>
      <c r="J24" s="22">
        <f t="shared" si="1"/>
        <v>0.6</v>
      </c>
      <c r="K24" s="22">
        <f t="shared" si="2"/>
        <v>0.05416666666666667</v>
      </c>
      <c r="L24" s="22">
        <f t="shared" si="3"/>
        <v>0.07346938775510205</v>
      </c>
      <c r="M24" s="22">
        <f>'Payout (WP1)'!G24/'Payout (WP1)'!C24</f>
        <v>0.08333333333333334</v>
      </c>
      <c r="N24" s="22">
        <f t="shared" si="4"/>
        <v>0.12244897959183673</v>
      </c>
      <c r="P24" s="107"/>
      <c r="Q24" s="17"/>
    </row>
    <row r="25" spans="1:17" ht="15.75" customHeight="1">
      <c r="A25" s="10">
        <v>12</v>
      </c>
      <c r="B25" s="125" t="s">
        <v>345</v>
      </c>
      <c r="C25" s="36">
        <v>22.6</v>
      </c>
      <c r="D25" s="38">
        <v>28.95</v>
      </c>
      <c r="E25" s="36">
        <v>1.41</v>
      </c>
      <c r="F25" s="36">
        <v>2.04</v>
      </c>
      <c r="G25" s="36">
        <v>2.78</v>
      </c>
      <c r="H25" s="36">
        <v>3.5</v>
      </c>
      <c r="I25" s="22">
        <f t="shared" si="0"/>
        <v>0.5071942446043165</v>
      </c>
      <c r="J25" s="22">
        <f t="shared" si="1"/>
        <v>0.5828571428571429</v>
      </c>
      <c r="K25" s="22">
        <f t="shared" si="2"/>
        <v>0.06238938053097345</v>
      </c>
      <c r="L25" s="22">
        <f t="shared" si="3"/>
        <v>0.07046632124352332</v>
      </c>
      <c r="M25" s="22">
        <f>'Payout (WP1)'!G25/'Payout (WP1)'!C25</f>
        <v>0.1230088495575221</v>
      </c>
      <c r="N25" s="22">
        <f t="shared" si="4"/>
        <v>0.12089810017271158</v>
      </c>
      <c r="P25" s="107"/>
      <c r="Q25" s="17"/>
    </row>
    <row r="26" spans="1:17" ht="15.75" customHeight="1">
      <c r="A26" s="10">
        <v>13</v>
      </c>
      <c r="B26" s="125" t="s">
        <v>383</v>
      </c>
      <c r="C26" s="36">
        <v>35.15</v>
      </c>
      <c r="D26" s="38">
        <v>37.5</v>
      </c>
      <c r="E26" s="36">
        <v>2.1</v>
      </c>
      <c r="F26" s="36">
        <v>2.58</v>
      </c>
      <c r="G26" s="36">
        <v>2.96</v>
      </c>
      <c r="H26" s="36">
        <v>3.05</v>
      </c>
      <c r="I26" s="22">
        <f aca="true" t="shared" si="5" ref="I26:J28">E26/G26</f>
        <v>0.7094594594594595</v>
      </c>
      <c r="J26" s="22">
        <f t="shared" si="5"/>
        <v>0.8459016393442623</v>
      </c>
      <c r="K26" s="22">
        <f aca="true" t="shared" si="6" ref="K26:L28">E26/C26</f>
        <v>0.05974395448079659</v>
      </c>
      <c r="L26" s="22">
        <f t="shared" si="6"/>
        <v>0.0688</v>
      </c>
      <c r="M26" s="22">
        <f>'Payout (WP1)'!G26/'Payout (WP1)'!C26</f>
        <v>0.08421052631578947</v>
      </c>
      <c r="N26" s="22">
        <f>H26/D26</f>
        <v>0.08133333333333333</v>
      </c>
      <c r="P26" s="107"/>
      <c r="Q26" s="17"/>
    </row>
    <row r="27" spans="1:17" ht="15.75" customHeight="1">
      <c r="A27" s="10">
        <v>14</v>
      </c>
      <c r="B27" s="125" t="s">
        <v>362</v>
      </c>
      <c r="C27" s="36">
        <v>19.14</v>
      </c>
      <c r="D27" s="38">
        <v>21.8</v>
      </c>
      <c r="E27" s="36">
        <v>1.08</v>
      </c>
      <c r="F27" s="36">
        <v>1.32</v>
      </c>
      <c r="G27" s="36">
        <v>1.84</v>
      </c>
      <c r="H27" s="36">
        <v>1.95</v>
      </c>
      <c r="I27" s="22">
        <f t="shared" si="5"/>
        <v>0.5869565217391305</v>
      </c>
      <c r="J27" s="22">
        <f t="shared" si="5"/>
        <v>0.676923076923077</v>
      </c>
      <c r="K27" s="22">
        <f t="shared" si="6"/>
        <v>0.05642633228840126</v>
      </c>
      <c r="L27" s="22">
        <f t="shared" si="6"/>
        <v>0.060550458715596334</v>
      </c>
      <c r="M27" s="22">
        <f>'Payout (WP1)'!G27/'Payout (WP1)'!C27</f>
        <v>0.0961337513061651</v>
      </c>
      <c r="N27" s="22">
        <f>H27/D27</f>
        <v>0.08944954128440366</v>
      </c>
      <c r="P27" s="107"/>
      <c r="Q27" s="17"/>
    </row>
    <row r="28" spans="1:17" ht="15.75" customHeight="1">
      <c r="A28" s="10">
        <v>15</v>
      </c>
      <c r="B28" s="125" t="s">
        <v>592</v>
      </c>
      <c r="C28" s="36">
        <v>14.7</v>
      </c>
      <c r="D28" s="38">
        <v>18.25</v>
      </c>
      <c r="E28" s="36">
        <v>0.91</v>
      </c>
      <c r="F28" s="36">
        <v>1.15</v>
      </c>
      <c r="G28" s="36">
        <v>1.35</v>
      </c>
      <c r="H28" s="36">
        <v>2</v>
      </c>
      <c r="I28" s="22">
        <f t="shared" si="5"/>
        <v>0.674074074074074</v>
      </c>
      <c r="J28" s="22">
        <f t="shared" si="5"/>
        <v>0.575</v>
      </c>
      <c r="K28" s="22">
        <f t="shared" si="6"/>
        <v>0.06190476190476191</v>
      </c>
      <c r="L28" s="22">
        <f t="shared" si="6"/>
        <v>0.06301369863013698</v>
      </c>
      <c r="M28" s="22">
        <f>'Payout (WP1)'!G28/'Payout (WP1)'!C28</f>
        <v>0.09183673469387756</v>
      </c>
      <c r="N28" s="22">
        <f>H28/D28</f>
        <v>0.1095890410958904</v>
      </c>
      <c r="P28" s="107"/>
      <c r="Q28" s="17"/>
    </row>
    <row r="29" spans="1:14" ht="12.75">
      <c r="A29" s="48"/>
      <c r="B29" s="49"/>
      <c r="I29" s="22"/>
      <c r="J29" s="22"/>
      <c r="M29" s="22"/>
      <c r="N29" s="22"/>
    </row>
    <row r="30" spans="1:17" s="3" customFormat="1" ht="12.75">
      <c r="A30" s="48">
        <v>16</v>
      </c>
      <c r="B30" s="140" t="s">
        <v>25</v>
      </c>
      <c r="C30" s="34">
        <f aca="true" t="shared" si="7" ref="C30:N30">AVERAGE(C14:C28)</f>
        <v>22.48333333333333</v>
      </c>
      <c r="D30" s="34">
        <f t="shared" si="7"/>
        <v>27.32</v>
      </c>
      <c r="E30" s="34">
        <f t="shared" si="7"/>
        <v>1.4226666666666667</v>
      </c>
      <c r="F30" s="34">
        <f t="shared" si="7"/>
        <v>1.7986666666666664</v>
      </c>
      <c r="G30" s="34">
        <f t="shared" si="7"/>
        <v>2.214666666666667</v>
      </c>
      <c r="H30" s="34">
        <f t="shared" si="7"/>
        <v>2.9933333333333336</v>
      </c>
      <c r="I30" s="14">
        <f t="shared" si="7"/>
        <v>0.6914382192433</v>
      </c>
      <c r="J30" s="14">
        <f t="shared" si="7"/>
        <v>0.621247105572886</v>
      </c>
      <c r="K30" s="14">
        <f t="shared" si="7"/>
        <v>0.06391022137348609</v>
      </c>
      <c r="L30" s="14">
        <f t="shared" si="7"/>
        <v>0.06604332703894746</v>
      </c>
      <c r="M30" s="14">
        <f t="shared" si="7"/>
        <v>0.10114112757942441</v>
      </c>
      <c r="N30" s="14">
        <f t="shared" si="7"/>
        <v>0.1105149831558157</v>
      </c>
      <c r="O30" s="14"/>
      <c r="P30" s="14"/>
      <c r="Q30" s="14"/>
    </row>
    <row r="31" ht="12.75">
      <c r="B31" s="125"/>
    </row>
    <row r="32" spans="2:14" ht="12.75">
      <c r="B32" s="9"/>
      <c r="I32" s="22"/>
      <c r="J32" s="22"/>
      <c r="K32" s="22"/>
      <c r="L32" s="22"/>
      <c r="M32" s="22"/>
      <c r="N32" s="22"/>
    </row>
    <row r="34" spans="2:3" ht="12.75">
      <c r="B34" s="203" t="s">
        <v>26</v>
      </c>
      <c r="C34" s="93"/>
    </row>
    <row r="35" ht="12.75">
      <c r="B35" s="128" t="s">
        <v>688</v>
      </c>
    </row>
    <row r="40" spans="4:12" ht="12.75">
      <c r="D40" s="36"/>
      <c r="E40" s="91"/>
      <c r="F40" s="91"/>
      <c r="G40" s="22"/>
      <c r="H40" s="22"/>
      <c r="I40" s="10"/>
      <c r="J40" s="10"/>
      <c r="K40"/>
      <c r="L40"/>
    </row>
    <row r="41" spans="4:12" ht="12.75">
      <c r="D41" s="36"/>
      <c r="E41" s="91"/>
      <c r="F41" s="91"/>
      <c r="G41" s="22"/>
      <c r="H41" s="22"/>
      <c r="I41" s="10"/>
      <c r="J41" s="10"/>
      <c r="K41"/>
      <c r="L41"/>
    </row>
    <row r="42" spans="4:12" ht="12.75">
      <c r="D42" s="36"/>
      <c r="E42" s="91"/>
      <c r="F42" s="91"/>
      <c r="G42" s="22"/>
      <c r="H42" s="22"/>
      <c r="I42" s="10"/>
      <c r="J42" s="10"/>
      <c r="K42"/>
      <c r="L42"/>
    </row>
    <row r="43" spans="4:12" ht="12.75">
      <c r="D43" s="36"/>
      <c r="E43" s="91"/>
      <c r="F43" s="91"/>
      <c r="G43" s="22"/>
      <c r="H43" s="22"/>
      <c r="I43" s="10"/>
      <c r="J43" s="10"/>
      <c r="K43"/>
      <c r="L43"/>
    </row>
    <row r="44" spans="4:12" ht="12.75">
      <c r="D44" s="36"/>
      <c r="E44" s="91"/>
      <c r="F44" s="91"/>
      <c r="G44" s="22"/>
      <c r="H44" s="22"/>
      <c r="I44" s="10"/>
      <c r="J44" s="10"/>
      <c r="K44"/>
      <c r="L44"/>
    </row>
    <row r="45" spans="4:12" ht="12.75">
      <c r="D45" s="36"/>
      <c r="E45" s="91"/>
      <c r="F45" s="91"/>
      <c r="G45" s="22"/>
      <c r="H45" s="22"/>
      <c r="I45" s="10"/>
      <c r="J45" s="10"/>
      <c r="K45"/>
      <c r="L45"/>
    </row>
    <row r="46" spans="4:12" ht="12.75">
      <c r="D46" s="36"/>
      <c r="E46" s="91"/>
      <c r="F46" s="91"/>
      <c r="G46" s="22"/>
      <c r="H46" s="22"/>
      <c r="I46" s="10"/>
      <c r="J46" s="10"/>
      <c r="K46"/>
      <c r="L46"/>
    </row>
  </sheetData>
  <sheetProtection/>
  <mergeCells count="2">
    <mergeCell ref="A1:N1"/>
    <mergeCell ref="A5:N5"/>
  </mergeCells>
  <printOptions horizontalCentered="1"/>
  <pageMargins left="0.75" right="0.75" top="1" bottom="1" header="0.5" footer="0.5"/>
  <pageSetup horizontalDpi="600" verticalDpi="600" orientation="landscape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88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3.28125" style="0" customWidth="1"/>
    <col min="2" max="2" width="6.00390625" style="10" customWidth="1"/>
    <col min="3" max="3" width="11.28125" style="10" bestFit="1" customWidth="1"/>
    <col min="4" max="4" width="10.140625" style="10" customWidth="1"/>
    <col min="5" max="5" width="10.421875" style="10" customWidth="1"/>
    <col min="6" max="6" width="11.421875" style="10" bestFit="1" customWidth="1"/>
    <col min="7" max="7" width="12.421875" style="10" bestFit="1" customWidth="1"/>
    <col min="8" max="8" width="19.140625" style="10" bestFit="1" customWidth="1"/>
    <col min="9" max="9" width="13.421875" style="10" bestFit="1" customWidth="1"/>
    <col min="10" max="10" width="10.8515625" style="10" customWidth="1"/>
    <col min="11" max="11" width="12.57421875" style="0" bestFit="1" customWidth="1"/>
    <col min="12" max="12" width="8.57421875" style="0" customWidth="1"/>
  </cols>
  <sheetData>
    <row r="1" spans="1:12" s="208" customFormat="1" ht="26.25">
      <c r="A1" s="261" t="s">
        <v>595</v>
      </c>
      <c r="B1" s="261"/>
      <c r="C1" s="261"/>
      <c r="D1" s="261"/>
      <c r="E1" s="261"/>
      <c r="F1" s="261"/>
      <c r="G1" s="261"/>
      <c r="H1" s="261"/>
      <c r="I1" s="261"/>
      <c r="J1" s="199"/>
      <c r="K1" s="199"/>
      <c r="L1" s="199"/>
    </row>
    <row r="2" spans="1:12" s="208" customFormat="1" ht="12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208" customFormat="1" ht="12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5" spans="1:10" ht="18">
      <c r="A5" s="271" t="s">
        <v>598</v>
      </c>
      <c r="B5" s="271"/>
      <c r="C5" s="271"/>
      <c r="D5" s="271"/>
      <c r="E5" s="271"/>
      <c r="F5" s="271"/>
      <c r="G5" s="271"/>
      <c r="H5" s="271"/>
      <c r="I5" s="271"/>
      <c r="J5" s="200"/>
    </row>
    <row r="6" spans="1:12" ht="20.25" customHeight="1">
      <c r="A6" s="272" t="s">
        <v>599</v>
      </c>
      <c r="B6" s="272"/>
      <c r="C6" s="272"/>
      <c r="D6" s="272"/>
      <c r="E6" s="272"/>
      <c r="F6" s="272"/>
      <c r="G6" s="272"/>
      <c r="H6" s="272"/>
      <c r="I6" s="272"/>
      <c r="J6" s="200"/>
      <c r="K6" s="114"/>
      <c r="L6" s="114"/>
    </row>
    <row r="7" spans="1:12" ht="20.25" customHeight="1">
      <c r="A7" s="209"/>
      <c r="B7" s="209"/>
      <c r="C7" s="209"/>
      <c r="D7" s="209"/>
      <c r="E7" s="209"/>
      <c r="F7" s="209"/>
      <c r="G7" s="209"/>
      <c r="H7" s="209"/>
      <c r="I7" s="209"/>
      <c r="J7" s="200"/>
      <c r="K7" s="114"/>
      <c r="L7" s="114"/>
    </row>
    <row r="10" spans="3:10" ht="12.75">
      <c r="C10" s="8"/>
      <c r="D10" s="273" t="s">
        <v>600</v>
      </c>
      <c r="E10" s="273"/>
      <c r="F10" s="273"/>
      <c r="G10" s="8" t="s">
        <v>601</v>
      </c>
      <c r="H10" s="8" t="s">
        <v>602</v>
      </c>
      <c r="I10" s="8" t="s">
        <v>603</v>
      </c>
      <c r="J10"/>
    </row>
    <row r="11" spans="4:9" s="8" customFormat="1" ht="12.75">
      <c r="D11" s="8" t="s">
        <v>604</v>
      </c>
      <c r="E11" s="8" t="s">
        <v>605</v>
      </c>
      <c r="G11" s="8" t="s">
        <v>606</v>
      </c>
      <c r="H11" s="8" t="s">
        <v>607</v>
      </c>
      <c r="I11" s="8" t="s">
        <v>608</v>
      </c>
    </row>
    <row r="12" spans="2:18" s="6" customFormat="1" ht="12.75">
      <c r="B12" s="6" t="s">
        <v>6</v>
      </c>
      <c r="C12" s="6" t="s">
        <v>14</v>
      </c>
      <c r="D12" s="6" t="s">
        <v>609</v>
      </c>
      <c r="E12" s="6" t="s">
        <v>609</v>
      </c>
      <c r="F12" s="6" t="s">
        <v>610</v>
      </c>
      <c r="G12" s="6" t="s">
        <v>611</v>
      </c>
      <c r="H12" s="6" t="s">
        <v>612</v>
      </c>
      <c r="I12" s="6" t="s">
        <v>613</v>
      </c>
      <c r="N12" s="210"/>
      <c r="R12" s="210"/>
    </row>
    <row r="13" spans="2:19" s="28" customFormat="1" ht="12.75">
      <c r="B13" s="1"/>
      <c r="D13" s="7" t="s">
        <v>0</v>
      </c>
      <c r="E13" s="7" t="s">
        <v>1</v>
      </c>
      <c r="F13" s="7" t="s">
        <v>2</v>
      </c>
      <c r="G13" s="7" t="s">
        <v>3</v>
      </c>
      <c r="H13" s="7" t="s">
        <v>4</v>
      </c>
      <c r="I13" s="7" t="s">
        <v>7</v>
      </c>
      <c r="M13" s="7"/>
      <c r="P13" s="7"/>
      <c r="Q13" s="7"/>
      <c r="R13" s="7"/>
      <c r="S13" s="7"/>
    </row>
    <row r="14" spans="2:19" s="28" customFormat="1" ht="12.75">
      <c r="B14" s="1"/>
      <c r="E14" s="7"/>
      <c r="F14" s="7"/>
      <c r="G14" s="7"/>
      <c r="H14" s="7"/>
      <c r="I14" s="7"/>
      <c r="M14" s="7"/>
      <c r="P14" s="7"/>
      <c r="Q14" s="7"/>
      <c r="R14" s="7"/>
      <c r="S14" s="7"/>
    </row>
    <row r="15" spans="2:19" s="28" customFormat="1" ht="12.75">
      <c r="B15" s="1" t="s">
        <v>69</v>
      </c>
      <c r="C15" s="211">
        <v>36863</v>
      </c>
      <c r="D15" s="212">
        <v>0.058</v>
      </c>
      <c r="E15" s="213">
        <v>0.058</v>
      </c>
      <c r="F15" s="60" t="s">
        <v>614</v>
      </c>
      <c r="G15" s="213">
        <v>0.056</v>
      </c>
      <c r="H15" s="213">
        <f>E15-G15</f>
        <v>0.0020000000000000018</v>
      </c>
      <c r="I15" s="213">
        <f>D15-G15</f>
        <v>0.0020000000000000018</v>
      </c>
      <c r="M15" s="7"/>
      <c r="P15" s="7"/>
      <c r="Q15" s="7"/>
      <c r="R15" s="7"/>
      <c r="S15" s="7"/>
    </row>
    <row r="16" spans="2:19" s="28" customFormat="1" ht="12.75">
      <c r="B16" s="1" t="s">
        <v>70</v>
      </c>
      <c r="C16" s="211">
        <v>36953</v>
      </c>
      <c r="D16" s="212">
        <v>0.0569</v>
      </c>
      <c r="E16" s="213">
        <v>0.056</v>
      </c>
      <c r="F16" s="60" t="s">
        <v>615</v>
      </c>
      <c r="G16" s="213">
        <v>0.058</v>
      </c>
      <c r="H16" s="213">
        <f aca="true" t="shared" si="0" ref="H16:H39">E16-G16</f>
        <v>-0.0020000000000000018</v>
      </c>
      <c r="I16" s="213">
        <f aca="true" t="shared" si="1" ref="I16:I39">D16-G16</f>
        <v>-0.0011000000000000038</v>
      </c>
      <c r="M16" s="7"/>
      <c r="P16" s="7"/>
      <c r="Q16" s="7"/>
      <c r="R16" s="7"/>
      <c r="S16" s="7"/>
    </row>
    <row r="17" spans="2:19" s="28" customFormat="1" ht="12.75">
      <c r="B17" s="1" t="s">
        <v>68</v>
      </c>
      <c r="C17" s="211">
        <v>37045</v>
      </c>
      <c r="D17" s="212">
        <v>0.054</v>
      </c>
      <c r="E17" s="213">
        <v>0.058</v>
      </c>
      <c r="F17" s="60" t="s">
        <v>616</v>
      </c>
      <c r="G17" s="213">
        <v>0.052</v>
      </c>
      <c r="H17" s="213">
        <f t="shared" si="0"/>
        <v>0.006000000000000005</v>
      </c>
      <c r="I17" s="213">
        <f t="shared" si="1"/>
        <v>0.0020000000000000018</v>
      </c>
      <c r="M17" s="7"/>
      <c r="P17" s="7"/>
      <c r="Q17" s="7"/>
      <c r="R17" s="7"/>
      <c r="S17" s="7"/>
    </row>
    <row r="18" spans="2:19" s="28" customFormat="1" ht="12.75">
      <c r="B18" s="1" t="s">
        <v>71</v>
      </c>
      <c r="C18" s="211">
        <v>37137</v>
      </c>
      <c r="D18" s="212">
        <v>0.057</v>
      </c>
      <c r="E18" s="213">
        <v>0.059</v>
      </c>
      <c r="F18" s="60" t="s">
        <v>617</v>
      </c>
      <c r="G18" s="213">
        <v>0.051</v>
      </c>
      <c r="H18" s="213">
        <f t="shared" si="0"/>
        <v>0.008</v>
      </c>
      <c r="I18" s="213">
        <f t="shared" si="1"/>
        <v>0.006000000000000005</v>
      </c>
      <c r="M18" s="7"/>
      <c r="P18" s="7"/>
      <c r="Q18" s="7"/>
      <c r="R18" s="7"/>
      <c r="S18" s="7"/>
    </row>
    <row r="19" spans="2:19" s="28" customFormat="1" ht="12.75">
      <c r="B19" s="1" t="s">
        <v>72</v>
      </c>
      <c r="C19" s="211">
        <v>37228</v>
      </c>
      <c r="D19" s="212">
        <v>0.0552</v>
      </c>
      <c r="E19" s="213">
        <v>0.057</v>
      </c>
      <c r="F19" s="60" t="s">
        <v>618</v>
      </c>
      <c r="G19" s="213">
        <v>0.049</v>
      </c>
      <c r="H19" s="213">
        <f t="shared" si="0"/>
        <v>0.008</v>
      </c>
      <c r="I19" s="213">
        <f t="shared" si="1"/>
        <v>0.006199999999999997</v>
      </c>
      <c r="M19" s="7"/>
      <c r="P19" s="7"/>
      <c r="Q19" s="7"/>
      <c r="R19" s="7"/>
      <c r="S19" s="7"/>
    </row>
    <row r="20" spans="2:19" s="28" customFormat="1" ht="12.75">
      <c r="B20" s="1" t="s">
        <v>73</v>
      </c>
      <c r="C20" s="211">
        <v>37318</v>
      </c>
      <c r="D20" s="212">
        <v>0.053</v>
      </c>
      <c r="E20" s="213">
        <v>0.059</v>
      </c>
      <c r="F20" s="60" t="s">
        <v>619</v>
      </c>
      <c r="G20" s="213">
        <v>0.047</v>
      </c>
      <c r="H20" s="213">
        <f t="shared" si="0"/>
        <v>0.011999999999999997</v>
      </c>
      <c r="I20" s="213">
        <f t="shared" si="1"/>
        <v>0.005999999999999998</v>
      </c>
      <c r="M20" s="7"/>
      <c r="P20" s="7"/>
      <c r="Q20" s="7"/>
      <c r="R20" s="7"/>
      <c r="S20" s="7"/>
    </row>
    <row r="21" spans="2:19" s="28" customFormat="1" ht="12.75">
      <c r="B21" s="1" t="s">
        <v>74</v>
      </c>
      <c r="C21" s="211">
        <v>37410</v>
      </c>
      <c r="D21" s="212">
        <v>0.0563</v>
      </c>
      <c r="E21" s="213">
        <v>0.062</v>
      </c>
      <c r="F21" s="35" t="s">
        <v>620</v>
      </c>
      <c r="G21" s="213">
        <v>0.052</v>
      </c>
      <c r="H21" s="213">
        <f t="shared" si="0"/>
        <v>0.010000000000000002</v>
      </c>
      <c r="I21" s="213">
        <f t="shared" si="1"/>
        <v>0.004300000000000005</v>
      </c>
      <c r="M21" s="7"/>
      <c r="P21" s="7"/>
      <c r="Q21" s="7"/>
      <c r="R21" s="7"/>
      <c r="S21" s="7"/>
    </row>
    <row r="22" spans="2:19" s="28" customFormat="1" ht="12.75">
      <c r="B22" s="1" t="s">
        <v>75</v>
      </c>
      <c r="C22" s="211">
        <v>37502</v>
      </c>
      <c r="D22" s="212">
        <v>0.0576</v>
      </c>
      <c r="E22" s="213">
        <v>0.059</v>
      </c>
      <c r="F22" s="211" t="s">
        <v>621</v>
      </c>
      <c r="G22" s="213">
        <v>0.052</v>
      </c>
      <c r="H22" s="213">
        <f t="shared" si="0"/>
        <v>0.006999999999999999</v>
      </c>
      <c r="I22" s="213">
        <f t="shared" si="1"/>
        <v>0.005600000000000001</v>
      </c>
      <c r="M22" s="7"/>
      <c r="P22" s="7"/>
      <c r="Q22" s="7"/>
      <c r="R22" s="7"/>
      <c r="S22" s="7"/>
    </row>
    <row r="23" spans="2:19" ht="12.75">
      <c r="B23" s="1" t="s">
        <v>76</v>
      </c>
      <c r="C23" s="211">
        <v>37593</v>
      </c>
      <c r="D23" s="212">
        <v>0.0522</v>
      </c>
      <c r="E23" s="213">
        <v>0.057</v>
      </c>
      <c r="F23" s="35" t="s">
        <v>622</v>
      </c>
      <c r="G23" s="213">
        <v>0.049</v>
      </c>
      <c r="H23" s="213">
        <f t="shared" si="0"/>
        <v>0.008</v>
      </c>
      <c r="I23" s="213">
        <f t="shared" si="1"/>
        <v>0.0032000000000000015</v>
      </c>
      <c r="J23"/>
      <c r="N23" s="10"/>
      <c r="O23" s="10"/>
      <c r="R23" s="10"/>
      <c r="S23" s="10"/>
    </row>
    <row r="24" spans="2:19" ht="12.75">
      <c r="B24" s="1" t="s">
        <v>77</v>
      </c>
      <c r="C24" s="211">
        <v>37683</v>
      </c>
      <c r="D24" s="212">
        <v>0.0508</v>
      </c>
      <c r="E24" s="213">
        <v>0.057</v>
      </c>
      <c r="F24" s="35" t="s">
        <v>623</v>
      </c>
      <c r="G24" s="213">
        <v>0.054</v>
      </c>
      <c r="H24" s="213">
        <f t="shared" si="0"/>
        <v>0.0030000000000000027</v>
      </c>
      <c r="I24" s="213">
        <f t="shared" si="1"/>
        <v>-0.0032000000000000015</v>
      </c>
      <c r="J24"/>
      <c r="N24" s="10"/>
      <c r="O24" s="10"/>
      <c r="R24" s="10"/>
      <c r="S24" s="10"/>
    </row>
    <row r="25" spans="2:19" ht="12.75">
      <c r="B25" s="1" t="s">
        <v>78</v>
      </c>
      <c r="C25" s="211">
        <v>37775</v>
      </c>
      <c r="D25" s="212">
        <v>0.0497</v>
      </c>
      <c r="E25" s="213">
        <v>0.054</v>
      </c>
      <c r="F25" s="35" t="s">
        <v>624</v>
      </c>
      <c r="G25" s="213">
        <v>0.051</v>
      </c>
      <c r="H25" s="213">
        <f t="shared" si="0"/>
        <v>0.0030000000000000027</v>
      </c>
      <c r="I25" s="213">
        <f t="shared" si="1"/>
        <v>-0.0012999999999999956</v>
      </c>
      <c r="J25"/>
      <c r="N25" s="10"/>
      <c r="O25" s="10"/>
      <c r="R25" s="10"/>
      <c r="S25" s="10"/>
    </row>
    <row r="26" spans="2:19" ht="12.75">
      <c r="B26" s="1" t="s">
        <v>79</v>
      </c>
      <c r="C26" s="211">
        <v>37867</v>
      </c>
      <c r="D26" s="212">
        <v>0.0468</v>
      </c>
      <c r="E26" s="213">
        <v>0.058</v>
      </c>
      <c r="F26" s="211" t="s">
        <v>625</v>
      </c>
      <c r="G26" s="213">
        <v>0.049</v>
      </c>
      <c r="H26" s="213">
        <f t="shared" si="0"/>
        <v>0.009000000000000001</v>
      </c>
      <c r="I26" s="213">
        <f t="shared" si="1"/>
        <v>-0.0022000000000000006</v>
      </c>
      <c r="J26"/>
      <c r="N26" s="10"/>
      <c r="O26" s="10"/>
      <c r="R26" s="10"/>
      <c r="S26" s="10"/>
    </row>
    <row r="27" spans="2:19" ht="12.75">
      <c r="B27" s="1" t="s">
        <v>80</v>
      </c>
      <c r="C27" s="211">
        <v>37958</v>
      </c>
      <c r="D27" s="212">
        <v>0.0521</v>
      </c>
      <c r="E27" s="213">
        <v>0.059</v>
      </c>
      <c r="F27" s="35" t="s">
        <v>626</v>
      </c>
      <c r="G27" s="213">
        <v>0.048</v>
      </c>
      <c r="H27" s="213">
        <f t="shared" si="0"/>
        <v>0.010999999999999996</v>
      </c>
      <c r="I27" s="213">
        <f t="shared" si="1"/>
        <v>0.0040999999999999995</v>
      </c>
      <c r="J27"/>
      <c r="N27" s="10"/>
      <c r="O27" s="10"/>
      <c r="R27" s="10"/>
      <c r="S27" s="10"/>
    </row>
    <row r="28" spans="2:19" ht="12.75">
      <c r="B28" s="1" t="s">
        <v>81</v>
      </c>
      <c r="C28" s="211">
        <v>38049</v>
      </c>
      <c r="D28" s="212">
        <v>0.052</v>
      </c>
      <c r="E28" s="213">
        <v>0.059</v>
      </c>
      <c r="F28" s="211" t="s">
        <v>627</v>
      </c>
      <c r="G28" s="213">
        <v>0.0456</v>
      </c>
      <c r="H28" s="213">
        <f t="shared" si="0"/>
        <v>0.013399999999999995</v>
      </c>
      <c r="I28" s="213">
        <f t="shared" si="1"/>
        <v>0.006399999999999996</v>
      </c>
      <c r="J28"/>
      <c r="N28" s="57"/>
      <c r="O28" s="10"/>
      <c r="R28" s="10"/>
      <c r="S28" s="57"/>
    </row>
    <row r="29" spans="2:19" ht="12.75">
      <c r="B29" s="1" t="s">
        <v>82</v>
      </c>
      <c r="C29" s="211">
        <v>38141</v>
      </c>
      <c r="D29" s="212">
        <v>0.0494</v>
      </c>
      <c r="E29" s="213">
        <v>0.062</v>
      </c>
      <c r="F29" s="211" t="s">
        <v>628</v>
      </c>
      <c r="G29" s="213">
        <v>0.045</v>
      </c>
      <c r="H29" s="213">
        <f t="shared" si="0"/>
        <v>0.017</v>
      </c>
      <c r="I29" s="213">
        <f t="shared" si="1"/>
        <v>0.004400000000000001</v>
      </c>
      <c r="J29"/>
      <c r="N29" s="57"/>
      <c r="O29" s="10"/>
      <c r="R29" s="10"/>
      <c r="S29" s="57"/>
    </row>
    <row r="30" spans="2:19" ht="12.75">
      <c r="B30" s="1" t="s">
        <v>83</v>
      </c>
      <c r="C30" s="211">
        <v>38234</v>
      </c>
      <c r="D30" s="212">
        <v>0.0537</v>
      </c>
      <c r="E30" s="213">
        <v>0.06</v>
      </c>
      <c r="F30" s="211" t="s">
        <v>629</v>
      </c>
      <c r="G30" s="213">
        <v>0.0477</v>
      </c>
      <c r="H30" s="213">
        <f t="shared" si="0"/>
        <v>0.012299999999999998</v>
      </c>
      <c r="I30" s="213">
        <f t="shared" si="1"/>
        <v>0.005999999999999998</v>
      </c>
      <c r="J30"/>
      <c r="N30" s="57"/>
      <c r="O30" s="10"/>
      <c r="R30" s="10"/>
      <c r="S30" s="57"/>
    </row>
    <row r="31" spans="2:19" ht="12.75">
      <c r="B31" s="1" t="s">
        <v>84</v>
      </c>
      <c r="C31" s="211">
        <v>38325</v>
      </c>
      <c r="D31" s="212">
        <v>0.0507</v>
      </c>
      <c r="E31" s="213">
        <v>0.058</v>
      </c>
      <c r="F31" s="35" t="s">
        <v>630</v>
      </c>
      <c r="G31" s="213">
        <v>0.0464</v>
      </c>
      <c r="H31" s="213">
        <f t="shared" si="0"/>
        <v>0.011600000000000006</v>
      </c>
      <c r="I31" s="213">
        <f t="shared" si="1"/>
        <v>0.004300000000000005</v>
      </c>
      <c r="J31"/>
      <c r="N31" s="57"/>
      <c r="O31" s="10"/>
      <c r="R31" s="10"/>
      <c r="S31" s="57"/>
    </row>
    <row r="32" spans="2:19" ht="12.75">
      <c r="B32" s="1" t="s">
        <v>85</v>
      </c>
      <c r="C32" s="211">
        <v>38415</v>
      </c>
      <c r="D32" s="212">
        <v>0.0487</v>
      </c>
      <c r="E32" s="213">
        <v>0.056</v>
      </c>
      <c r="F32" s="211" t="s">
        <v>631</v>
      </c>
      <c r="G32" s="213">
        <v>0.0514</v>
      </c>
      <c r="H32" s="213">
        <f t="shared" si="0"/>
        <v>0.0046</v>
      </c>
      <c r="I32" s="213">
        <f t="shared" si="1"/>
        <v>-0.002700000000000001</v>
      </c>
      <c r="J32"/>
      <c r="N32" s="57"/>
      <c r="O32" s="10"/>
      <c r="R32" s="10"/>
      <c r="S32" s="57"/>
    </row>
    <row r="33" spans="2:19" ht="12.75">
      <c r="B33" s="1" t="s">
        <v>86</v>
      </c>
      <c r="C33" s="211">
        <v>38507</v>
      </c>
      <c r="D33" s="212">
        <v>0.0476</v>
      </c>
      <c r="E33" s="213">
        <v>0.055</v>
      </c>
      <c r="F33" s="211" t="s">
        <v>632</v>
      </c>
      <c r="G33" s="213">
        <v>0.0499</v>
      </c>
      <c r="H33" s="213">
        <f t="shared" si="0"/>
        <v>0.0051</v>
      </c>
      <c r="I33" s="213">
        <f t="shared" si="1"/>
        <v>-0.0022999999999999965</v>
      </c>
      <c r="J33"/>
      <c r="N33" s="57"/>
      <c r="O33" s="10"/>
      <c r="R33" s="10"/>
      <c r="S33" s="57"/>
    </row>
    <row r="34" spans="2:19" ht="12.75">
      <c r="B34" s="1" t="s">
        <v>87</v>
      </c>
      <c r="C34" s="211">
        <v>38599</v>
      </c>
      <c r="D34" s="212">
        <v>0.0455</v>
      </c>
      <c r="E34" s="213">
        <v>0.052</v>
      </c>
      <c r="F34" s="211" t="s">
        <v>633</v>
      </c>
      <c r="G34" s="213">
        <v>0.0474</v>
      </c>
      <c r="H34" s="213">
        <f t="shared" si="0"/>
        <v>0.0046</v>
      </c>
      <c r="I34" s="213">
        <f t="shared" si="1"/>
        <v>-0.001899999999999999</v>
      </c>
      <c r="J34"/>
      <c r="N34" s="57"/>
      <c r="O34" s="10"/>
      <c r="R34" s="10"/>
      <c r="S34" s="57"/>
    </row>
    <row r="35" spans="2:19" ht="12.75">
      <c r="B35" s="1" t="s">
        <v>88</v>
      </c>
      <c r="C35" s="211">
        <v>38691</v>
      </c>
      <c r="D35" s="212">
        <v>0.0451</v>
      </c>
      <c r="E35" s="213">
        <v>0.053</v>
      </c>
      <c r="F35" s="211" t="s">
        <v>634</v>
      </c>
      <c r="G35" s="213">
        <v>0.048</v>
      </c>
      <c r="H35" s="213">
        <f t="shared" si="0"/>
        <v>0.0049999999999999975</v>
      </c>
      <c r="I35" s="213">
        <f t="shared" si="1"/>
        <v>-0.0029</v>
      </c>
      <c r="J35"/>
      <c r="N35" s="57"/>
      <c r="O35" s="10"/>
      <c r="R35" s="10"/>
      <c r="S35" s="57"/>
    </row>
    <row r="36" spans="2:19" ht="12.75">
      <c r="B36" s="1" t="s">
        <v>89</v>
      </c>
      <c r="C36" s="211">
        <v>38781</v>
      </c>
      <c r="D36" s="212">
        <v>0.0477</v>
      </c>
      <c r="E36" s="213">
        <v>0.051</v>
      </c>
      <c r="F36" s="211" t="s">
        <v>635</v>
      </c>
      <c r="G36" s="213">
        <v>0.0499</v>
      </c>
      <c r="H36" s="213">
        <f t="shared" si="0"/>
        <v>0.0010999999999999968</v>
      </c>
      <c r="I36" s="213">
        <f t="shared" si="1"/>
        <v>-0.0022000000000000006</v>
      </c>
      <c r="J36"/>
      <c r="N36" s="57"/>
      <c r="O36" s="10"/>
      <c r="R36" s="10"/>
      <c r="S36" s="57"/>
    </row>
    <row r="37" spans="2:19" ht="12.75">
      <c r="B37" s="1" t="s">
        <v>90</v>
      </c>
      <c r="C37" s="211">
        <v>38873</v>
      </c>
      <c r="D37" s="212">
        <v>0.0464</v>
      </c>
      <c r="E37" s="213">
        <v>0.053</v>
      </c>
      <c r="F37" s="211" t="s">
        <v>636</v>
      </c>
      <c r="G37" s="213">
        <v>0.0494</v>
      </c>
      <c r="H37" s="213">
        <f t="shared" si="0"/>
        <v>0.003599999999999999</v>
      </c>
      <c r="I37" s="213">
        <f t="shared" si="1"/>
        <v>-0.0030000000000000027</v>
      </c>
      <c r="J37"/>
      <c r="N37" s="57"/>
      <c r="O37" s="10"/>
      <c r="R37" s="10"/>
      <c r="S37" s="57"/>
    </row>
    <row r="38" spans="2:19" ht="12.75">
      <c r="B38" s="1" t="s">
        <v>91</v>
      </c>
      <c r="C38" s="211">
        <v>38965</v>
      </c>
      <c r="D38" s="212">
        <v>0.0514</v>
      </c>
      <c r="E38" s="213">
        <v>0.052</v>
      </c>
      <c r="F38" s="211" t="s">
        <v>637</v>
      </c>
      <c r="G38" s="213">
        <v>0.0461</v>
      </c>
      <c r="H38" s="213">
        <f t="shared" si="0"/>
        <v>0.0058999999999999955</v>
      </c>
      <c r="I38" s="213">
        <f t="shared" si="1"/>
        <v>0.005299999999999999</v>
      </c>
      <c r="J38"/>
      <c r="N38" s="57"/>
      <c r="O38" s="10"/>
      <c r="R38" s="10"/>
      <c r="S38" s="57"/>
    </row>
    <row r="39" spans="2:19" ht="12.75">
      <c r="B39" s="1" t="s">
        <v>92</v>
      </c>
      <c r="C39" s="211">
        <v>39056</v>
      </c>
      <c r="D39" s="212">
        <v>0.0499</v>
      </c>
      <c r="E39" s="213">
        <v>0.05</v>
      </c>
      <c r="F39" s="211" t="s">
        <v>638</v>
      </c>
      <c r="G39" s="213">
        <v>0.0442</v>
      </c>
      <c r="H39" s="213">
        <f t="shared" si="0"/>
        <v>0.0058</v>
      </c>
      <c r="I39" s="213">
        <f t="shared" si="1"/>
        <v>0.005699999999999997</v>
      </c>
      <c r="J39"/>
      <c r="N39" s="57"/>
      <c r="O39" s="10"/>
      <c r="R39" s="10"/>
      <c r="S39" s="57"/>
    </row>
    <row r="40" spans="2:19" ht="12.75">
      <c r="B40" s="1" t="s">
        <v>639</v>
      </c>
      <c r="C40" s="211">
        <v>39087</v>
      </c>
      <c r="D40" s="212">
        <v>0.0473</v>
      </c>
      <c r="E40" s="213">
        <v>0.051</v>
      </c>
      <c r="F40" s="211" t="s">
        <v>642</v>
      </c>
      <c r="G40" s="213"/>
      <c r="H40" s="213"/>
      <c r="I40" s="213"/>
      <c r="J40"/>
      <c r="N40" s="57"/>
      <c r="O40" s="10"/>
      <c r="R40" s="10"/>
      <c r="S40" s="57"/>
    </row>
    <row r="41" spans="2:19" ht="12.75">
      <c r="B41" s="1" t="s">
        <v>640</v>
      </c>
      <c r="C41" s="211">
        <v>39118</v>
      </c>
      <c r="D41" s="212">
        <v>0.0474</v>
      </c>
      <c r="E41" s="213">
        <v>0.051</v>
      </c>
      <c r="F41" s="211" t="s">
        <v>642</v>
      </c>
      <c r="G41" s="213"/>
      <c r="H41" s="213"/>
      <c r="I41" s="213"/>
      <c r="J41"/>
      <c r="N41" s="57"/>
      <c r="O41" s="10"/>
      <c r="R41" s="10"/>
      <c r="S41" s="57"/>
    </row>
    <row r="42" spans="2:19" ht="12.75">
      <c r="B42" s="1" t="s">
        <v>641</v>
      </c>
      <c r="C42" s="211">
        <v>39146</v>
      </c>
      <c r="D42" s="212">
        <v>0.0474</v>
      </c>
      <c r="E42" s="213">
        <v>0.051</v>
      </c>
      <c r="F42" s="211" t="s">
        <v>642</v>
      </c>
      <c r="G42" s="213"/>
      <c r="H42" s="213"/>
      <c r="I42" s="213"/>
      <c r="J42"/>
      <c r="N42" s="57"/>
      <c r="O42" s="10"/>
      <c r="R42" s="10"/>
      <c r="S42" s="57"/>
    </row>
    <row r="43" spans="2:19" ht="12.75">
      <c r="B43" s="1" t="s">
        <v>643</v>
      </c>
      <c r="C43" s="211">
        <v>39177</v>
      </c>
      <c r="D43" s="212">
        <v>0.0479</v>
      </c>
      <c r="E43" s="213">
        <v>0.05</v>
      </c>
      <c r="F43" s="211" t="s">
        <v>646</v>
      </c>
      <c r="G43" s="213"/>
      <c r="H43" s="213"/>
      <c r="I43" s="213"/>
      <c r="J43"/>
      <c r="N43" s="57"/>
      <c r="O43" s="10"/>
      <c r="R43" s="10"/>
      <c r="S43" s="57"/>
    </row>
    <row r="44" spans="2:19" ht="12.75">
      <c r="B44" s="1" t="s">
        <v>644</v>
      </c>
      <c r="C44" s="211">
        <v>39207</v>
      </c>
      <c r="D44" s="212">
        <v>0.048</v>
      </c>
      <c r="E44" s="213">
        <v>0.051</v>
      </c>
      <c r="F44" s="211" t="s">
        <v>646</v>
      </c>
      <c r="G44" s="213"/>
      <c r="H44" s="213"/>
      <c r="I44" s="213"/>
      <c r="J44"/>
      <c r="N44" s="57"/>
      <c r="O44" s="10"/>
      <c r="R44" s="10"/>
      <c r="S44" s="57"/>
    </row>
    <row r="45" spans="2:19" ht="12.75">
      <c r="B45" s="1" t="s">
        <v>645</v>
      </c>
      <c r="C45" s="211">
        <v>39238</v>
      </c>
      <c r="D45" s="212">
        <v>0.048</v>
      </c>
      <c r="E45" s="213">
        <v>0.051</v>
      </c>
      <c r="F45" s="211" t="s">
        <v>646</v>
      </c>
      <c r="G45" s="213"/>
      <c r="H45" s="213"/>
      <c r="I45" s="213"/>
      <c r="J45"/>
      <c r="N45" s="57"/>
      <c r="O45" s="10"/>
      <c r="R45" s="10"/>
      <c r="S45" s="57"/>
    </row>
    <row r="46" spans="2:19" ht="12.75">
      <c r="B46" s="1" t="s">
        <v>647</v>
      </c>
      <c r="C46" s="211">
        <v>39268</v>
      </c>
      <c r="D46" s="212">
        <v>0.0499</v>
      </c>
      <c r="E46" s="213">
        <v>0.054</v>
      </c>
      <c r="F46" s="211" t="s">
        <v>650</v>
      </c>
      <c r="G46" s="213"/>
      <c r="H46" s="213"/>
      <c r="I46" s="213"/>
      <c r="J46"/>
      <c r="N46" s="57"/>
      <c r="O46" s="10"/>
      <c r="R46" s="10"/>
      <c r="S46" s="57"/>
    </row>
    <row r="47" spans="2:19" ht="12.75">
      <c r="B47" s="1" t="s">
        <v>648</v>
      </c>
      <c r="C47" s="211">
        <v>39299</v>
      </c>
      <c r="D47" s="212">
        <v>0.0499</v>
      </c>
      <c r="E47" s="213">
        <v>0.052</v>
      </c>
      <c r="F47" s="211" t="s">
        <v>650</v>
      </c>
      <c r="G47" s="213"/>
      <c r="H47" s="213"/>
      <c r="I47" s="213"/>
      <c r="J47"/>
      <c r="N47" s="57"/>
      <c r="O47" s="10"/>
      <c r="R47" s="10"/>
      <c r="S47" s="57"/>
    </row>
    <row r="48" spans="2:19" ht="12.75">
      <c r="B48" s="1" t="s">
        <v>649</v>
      </c>
      <c r="C48" s="211">
        <v>39330</v>
      </c>
      <c r="D48" s="212">
        <v>0.0499</v>
      </c>
      <c r="E48" s="213">
        <v>0.052</v>
      </c>
      <c r="F48" s="211" t="s">
        <v>650</v>
      </c>
      <c r="G48" s="213"/>
      <c r="H48" s="213"/>
      <c r="I48" s="213"/>
      <c r="J48"/>
      <c r="N48" s="57"/>
      <c r="O48" s="10"/>
      <c r="R48" s="10"/>
      <c r="S48" s="57"/>
    </row>
    <row r="49" spans="2:19" ht="12.75">
      <c r="B49" s="1" t="s">
        <v>651</v>
      </c>
      <c r="C49" s="211">
        <v>39360</v>
      </c>
      <c r="D49" s="212">
        <v>0.0494</v>
      </c>
      <c r="E49" s="213">
        <v>0.052</v>
      </c>
      <c r="F49" s="211" t="s">
        <v>654</v>
      </c>
      <c r="G49" s="213"/>
      <c r="H49" s="213"/>
      <c r="I49" s="213"/>
      <c r="J49"/>
      <c r="N49" s="57"/>
      <c r="O49" s="10"/>
      <c r="R49" s="10"/>
      <c r="S49" s="57"/>
    </row>
    <row r="50" spans="2:19" ht="12.75">
      <c r="B50" s="1" t="s">
        <v>652</v>
      </c>
      <c r="C50" s="211">
        <v>39391</v>
      </c>
      <c r="D50" s="212">
        <v>0.0494</v>
      </c>
      <c r="E50" s="213">
        <v>0.051</v>
      </c>
      <c r="F50" s="211" t="s">
        <v>654</v>
      </c>
      <c r="G50" s="213"/>
      <c r="H50" s="213"/>
      <c r="I50" s="213"/>
      <c r="J50"/>
      <c r="N50" s="57"/>
      <c r="O50" s="10"/>
      <c r="R50" s="10"/>
      <c r="S50" s="57"/>
    </row>
    <row r="51" spans="2:19" ht="12.75">
      <c r="B51" s="1" t="s">
        <v>653</v>
      </c>
      <c r="C51" s="211">
        <v>39421</v>
      </c>
      <c r="D51" s="212">
        <v>0.0494</v>
      </c>
      <c r="E51" s="213">
        <v>0.048</v>
      </c>
      <c r="F51" s="211" t="s">
        <v>654</v>
      </c>
      <c r="G51" s="213"/>
      <c r="H51" s="213"/>
      <c r="I51" s="213"/>
      <c r="J51"/>
      <c r="N51" s="57"/>
      <c r="O51" s="10"/>
      <c r="R51" s="10"/>
      <c r="S51" s="57"/>
    </row>
    <row r="52" spans="2:19" ht="12.75">
      <c r="B52" s="1" t="s">
        <v>655</v>
      </c>
      <c r="C52" s="211">
        <v>39452</v>
      </c>
      <c r="D52" s="212">
        <v>0.0461</v>
      </c>
      <c r="E52" s="213">
        <v>0.049</v>
      </c>
      <c r="F52" s="211" t="s">
        <v>658</v>
      </c>
      <c r="G52" s="213"/>
      <c r="H52" s="213"/>
      <c r="I52" s="213"/>
      <c r="J52"/>
      <c r="N52" s="57"/>
      <c r="O52" s="10"/>
      <c r="R52" s="10"/>
      <c r="S52" s="57"/>
    </row>
    <row r="53" spans="2:19" ht="12.75">
      <c r="B53" s="1" t="s">
        <v>656</v>
      </c>
      <c r="C53" s="211">
        <v>39483</v>
      </c>
      <c r="D53" s="212">
        <v>0.0461</v>
      </c>
      <c r="E53" s="213">
        <v>0.046</v>
      </c>
      <c r="F53" s="211" t="s">
        <v>658</v>
      </c>
      <c r="G53" s="213"/>
      <c r="H53" s="213"/>
      <c r="I53" s="213"/>
      <c r="J53"/>
      <c r="N53" s="57"/>
      <c r="O53" s="10"/>
      <c r="R53" s="10"/>
      <c r="S53" s="57"/>
    </row>
    <row r="54" spans="2:19" ht="12.75">
      <c r="B54" s="1" t="s">
        <v>657</v>
      </c>
      <c r="C54" s="211">
        <v>39512</v>
      </c>
      <c r="D54" s="212">
        <v>0.0461</v>
      </c>
      <c r="E54" s="213">
        <v>0.048</v>
      </c>
      <c r="F54" s="211" t="s">
        <v>658</v>
      </c>
      <c r="G54" s="213"/>
      <c r="H54" s="213"/>
      <c r="I54" s="213"/>
      <c r="J54"/>
      <c r="N54" s="57"/>
      <c r="O54" s="10"/>
      <c r="R54" s="10"/>
      <c r="S54" s="57"/>
    </row>
    <row r="55" spans="2:19" ht="12.75">
      <c r="B55" s="1" t="s">
        <v>659</v>
      </c>
      <c r="C55" s="211">
        <v>39546</v>
      </c>
      <c r="D55" s="212">
        <v>0.0442</v>
      </c>
      <c r="E55" s="213">
        <v>0.048</v>
      </c>
      <c r="F55" s="211" t="s">
        <v>663</v>
      </c>
      <c r="G55" s="213"/>
      <c r="H55" s="213"/>
      <c r="I55" s="213"/>
      <c r="J55"/>
      <c r="N55" s="57"/>
      <c r="O55" s="10"/>
      <c r="R55" s="10"/>
      <c r="S55" s="57"/>
    </row>
    <row r="56" spans="2:19" ht="12.75">
      <c r="B56" s="60" t="s">
        <v>689</v>
      </c>
      <c r="C56" s="211">
        <v>39576</v>
      </c>
      <c r="D56" s="212">
        <v>0.0441</v>
      </c>
      <c r="E56" s="213">
        <v>0.049</v>
      </c>
      <c r="F56" s="211" t="s">
        <v>663</v>
      </c>
      <c r="G56" s="213"/>
      <c r="H56" s="213"/>
      <c r="I56" s="213"/>
      <c r="J56"/>
      <c r="N56" s="57"/>
      <c r="O56" s="10"/>
      <c r="R56" s="10"/>
      <c r="S56" s="57"/>
    </row>
    <row r="57" spans="2:19" ht="12.75">
      <c r="B57" s="1"/>
      <c r="C57" s="211"/>
      <c r="D57" s="212"/>
      <c r="E57" s="213"/>
      <c r="F57" s="211"/>
      <c r="G57" s="213"/>
      <c r="H57" s="213"/>
      <c r="I57" s="213"/>
      <c r="J57"/>
      <c r="N57" s="57"/>
      <c r="O57" s="10"/>
      <c r="R57" s="10"/>
      <c r="S57" s="57"/>
    </row>
    <row r="58" spans="3:19" ht="12.75">
      <c r="C58" s="214"/>
      <c r="D58" s="212"/>
      <c r="E58" s="213"/>
      <c r="F58" s="211"/>
      <c r="G58" s="213"/>
      <c r="H58" s="213"/>
      <c r="I58" s="213"/>
      <c r="J58"/>
      <c r="N58" s="57"/>
      <c r="O58" s="10"/>
      <c r="R58" s="10"/>
      <c r="S58" s="57"/>
    </row>
    <row r="59" spans="2:20" s="23" customFormat="1" ht="12.75">
      <c r="B59" s="32" t="s">
        <v>26</v>
      </c>
      <c r="C59" s="215"/>
      <c r="D59" s="215"/>
      <c r="E59" s="216"/>
      <c r="F59" s="216"/>
      <c r="G59" s="216"/>
      <c r="H59" s="216"/>
      <c r="I59" s="216"/>
      <c r="J59" s="10"/>
      <c r="P59" s="217"/>
      <c r="T59" s="217"/>
    </row>
    <row r="60" spans="2:20" s="143" customFormat="1" ht="12.75">
      <c r="B60" s="61" t="s">
        <v>660</v>
      </c>
      <c r="C60" s="218"/>
      <c r="D60" s="218"/>
      <c r="J60" s="35"/>
      <c r="P60" s="219"/>
      <c r="T60" s="219"/>
    </row>
    <row r="61" spans="2:20" ht="12.75">
      <c r="B61" s="77" t="s">
        <v>661</v>
      </c>
      <c r="C61" s="210"/>
      <c r="D61" s="210"/>
      <c r="O61" s="57"/>
      <c r="P61" s="57"/>
      <c r="S61" s="57"/>
      <c r="T61" s="57"/>
    </row>
    <row r="62" spans="2:20" ht="12.75">
      <c r="B62" s="77" t="s">
        <v>662</v>
      </c>
      <c r="C62" s="210"/>
      <c r="D62" s="210"/>
      <c r="O62" s="10"/>
      <c r="P62" s="57"/>
      <c r="S62" s="10"/>
      <c r="T62" s="57"/>
    </row>
    <row r="63" spans="3:20" ht="12.75">
      <c r="C63" s="210"/>
      <c r="D63" s="210"/>
      <c r="O63" s="10"/>
      <c r="P63" s="57"/>
      <c r="S63" s="10"/>
      <c r="T63" s="57"/>
    </row>
    <row r="64" spans="3:16" ht="12.75">
      <c r="C64" s="210"/>
      <c r="D64" s="210"/>
      <c r="O64" s="10"/>
      <c r="P64" s="10"/>
    </row>
    <row r="65" spans="3:20" ht="12.75">
      <c r="C65" s="210"/>
      <c r="D65" s="210"/>
      <c r="N65" s="8"/>
      <c r="O65" s="8"/>
      <c r="P65" s="8"/>
      <c r="R65" s="8"/>
      <c r="S65" s="8"/>
      <c r="T65" s="8"/>
    </row>
    <row r="66" spans="2:20" s="220" customFormat="1" ht="12.75">
      <c r="B66" s="221"/>
      <c r="E66" s="221"/>
      <c r="F66" s="221"/>
      <c r="G66" s="221"/>
      <c r="H66" s="221"/>
      <c r="I66" s="221"/>
      <c r="J66" s="221"/>
      <c r="N66" s="6"/>
      <c r="O66" s="210"/>
      <c r="P66" s="6"/>
      <c r="R66" s="6"/>
      <c r="S66" s="210"/>
      <c r="T66" s="6"/>
    </row>
    <row r="67" spans="2:20" s="28" customFormat="1" ht="12.75">
      <c r="B67" s="1"/>
      <c r="E67" s="1"/>
      <c r="F67" s="1"/>
      <c r="G67" s="1"/>
      <c r="H67" s="1"/>
      <c r="I67" s="1"/>
      <c r="J67" s="1"/>
      <c r="N67" s="7"/>
      <c r="O67" s="7"/>
      <c r="P67" s="7"/>
      <c r="Q67" s="7"/>
      <c r="R67" s="7"/>
      <c r="S67" s="7"/>
      <c r="T67" s="7"/>
    </row>
    <row r="68" spans="15:20" ht="12.75">
      <c r="O68" s="10"/>
      <c r="P68" s="10"/>
      <c r="S68" s="10"/>
      <c r="T68" s="10"/>
    </row>
    <row r="69" spans="15:20" ht="12.75">
      <c r="O69" s="10"/>
      <c r="P69" s="10"/>
      <c r="S69" s="10"/>
      <c r="T69" s="10"/>
    </row>
    <row r="70" spans="15:20" ht="12.75">
      <c r="O70" s="10"/>
      <c r="P70" s="57"/>
      <c r="S70" s="10"/>
      <c r="T70" s="57"/>
    </row>
    <row r="71" spans="15:20" ht="12.75">
      <c r="O71" s="10"/>
      <c r="P71" s="57"/>
      <c r="S71" s="10"/>
      <c r="T71" s="57"/>
    </row>
    <row r="72" spans="15:20" ht="12.75">
      <c r="O72" s="10"/>
      <c r="P72" s="57"/>
      <c r="S72" s="10"/>
      <c r="T72" s="57"/>
    </row>
    <row r="73" spans="15:20" ht="12.75">
      <c r="O73" s="10"/>
      <c r="P73" s="57"/>
      <c r="S73" s="10"/>
      <c r="T73" s="57"/>
    </row>
    <row r="74" spans="15:20" ht="12.75">
      <c r="O74" s="10"/>
      <c r="P74" s="57"/>
      <c r="S74" s="10"/>
      <c r="T74" s="57"/>
    </row>
    <row r="75" spans="15:16" ht="12.75">
      <c r="O75" s="10"/>
      <c r="P75" s="10"/>
    </row>
    <row r="76" s="8" customFormat="1" ht="12.75"/>
    <row r="77" s="8" customFormat="1" ht="12.75">
      <c r="N77" s="143"/>
    </row>
    <row r="78" spans="14:16" ht="12.75">
      <c r="N78" s="32"/>
      <c r="O78" s="10"/>
      <c r="P78" s="10"/>
    </row>
    <row r="85" spans="5:6" ht="12.75">
      <c r="E85" s="57"/>
      <c r="F85" s="57"/>
    </row>
    <row r="87" spans="3:6" ht="12.75">
      <c r="C87" s="8"/>
      <c r="D87" s="8"/>
      <c r="E87" s="8"/>
      <c r="F87" s="8"/>
    </row>
    <row r="88" spans="3:6" ht="12.75">
      <c r="C88" s="214"/>
      <c r="D88" s="214"/>
      <c r="E88" s="8"/>
      <c r="F88" s="8"/>
    </row>
  </sheetData>
  <sheetProtection/>
  <mergeCells count="4">
    <mergeCell ref="A1:I1"/>
    <mergeCell ref="A5:I5"/>
    <mergeCell ref="A6:I6"/>
    <mergeCell ref="D10:F10"/>
  </mergeCells>
  <printOptions horizontalCentered="1"/>
  <pageMargins left="0.7" right="0.7" top="0.75" bottom="0.75" header="0.3" footer="0.3"/>
  <pageSetup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2" max="2" width="19.28125" style="0" customWidth="1"/>
    <col min="3" max="3" width="12.421875" style="0" customWidth="1"/>
    <col min="4" max="4" width="15.8515625" style="0" customWidth="1"/>
    <col min="5" max="5" width="12.57421875" style="0" customWidth="1"/>
    <col min="6" max="6" width="14.57421875" style="0" customWidth="1"/>
    <col min="7" max="7" width="11.00390625" style="0" customWidth="1"/>
    <col min="8" max="8" width="10.8515625" style="0" customWidth="1"/>
  </cols>
  <sheetData>
    <row r="1" spans="1:8" ht="33.75">
      <c r="A1" s="269" t="s">
        <v>595</v>
      </c>
      <c r="B1" s="269"/>
      <c r="C1" s="269"/>
      <c r="D1" s="269"/>
      <c r="E1" s="269"/>
      <c r="F1" s="269"/>
      <c r="G1" s="269"/>
      <c r="H1" s="269"/>
    </row>
    <row r="2" ht="12.75">
      <c r="A2" s="10"/>
    </row>
    <row r="3" ht="12.75">
      <c r="A3" s="10"/>
    </row>
    <row r="4" ht="12.75">
      <c r="A4" s="10"/>
    </row>
    <row r="5" spans="1:8" ht="23.25">
      <c r="A5" s="270" t="s">
        <v>675</v>
      </c>
      <c r="B5" s="270"/>
      <c r="C5" s="270"/>
      <c r="D5" s="270"/>
      <c r="E5" s="270"/>
      <c r="F5" s="270"/>
      <c r="G5" s="270"/>
      <c r="H5" s="270"/>
    </row>
    <row r="9" spans="1:8" ht="12.75">
      <c r="A9" s="8"/>
      <c r="B9" s="3"/>
      <c r="C9" s="83">
        <v>2006</v>
      </c>
      <c r="D9" s="7" t="s">
        <v>45</v>
      </c>
      <c r="E9" s="83">
        <v>2006</v>
      </c>
      <c r="F9" s="7" t="s">
        <v>45</v>
      </c>
      <c r="G9" s="83">
        <v>2006</v>
      </c>
      <c r="H9" s="8" t="s">
        <v>45</v>
      </c>
    </row>
    <row r="10" spans="1:8" ht="12.75">
      <c r="A10" s="8"/>
      <c r="B10" s="3"/>
      <c r="C10" s="34" t="s">
        <v>34</v>
      </c>
      <c r="D10" s="7" t="s">
        <v>36</v>
      </c>
      <c r="E10" s="7" t="s">
        <v>38</v>
      </c>
      <c r="F10" s="7" t="s">
        <v>39</v>
      </c>
      <c r="G10" s="8" t="s">
        <v>97</v>
      </c>
      <c r="H10" s="8" t="s">
        <v>97</v>
      </c>
    </row>
    <row r="11" spans="1:8" ht="12.75">
      <c r="A11" s="6" t="s">
        <v>6</v>
      </c>
      <c r="B11" s="4" t="s">
        <v>337</v>
      </c>
      <c r="C11" s="92" t="s">
        <v>35</v>
      </c>
      <c r="D11" s="4" t="s">
        <v>37</v>
      </c>
      <c r="E11" s="24" t="s">
        <v>35</v>
      </c>
      <c r="F11" s="4" t="s">
        <v>37</v>
      </c>
      <c r="G11" s="6" t="s">
        <v>43</v>
      </c>
      <c r="H11" s="6" t="s">
        <v>43</v>
      </c>
    </row>
    <row r="12" spans="1:8" ht="12.75">
      <c r="A12" s="7"/>
      <c r="B12" s="7"/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7</v>
      </c>
    </row>
    <row r="13" spans="7:8" ht="12.75">
      <c r="G13" s="10"/>
      <c r="H13" s="10"/>
    </row>
    <row r="14" spans="1:8" ht="15.75" customHeight="1">
      <c r="A14" s="10">
        <v>1</v>
      </c>
      <c r="B14" s="122" t="s">
        <v>335</v>
      </c>
      <c r="C14" s="245">
        <f>'Payout (WP1)'!C14</f>
        <v>32.35</v>
      </c>
      <c r="D14" s="245">
        <f>'Payout (WP1)'!D14</f>
        <v>37.4</v>
      </c>
      <c r="E14" s="245">
        <f>'Payout (WP1)'!E14</f>
        <v>2.54</v>
      </c>
      <c r="F14" s="245">
        <f>'Payout (WP1)'!F14</f>
        <v>2.54</v>
      </c>
      <c r="G14" s="22">
        <f>E14/C14</f>
        <v>0.078516228748068</v>
      </c>
      <c r="H14" s="22">
        <f>F14/D14</f>
        <v>0.0679144385026738</v>
      </c>
    </row>
    <row r="15" spans="1:8" ht="15.75" customHeight="1">
      <c r="A15" s="10">
        <v>2</v>
      </c>
      <c r="B15" s="121" t="s">
        <v>594</v>
      </c>
      <c r="C15" s="245">
        <f>'Payout (WP1)'!C15</f>
        <v>17.27</v>
      </c>
      <c r="D15" s="245">
        <f>'Payout (WP1)'!D15</f>
        <v>20.75</v>
      </c>
      <c r="E15" s="245">
        <f>'Payout (WP1)'!E15</f>
        <v>0.6</v>
      </c>
      <c r="F15" s="245">
        <f>'Payout (WP1)'!F15</f>
        <v>1.2</v>
      </c>
      <c r="G15" s="22">
        <f aca="true" t="shared" si="0" ref="G15:G28">E15/C15</f>
        <v>0.03474232773595831</v>
      </c>
      <c r="H15" s="22">
        <f aca="true" t="shared" si="1" ref="H15:H28">F15/D15</f>
        <v>0.057831325301204814</v>
      </c>
    </row>
    <row r="16" spans="1:8" ht="15.75" customHeight="1">
      <c r="A16" s="10">
        <v>3</v>
      </c>
      <c r="B16" s="122" t="s">
        <v>330</v>
      </c>
      <c r="C16" s="245">
        <f>'Payout (WP1)'!C16</f>
        <v>16.85</v>
      </c>
      <c r="D16" s="245">
        <f>'Payout (WP1)'!D16</f>
        <v>21.5</v>
      </c>
      <c r="E16" s="245">
        <f>'Payout (WP1)'!E16</f>
        <v>0.9</v>
      </c>
      <c r="F16" s="245">
        <f>'Payout (WP1)'!F16</f>
        <v>1.5</v>
      </c>
      <c r="G16" s="22">
        <f t="shared" si="0"/>
        <v>0.05341246290801187</v>
      </c>
      <c r="H16" s="22">
        <f t="shared" si="1"/>
        <v>0.06976744186046512</v>
      </c>
    </row>
    <row r="17" spans="1:8" ht="15.75" customHeight="1">
      <c r="A17" s="10">
        <v>4</v>
      </c>
      <c r="B17" s="122" t="s">
        <v>110</v>
      </c>
      <c r="C17" s="245">
        <f>'Payout (WP1)'!C17</f>
        <v>36.08</v>
      </c>
      <c r="D17" s="245">
        <f>'Payout (WP1)'!D17</f>
        <v>42</v>
      </c>
      <c r="E17" s="245">
        <f>'Payout (WP1)'!E17</f>
        <v>2.12</v>
      </c>
      <c r="F17" s="245">
        <f>'Payout (WP1)'!F17</f>
        <v>2.3</v>
      </c>
      <c r="G17" s="22">
        <f t="shared" si="0"/>
        <v>0.058758314855875834</v>
      </c>
      <c r="H17" s="22">
        <f t="shared" si="1"/>
        <v>0.054761904761904755</v>
      </c>
    </row>
    <row r="18" spans="1:8" ht="15.75" customHeight="1">
      <c r="A18" s="10">
        <v>5</v>
      </c>
      <c r="B18" s="122" t="s">
        <v>589</v>
      </c>
      <c r="C18" s="245">
        <f>'Payout (WP1)'!C18</f>
        <v>16.04</v>
      </c>
      <c r="D18" s="245">
        <f>'Payout (WP1)'!D18</f>
        <v>18</v>
      </c>
      <c r="E18" s="245">
        <f>'Payout (WP1)'!E18</f>
        <v>1.28</v>
      </c>
      <c r="F18" s="245">
        <f>'Payout (WP1)'!F18</f>
        <v>1.4</v>
      </c>
      <c r="G18" s="22">
        <f t="shared" si="0"/>
        <v>0.07980049875311722</v>
      </c>
      <c r="H18" s="22">
        <f t="shared" si="1"/>
        <v>0.07777777777777778</v>
      </c>
    </row>
    <row r="19" spans="1:8" ht="15.75" customHeight="1">
      <c r="A19" s="10">
        <v>6</v>
      </c>
      <c r="B19" s="122" t="s">
        <v>341</v>
      </c>
      <c r="C19" s="245">
        <f>'Payout (WP1)'!C19</f>
        <v>15.35</v>
      </c>
      <c r="D19" s="245">
        <f>'Payout (WP1)'!D19</f>
        <v>24</v>
      </c>
      <c r="E19" s="245">
        <f>'Payout (WP1)'!E19</f>
        <v>1.82</v>
      </c>
      <c r="F19" s="245">
        <f>'Payout (WP1)'!F19</f>
        <v>2.4</v>
      </c>
      <c r="G19" s="22">
        <f t="shared" si="0"/>
        <v>0.11856677524429968</v>
      </c>
      <c r="H19" s="22">
        <f t="shared" si="1"/>
        <v>0.09999999999999999</v>
      </c>
    </row>
    <row r="20" spans="1:8" ht="15.75" customHeight="1">
      <c r="A20" s="10">
        <v>7</v>
      </c>
      <c r="B20" s="122" t="s">
        <v>590</v>
      </c>
      <c r="C20" s="245">
        <f>'Payout (WP1)'!C20</f>
        <v>28.9</v>
      </c>
      <c r="D20" s="245">
        <f>'Payout (WP1)'!D20</f>
        <v>40.5</v>
      </c>
      <c r="E20" s="245">
        <f>'Payout (WP1)'!E20</f>
        <v>2.05</v>
      </c>
      <c r="F20" s="245">
        <f>'Payout (WP1)'!F20</f>
        <v>3</v>
      </c>
      <c r="G20" s="22">
        <f t="shared" si="0"/>
        <v>0.07093425605536331</v>
      </c>
      <c r="H20" s="22">
        <f t="shared" si="1"/>
        <v>0.07407407407407407</v>
      </c>
    </row>
    <row r="21" spans="1:8" ht="15.75" customHeight="1">
      <c r="A21" s="10">
        <v>8</v>
      </c>
      <c r="B21" s="125" t="s">
        <v>591</v>
      </c>
      <c r="C21" s="245">
        <f>'Payout (WP1)'!C21</f>
        <v>26.79</v>
      </c>
      <c r="D21" s="245">
        <f>'Payout (WP1)'!D21</f>
        <v>29.4</v>
      </c>
      <c r="E21" s="245">
        <f>'Payout (WP1)'!E21</f>
        <v>1.2</v>
      </c>
      <c r="F21" s="245">
        <f>'Payout (WP1)'!F21</f>
        <v>1.2</v>
      </c>
      <c r="G21" s="22">
        <f t="shared" si="0"/>
        <v>0.04479283314669653</v>
      </c>
      <c r="H21" s="22">
        <f t="shared" si="1"/>
        <v>0.04081632653061225</v>
      </c>
    </row>
    <row r="22" spans="1:8" ht="15.75" customHeight="1">
      <c r="A22" s="10">
        <v>9</v>
      </c>
      <c r="B22" s="122" t="s">
        <v>593</v>
      </c>
      <c r="C22" s="245">
        <f>'Payout (WP1)'!C22</f>
        <v>18.52</v>
      </c>
      <c r="D22" s="245">
        <f>'Payout (WP1)'!D22</f>
        <v>20.5</v>
      </c>
      <c r="E22" s="245">
        <f>'Payout (WP1)'!E22</f>
        <v>0.92</v>
      </c>
      <c r="F22" s="245">
        <f>'Payout (WP1)'!F22</f>
        <v>1</v>
      </c>
      <c r="G22" s="22">
        <f t="shared" si="0"/>
        <v>0.04967602591792657</v>
      </c>
      <c r="H22" s="22">
        <f t="shared" si="1"/>
        <v>0.04878048780487805</v>
      </c>
    </row>
    <row r="23" spans="1:8" ht="15.75" customHeight="1">
      <c r="A23" s="10">
        <v>10</v>
      </c>
      <c r="B23" s="122" t="s">
        <v>343</v>
      </c>
      <c r="C23" s="245">
        <f>'Payout (WP1)'!C23</f>
        <v>18.31</v>
      </c>
      <c r="D23" s="245">
        <f>'Payout (WP1)'!D23</f>
        <v>24.75</v>
      </c>
      <c r="E23" s="245">
        <f>'Payout (WP1)'!E23</f>
        <v>1.37</v>
      </c>
      <c r="F23" s="245">
        <f>'Payout (WP1)'!F23</f>
        <v>1.55</v>
      </c>
      <c r="G23" s="22">
        <f t="shared" si="0"/>
        <v>0.07482250136537412</v>
      </c>
      <c r="H23" s="22">
        <f t="shared" si="1"/>
        <v>0.06262626262626263</v>
      </c>
    </row>
    <row r="24" spans="1:8" ht="15.75" customHeight="1">
      <c r="A24" s="10">
        <v>11</v>
      </c>
      <c r="B24" s="122" t="s">
        <v>344</v>
      </c>
      <c r="C24" s="245">
        <f>'Payout (WP1)'!C24</f>
        <v>19.2</v>
      </c>
      <c r="D24" s="245">
        <f>'Payout (WP1)'!D24</f>
        <v>24.5</v>
      </c>
      <c r="E24" s="245">
        <f>'Payout (WP1)'!E24</f>
        <v>1.04</v>
      </c>
      <c r="F24" s="245">
        <f>'Payout (WP1)'!F24</f>
        <v>1.8</v>
      </c>
      <c r="G24" s="22">
        <f t="shared" si="0"/>
        <v>0.05416666666666667</v>
      </c>
      <c r="H24" s="22">
        <f t="shared" si="1"/>
        <v>0.07346938775510205</v>
      </c>
    </row>
    <row r="25" spans="1:8" ht="15.75" customHeight="1">
      <c r="A25" s="10">
        <v>12</v>
      </c>
      <c r="B25" s="125" t="s">
        <v>345</v>
      </c>
      <c r="C25" s="245">
        <f>'Payout (WP1)'!C25</f>
        <v>22.6</v>
      </c>
      <c r="D25" s="245">
        <f>'Payout (WP1)'!D25</f>
        <v>28.95</v>
      </c>
      <c r="E25" s="245">
        <f>'Payout (WP1)'!E25</f>
        <v>1.41</v>
      </c>
      <c r="F25" s="245">
        <f>'Payout (WP1)'!F25</f>
        <v>2.04</v>
      </c>
      <c r="G25" s="22">
        <f t="shared" si="0"/>
        <v>0.06238938053097345</v>
      </c>
      <c r="H25" s="22">
        <f t="shared" si="1"/>
        <v>0.07046632124352332</v>
      </c>
    </row>
    <row r="26" spans="1:8" ht="15.75" customHeight="1">
      <c r="A26" s="10">
        <v>13</v>
      </c>
      <c r="B26" s="125" t="s">
        <v>383</v>
      </c>
      <c r="C26" s="245">
        <f>'Payout (WP1)'!C26</f>
        <v>35.15</v>
      </c>
      <c r="D26" s="245">
        <f>'Payout (WP1)'!D26</f>
        <v>37.5</v>
      </c>
      <c r="E26" s="245">
        <f>'Payout (WP1)'!E26</f>
        <v>2.1</v>
      </c>
      <c r="F26" s="245">
        <f>'Payout (WP1)'!F26</f>
        <v>2.58</v>
      </c>
      <c r="G26" s="22">
        <f t="shared" si="0"/>
        <v>0.05974395448079659</v>
      </c>
      <c r="H26" s="22">
        <f t="shared" si="1"/>
        <v>0.0688</v>
      </c>
    </row>
    <row r="27" spans="1:8" ht="15.75" customHeight="1">
      <c r="A27" s="10">
        <v>14</v>
      </c>
      <c r="B27" s="125" t="s">
        <v>362</v>
      </c>
      <c r="C27" s="245">
        <f>'Payout (WP1)'!C27</f>
        <v>19.14</v>
      </c>
      <c r="D27" s="245">
        <f>'Payout (WP1)'!D27</f>
        <v>21.8</v>
      </c>
      <c r="E27" s="245">
        <f>'Payout (WP1)'!E27</f>
        <v>1.08</v>
      </c>
      <c r="F27" s="245">
        <f>'Payout (WP1)'!F27</f>
        <v>1.32</v>
      </c>
      <c r="G27" s="22">
        <f t="shared" si="0"/>
        <v>0.05642633228840126</v>
      </c>
      <c r="H27" s="22">
        <f t="shared" si="1"/>
        <v>0.060550458715596334</v>
      </c>
    </row>
    <row r="28" spans="1:8" ht="15.75" customHeight="1">
      <c r="A28" s="10">
        <v>15</v>
      </c>
      <c r="B28" s="125" t="s">
        <v>592</v>
      </c>
      <c r="C28" s="245">
        <f>'Payout (WP1)'!C28</f>
        <v>14.7</v>
      </c>
      <c r="D28" s="245">
        <f>'Payout (WP1)'!D28</f>
        <v>18.25</v>
      </c>
      <c r="E28" s="245">
        <f>'Payout (WP1)'!E28</f>
        <v>0.91</v>
      </c>
      <c r="F28" s="245">
        <f>'Payout (WP1)'!F28</f>
        <v>1.15</v>
      </c>
      <c r="G28" s="22">
        <f t="shared" si="0"/>
        <v>0.06190476190476191</v>
      </c>
      <c r="H28" s="22">
        <f t="shared" si="1"/>
        <v>0.06301369863013698</v>
      </c>
    </row>
    <row r="29" spans="1:8" ht="12.75">
      <c r="A29" s="48"/>
      <c r="B29" s="49"/>
      <c r="C29" s="245"/>
      <c r="D29" s="247"/>
      <c r="E29" s="245"/>
      <c r="F29" s="245"/>
      <c r="G29" s="10"/>
      <c r="H29" s="10"/>
    </row>
    <row r="30" spans="1:8" ht="12.75">
      <c r="A30" s="48">
        <v>16</v>
      </c>
      <c r="B30" s="118" t="s">
        <v>25</v>
      </c>
      <c r="C30" s="246">
        <f aca="true" t="shared" si="2" ref="C30:H30">AVERAGE(C14:C28)</f>
        <v>22.48333333333333</v>
      </c>
      <c r="D30" s="246">
        <f t="shared" si="2"/>
        <v>27.32</v>
      </c>
      <c r="E30" s="246">
        <f t="shared" si="2"/>
        <v>1.4226666666666667</v>
      </c>
      <c r="F30" s="246">
        <f t="shared" si="2"/>
        <v>1.7986666666666664</v>
      </c>
      <c r="G30" s="14">
        <f t="shared" si="2"/>
        <v>0.06391022137348609</v>
      </c>
      <c r="H30" s="14">
        <f t="shared" si="2"/>
        <v>0.06604332703894746</v>
      </c>
    </row>
    <row r="31" spans="3:6" ht="12.75">
      <c r="C31" s="36"/>
      <c r="D31" s="38"/>
      <c r="E31" s="36"/>
      <c r="F31" s="36"/>
    </row>
    <row r="32" spans="2:6" ht="12.75">
      <c r="B32" s="9"/>
      <c r="C32" s="36"/>
      <c r="D32" s="38"/>
      <c r="E32" s="36"/>
      <c r="F32" s="36"/>
    </row>
    <row r="33" spans="3:6" ht="12.75">
      <c r="C33" s="36"/>
      <c r="D33" s="38"/>
      <c r="E33" s="36"/>
      <c r="F33" s="36"/>
    </row>
    <row r="34" spans="2:6" ht="12.75">
      <c r="B34" s="203" t="s">
        <v>26</v>
      </c>
      <c r="C34" s="93"/>
      <c r="D34" s="38"/>
      <c r="E34" s="36"/>
      <c r="F34" s="36"/>
    </row>
    <row r="35" spans="2:6" ht="12.75">
      <c r="B35" s="128" t="s">
        <v>664</v>
      </c>
      <c r="C35" s="36"/>
      <c r="D35" s="38"/>
      <c r="E35" s="36"/>
      <c r="F35" s="36"/>
    </row>
    <row r="36" spans="3:6" ht="12.75">
      <c r="C36" s="36"/>
      <c r="D36" s="38"/>
      <c r="E36" s="36"/>
      <c r="F36" s="36"/>
    </row>
  </sheetData>
  <sheetProtection/>
  <mergeCells count="2">
    <mergeCell ref="A1:H1"/>
    <mergeCell ref="A5:H5"/>
  </mergeCells>
  <printOptions horizontalCentered="1"/>
  <pageMargins left="0.7" right="0.7" top="0.75" bottom="0.75" header="0.3" footer="0.3"/>
  <pageSetup fitToHeight="1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5.00390625" style="10" bestFit="1" customWidth="1"/>
    <col min="2" max="2" width="19.7109375" style="0" customWidth="1"/>
    <col min="3" max="3" width="10.28125" style="22" bestFit="1" customWidth="1"/>
    <col min="4" max="4" width="10.421875" style="10" bestFit="1" customWidth="1"/>
    <col min="5" max="5" width="10.28125" style="22" bestFit="1" customWidth="1"/>
    <col min="6" max="6" width="10.421875" style="10" bestFit="1" customWidth="1"/>
    <col min="7" max="8" width="10.421875" style="10" customWidth="1"/>
    <col min="9" max="9" width="10.140625" style="10" bestFit="1" customWidth="1"/>
  </cols>
  <sheetData>
    <row r="1" spans="1:9" ht="27.75">
      <c r="A1" s="254" t="s">
        <v>692</v>
      </c>
      <c r="B1" s="259"/>
      <c r="C1" s="259"/>
      <c r="D1" s="259"/>
      <c r="E1" s="259"/>
      <c r="F1" s="259"/>
      <c r="G1" s="259"/>
      <c r="H1" s="259"/>
      <c r="I1" s="259"/>
    </row>
    <row r="2" ht="12.75">
      <c r="I2" s="16"/>
    </row>
    <row r="3" ht="12.75">
      <c r="I3" s="16"/>
    </row>
    <row r="4" ht="12.75">
      <c r="I4" s="16"/>
    </row>
    <row r="5" spans="1:9" ht="18">
      <c r="A5" s="255" t="s">
        <v>376</v>
      </c>
      <c r="B5" s="255"/>
      <c r="C5" s="255"/>
      <c r="D5" s="255"/>
      <c r="E5" s="255"/>
      <c r="F5" s="255"/>
      <c r="G5" s="255"/>
      <c r="H5" s="255"/>
      <c r="I5" s="255"/>
    </row>
    <row r="6" ht="12.75">
      <c r="I6" s="16"/>
    </row>
    <row r="7" ht="12.75">
      <c r="I7" s="16"/>
    </row>
    <row r="8" ht="12.75">
      <c r="I8" s="16"/>
    </row>
    <row r="9" spans="1:9" ht="39.75">
      <c r="A9" s="6" t="s">
        <v>6</v>
      </c>
      <c r="B9" s="4" t="s">
        <v>337</v>
      </c>
      <c r="C9" s="12" t="s">
        <v>20</v>
      </c>
      <c r="D9" s="18" t="s">
        <v>104</v>
      </c>
      <c r="E9" s="12" t="s">
        <v>21</v>
      </c>
      <c r="F9" s="18" t="s">
        <v>105</v>
      </c>
      <c r="G9" s="12" t="s">
        <v>322</v>
      </c>
      <c r="H9" s="18" t="s">
        <v>323</v>
      </c>
      <c r="I9" s="18" t="s">
        <v>22</v>
      </c>
    </row>
    <row r="10" spans="1:9" ht="12.75">
      <c r="A10" s="7"/>
      <c r="B10" s="127"/>
      <c r="C10" s="12" t="s">
        <v>0</v>
      </c>
      <c r="D10" s="7" t="s">
        <v>1</v>
      </c>
      <c r="E10" s="14" t="s">
        <v>2</v>
      </c>
      <c r="F10" s="7" t="s">
        <v>3</v>
      </c>
      <c r="G10" s="99" t="s">
        <v>4</v>
      </c>
      <c r="H10" s="99" t="s">
        <v>7</v>
      </c>
      <c r="I10" s="7" t="s">
        <v>47</v>
      </c>
    </row>
    <row r="11" spans="1:9" ht="12.75">
      <c r="A11" s="35"/>
      <c r="B11" s="61"/>
      <c r="C11" s="44"/>
      <c r="D11" s="35"/>
      <c r="E11" s="44"/>
      <c r="F11" s="131"/>
      <c r="G11" s="35"/>
      <c r="H11" s="35"/>
      <c r="I11" s="35"/>
    </row>
    <row r="12" spans="1:9" ht="15.75" customHeight="1">
      <c r="A12" s="10">
        <v>1</v>
      </c>
      <c r="B12" s="122" t="s">
        <v>335</v>
      </c>
      <c r="C12" s="44">
        <v>0.05</v>
      </c>
      <c r="D12" s="35">
        <v>5</v>
      </c>
      <c r="E12" s="44">
        <v>0.0675</v>
      </c>
      <c r="F12" s="35">
        <v>4</v>
      </c>
      <c r="G12" s="44">
        <v>0.035</v>
      </c>
      <c r="H12" s="35">
        <v>4</v>
      </c>
      <c r="I12" s="43">
        <f>AVERAGE(C12,E12,G12)</f>
        <v>0.05083333333333334</v>
      </c>
    </row>
    <row r="13" spans="1:9" ht="15.75" customHeight="1">
      <c r="A13" s="10">
        <v>2</v>
      </c>
      <c r="B13" s="121" t="s">
        <v>594</v>
      </c>
      <c r="C13" s="44">
        <v>0.05</v>
      </c>
      <c r="D13" s="131">
        <v>1</v>
      </c>
      <c r="E13" s="44">
        <v>0.045</v>
      </c>
      <c r="F13" s="131">
        <v>2</v>
      </c>
      <c r="G13" s="44">
        <v>0.045</v>
      </c>
      <c r="H13" s="131">
        <v>2</v>
      </c>
      <c r="I13" s="43">
        <f aca="true" t="shared" si="0" ref="I13:I26">AVERAGE(C13,E13,G13)</f>
        <v>0.04666666666666667</v>
      </c>
    </row>
    <row r="14" spans="1:9" ht="15.75" customHeight="1">
      <c r="A14" s="10">
        <v>3</v>
      </c>
      <c r="B14" s="122" t="s">
        <v>330</v>
      </c>
      <c r="C14" s="44">
        <v>0.095</v>
      </c>
      <c r="D14" s="130">
        <v>2</v>
      </c>
      <c r="E14" s="44">
        <v>0.155</v>
      </c>
      <c r="F14" s="35">
        <v>2</v>
      </c>
      <c r="G14" s="44">
        <v>0.14</v>
      </c>
      <c r="H14" s="35">
        <v>2</v>
      </c>
      <c r="I14" s="43">
        <f t="shared" si="0"/>
        <v>0.13</v>
      </c>
    </row>
    <row r="15" spans="1:9" ht="15.75" customHeight="1">
      <c r="A15" s="10">
        <v>4</v>
      </c>
      <c r="B15" s="122" t="s">
        <v>110</v>
      </c>
      <c r="C15" s="44">
        <v>0.0633</v>
      </c>
      <c r="D15" s="35">
        <v>2</v>
      </c>
      <c r="E15" s="44">
        <v>0.0475</v>
      </c>
      <c r="F15" s="35">
        <v>4</v>
      </c>
      <c r="G15" s="44">
        <v>0.05</v>
      </c>
      <c r="H15" s="35">
        <v>3</v>
      </c>
      <c r="I15" s="43">
        <f t="shared" si="0"/>
        <v>0.0536</v>
      </c>
    </row>
    <row r="16" spans="1:9" ht="15.75" customHeight="1">
      <c r="A16" s="10">
        <v>5</v>
      </c>
      <c r="B16" s="122" t="s">
        <v>589</v>
      </c>
      <c r="C16" s="44" t="s">
        <v>597</v>
      </c>
      <c r="D16" s="35" t="s">
        <v>597</v>
      </c>
      <c r="E16" s="44">
        <v>0.06</v>
      </c>
      <c r="F16" s="35">
        <v>1</v>
      </c>
      <c r="G16" s="44">
        <v>0.06</v>
      </c>
      <c r="H16" s="35">
        <v>1</v>
      </c>
      <c r="I16" s="43">
        <f t="shared" si="0"/>
        <v>0.06</v>
      </c>
    </row>
    <row r="17" spans="1:9" ht="15.75" customHeight="1">
      <c r="A17" s="10">
        <v>6</v>
      </c>
      <c r="B17" s="122" t="s">
        <v>341</v>
      </c>
      <c r="C17" s="44">
        <v>0.115</v>
      </c>
      <c r="D17" s="131">
        <v>4</v>
      </c>
      <c r="E17" s="44">
        <v>0.0984</v>
      </c>
      <c r="F17" s="131">
        <v>5</v>
      </c>
      <c r="G17" s="44">
        <v>0.076</v>
      </c>
      <c r="H17" s="131">
        <v>6</v>
      </c>
      <c r="I17" s="43">
        <f t="shared" si="0"/>
        <v>0.09646666666666666</v>
      </c>
    </row>
    <row r="18" spans="1:9" ht="15.75" customHeight="1">
      <c r="A18" s="10">
        <v>7</v>
      </c>
      <c r="B18" s="122" t="s">
        <v>590</v>
      </c>
      <c r="C18" s="44">
        <v>0.065</v>
      </c>
      <c r="D18" s="130">
        <v>4</v>
      </c>
      <c r="E18" s="44">
        <v>0.08</v>
      </c>
      <c r="F18" s="130">
        <v>3</v>
      </c>
      <c r="G18" s="44">
        <v>0.095</v>
      </c>
      <c r="H18" s="130">
        <v>4</v>
      </c>
      <c r="I18" s="43">
        <f t="shared" si="0"/>
        <v>0.08</v>
      </c>
    </row>
    <row r="19" spans="1:9" ht="15.75" customHeight="1">
      <c r="A19" s="10">
        <v>8</v>
      </c>
      <c r="B19" s="122" t="s">
        <v>591</v>
      </c>
      <c r="C19" s="44">
        <v>0.06</v>
      </c>
      <c r="D19" s="130">
        <v>2</v>
      </c>
      <c r="E19" s="44">
        <v>0.06</v>
      </c>
      <c r="F19" s="130">
        <v>2</v>
      </c>
      <c r="G19" s="44">
        <v>0.06</v>
      </c>
      <c r="H19" s="130">
        <v>2</v>
      </c>
      <c r="I19" s="43">
        <f t="shared" si="0"/>
        <v>0.06</v>
      </c>
    </row>
    <row r="20" spans="1:9" ht="15.75" customHeight="1">
      <c r="A20" s="10">
        <v>9</v>
      </c>
      <c r="B20" s="122" t="s">
        <v>593</v>
      </c>
      <c r="C20" s="44">
        <v>0.03</v>
      </c>
      <c r="D20" s="131">
        <v>3</v>
      </c>
      <c r="E20" s="44">
        <v>0.03</v>
      </c>
      <c r="F20" s="131">
        <v>3</v>
      </c>
      <c r="G20" s="44">
        <v>0.03</v>
      </c>
      <c r="H20" s="131">
        <v>5</v>
      </c>
      <c r="I20" s="43">
        <f t="shared" si="0"/>
        <v>0.03</v>
      </c>
    </row>
    <row r="21" spans="1:9" ht="15.75" customHeight="1">
      <c r="A21" s="10">
        <v>10</v>
      </c>
      <c r="B21" s="122" t="s">
        <v>343</v>
      </c>
      <c r="C21" s="44">
        <v>0.04</v>
      </c>
      <c r="D21" s="131">
        <v>1</v>
      </c>
      <c r="E21" s="44">
        <v>0.03</v>
      </c>
      <c r="F21" s="131">
        <v>2</v>
      </c>
      <c r="G21" s="44" t="s">
        <v>597</v>
      </c>
      <c r="H21" s="131" t="s">
        <v>597</v>
      </c>
      <c r="I21" s="43">
        <f t="shared" si="0"/>
        <v>0.035</v>
      </c>
    </row>
    <row r="22" spans="1:9" ht="15.75" customHeight="1">
      <c r="A22" s="10">
        <v>11</v>
      </c>
      <c r="B22" s="122" t="s">
        <v>344</v>
      </c>
      <c r="C22" s="44">
        <v>0.096</v>
      </c>
      <c r="D22" s="130">
        <v>5</v>
      </c>
      <c r="E22" s="44">
        <v>0.12</v>
      </c>
      <c r="F22" s="130">
        <v>5</v>
      </c>
      <c r="G22" s="44">
        <v>0.13</v>
      </c>
      <c r="H22" s="130">
        <v>5</v>
      </c>
      <c r="I22" s="43">
        <f t="shared" si="0"/>
        <v>0.11533333333333333</v>
      </c>
    </row>
    <row r="23" spans="1:9" ht="15.75" customHeight="1">
      <c r="A23" s="10">
        <v>12</v>
      </c>
      <c r="B23" s="128" t="s">
        <v>345</v>
      </c>
      <c r="C23" s="44">
        <v>0.085</v>
      </c>
      <c r="D23" s="35">
        <v>4</v>
      </c>
      <c r="E23" s="44">
        <v>0.0784</v>
      </c>
      <c r="F23" s="35">
        <v>6</v>
      </c>
      <c r="G23" s="44">
        <v>0.08</v>
      </c>
      <c r="H23" s="35">
        <v>7</v>
      </c>
      <c r="I23" s="43">
        <f t="shared" si="0"/>
        <v>0.08113333333333334</v>
      </c>
    </row>
    <row r="24" spans="1:9" ht="15.75" customHeight="1">
      <c r="A24" s="10">
        <v>13</v>
      </c>
      <c r="B24" s="128" t="s">
        <v>383</v>
      </c>
      <c r="C24" s="44">
        <v>0.0667</v>
      </c>
      <c r="D24" s="129">
        <v>3</v>
      </c>
      <c r="E24" s="44">
        <v>0.055</v>
      </c>
      <c r="F24" s="129">
        <v>2</v>
      </c>
      <c r="G24" s="44">
        <v>0.041</v>
      </c>
      <c r="H24" s="129">
        <v>3</v>
      </c>
      <c r="I24" s="43">
        <f t="shared" si="0"/>
        <v>0.054233333333333335</v>
      </c>
    </row>
    <row r="25" spans="1:9" ht="15.75" customHeight="1">
      <c r="A25" s="10">
        <v>14</v>
      </c>
      <c r="B25" s="125" t="s">
        <v>362</v>
      </c>
      <c r="C25" s="44">
        <v>0.05</v>
      </c>
      <c r="D25" s="131">
        <v>3</v>
      </c>
      <c r="E25" s="44">
        <v>0.0468</v>
      </c>
      <c r="F25" s="131">
        <v>4</v>
      </c>
      <c r="G25" s="44">
        <v>0.057</v>
      </c>
      <c r="H25" s="131">
        <v>3</v>
      </c>
      <c r="I25" s="43">
        <f t="shared" si="0"/>
        <v>0.05126666666666666</v>
      </c>
    </row>
    <row r="26" spans="1:9" ht="15.75" customHeight="1">
      <c r="A26" s="10">
        <v>15</v>
      </c>
      <c r="B26" s="125" t="s">
        <v>592</v>
      </c>
      <c r="C26" s="44">
        <v>0.052</v>
      </c>
      <c r="D26" s="130">
        <v>5</v>
      </c>
      <c r="E26" s="44">
        <v>0.052</v>
      </c>
      <c r="F26" s="130">
        <v>5</v>
      </c>
      <c r="G26" s="44">
        <v>0.06</v>
      </c>
      <c r="H26" s="130">
        <v>5</v>
      </c>
      <c r="I26" s="43">
        <f t="shared" si="0"/>
        <v>0.05466666666666666</v>
      </c>
    </row>
    <row r="27" spans="2:9" ht="15.75" customHeight="1">
      <c r="B27" s="125"/>
      <c r="C27" s="44"/>
      <c r="D27" s="131"/>
      <c r="E27" s="44"/>
      <c r="F27" s="131"/>
      <c r="G27" s="44"/>
      <c r="H27" s="131"/>
      <c r="I27" s="43"/>
    </row>
    <row r="28" spans="1:9" ht="15.75" customHeight="1">
      <c r="A28" s="10">
        <v>16</v>
      </c>
      <c r="B28" s="140" t="s">
        <v>25</v>
      </c>
      <c r="C28" s="14">
        <f aca="true" t="shared" si="1" ref="C28:I28">AVERAGE(C12:C26)</f>
        <v>0.06557142857142857</v>
      </c>
      <c r="D28" s="204">
        <f t="shared" si="1"/>
        <v>3.142857142857143</v>
      </c>
      <c r="E28" s="14">
        <f t="shared" si="1"/>
        <v>0.06837333333333334</v>
      </c>
      <c r="F28" s="204">
        <f t="shared" si="1"/>
        <v>3.3333333333333335</v>
      </c>
      <c r="G28" s="14">
        <f t="shared" si="1"/>
        <v>0.0685</v>
      </c>
      <c r="H28" s="204">
        <f t="shared" si="1"/>
        <v>3.7142857142857144</v>
      </c>
      <c r="I28" s="14">
        <f t="shared" si="1"/>
        <v>0.06661333333333333</v>
      </c>
    </row>
    <row r="29" spans="2:9" ht="15.75" customHeight="1">
      <c r="B29" s="125"/>
      <c r="C29" s="44"/>
      <c r="D29" s="130"/>
      <c r="E29" s="44"/>
      <c r="F29" s="130"/>
      <c r="G29" s="44"/>
      <c r="H29" s="130"/>
      <c r="I29" s="43"/>
    </row>
    <row r="30" spans="2:9" ht="15.75" customHeight="1">
      <c r="B30" s="125"/>
      <c r="C30" s="44"/>
      <c r="D30" s="130"/>
      <c r="E30" s="44"/>
      <c r="F30" s="130"/>
      <c r="G30" s="44"/>
      <c r="H30" s="130"/>
      <c r="I30" s="43"/>
    </row>
    <row r="31" spans="1:9" ht="15.75" customHeight="1">
      <c r="A31" s="35"/>
      <c r="B31" s="128"/>
      <c r="C31" s="44"/>
      <c r="D31" s="131"/>
      <c r="E31" s="44"/>
      <c r="F31" s="131"/>
      <c r="G31" s="35"/>
      <c r="H31" s="131"/>
      <c r="I31" s="35"/>
    </row>
    <row r="32" spans="1:9" ht="15.75" customHeight="1">
      <c r="A32" s="35"/>
      <c r="B32" s="203" t="s">
        <v>5</v>
      </c>
      <c r="C32" s="44"/>
      <c r="D32" s="35"/>
      <c r="E32" s="44"/>
      <c r="F32" s="35"/>
      <c r="G32" s="35"/>
      <c r="H32" s="131"/>
      <c r="I32" s="35"/>
    </row>
    <row r="33" spans="1:9" ht="15.75" customHeight="1">
      <c r="A33" s="35"/>
      <c r="B33" s="128" t="s">
        <v>682</v>
      </c>
      <c r="C33" s="44"/>
      <c r="D33" s="35"/>
      <c r="E33" s="44"/>
      <c r="F33" s="35"/>
      <c r="G33" s="35"/>
      <c r="H33" s="35"/>
      <c r="I33" s="35"/>
    </row>
    <row r="34" spans="1:9" ht="15.75" customHeight="1">
      <c r="A34" s="35"/>
      <c r="B34" s="128" t="s">
        <v>683</v>
      </c>
      <c r="C34" s="44"/>
      <c r="D34" s="35"/>
      <c r="E34" s="44"/>
      <c r="F34" s="35"/>
      <c r="G34" s="35"/>
      <c r="H34" s="35"/>
      <c r="I34" s="35"/>
    </row>
    <row r="35" spans="1:9" ht="15.75" customHeight="1">
      <c r="A35" s="35"/>
      <c r="B35" s="128" t="s">
        <v>684</v>
      </c>
      <c r="C35" s="44"/>
      <c r="D35" s="35"/>
      <c r="E35" s="44"/>
      <c r="F35" s="35"/>
      <c r="G35" s="35"/>
      <c r="H35" s="35"/>
      <c r="I35" s="35"/>
    </row>
    <row r="36" spans="1:9" ht="15.75" customHeight="1">
      <c r="A36" s="35"/>
      <c r="B36" s="128"/>
      <c r="C36" s="44"/>
      <c r="D36" s="35"/>
      <c r="E36" s="44"/>
      <c r="F36" s="35"/>
      <c r="G36" s="35"/>
      <c r="H36" s="35"/>
      <c r="I36" s="35"/>
    </row>
  </sheetData>
  <sheetProtection/>
  <mergeCells count="2">
    <mergeCell ref="A1:I1"/>
    <mergeCell ref="A5:I5"/>
  </mergeCells>
  <printOptions/>
  <pageMargins left="0.7" right="0.7" top="0.75" bottom="0.75" header="0.3" footer="0.3"/>
  <pageSetup horizontalDpi="600" verticalDpi="600" orientation="portrait" scale="95" r:id="rId2"/>
  <headerFooter>
    <oddHeader>&amp;RExhibit No.___(MPG-6)
Page 1 of 1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3"/>
  <sheetViews>
    <sheetView tabSelected="1" view="pageBreakPreview" zoomScale="80" zoomScaleSheetLayoutView="8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4" width="9.57421875" style="63" bestFit="1" customWidth="1"/>
    <col min="5" max="5" width="11.7109375" style="73" bestFit="1" customWidth="1"/>
    <col min="7" max="7" width="16.8515625" style="0" bestFit="1" customWidth="1"/>
    <col min="8" max="10" width="9.8515625" style="73" bestFit="1" customWidth="1"/>
    <col min="11" max="11" width="11.57421875" style="73" bestFit="1" customWidth="1"/>
  </cols>
  <sheetData>
    <row r="1" spans="1:11" ht="27.75">
      <c r="A1" s="267" t="s">
        <v>595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5" ht="12.75" customHeight="1">
      <c r="A2" s="40"/>
      <c r="B2" s="66"/>
      <c r="C2" s="66"/>
      <c r="D2" s="66"/>
      <c r="E2" s="66"/>
    </row>
    <row r="3" spans="1:5" ht="12.75" customHeight="1">
      <c r="A3" s="40"/>
      <c r="B3" s="66"/>
      <c r="C3" s="66"/>
      <c r="D3" s="66"/>
      <c r="E3" s="66"/>
    </row>
    <row r="4" spans="1:11" ht="18">
      <c r="A4" s="268" t="s">
        <v>109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5" ht="12.75" customHeight="1">
      <c r="A5" s="40"/>
      <c r="B5" s="66"/>
      <c r="C5" s="66"/>
      <c r="D5" s="66"/>
      <c r="E5" s="66"/>
    </row>
    <row r="7" spans="1:11" ht="12.75">
      <c r="A7" s="265" t="s">
        <v>335</v>
      </c>
      <c r="B7" s="265"/>
      <c r="C7" s="265"/>
      <c r="D7" s="265"/>
      <c r="E7" s="265"/>
      <c r="G7" s="265" t="s">
        <v>339</v>
      </c>
      <c r="H7" s="265"/>
      <c r="I7" s="265"/>
      <c r="J7" s="265"/>
      <c r="K7" s="265"/>
    </row>
    <row r="8" spans="1:11" s="8" customFormat="1" ht="12.75">
      <c r="A8" s="8" t="s">
        <v>14</v>
      </c>
      <c r="B8" s="65" t="s">
        <v>15</v>
      </c>
      <c r="C8" s="65" t="s">
        <v>16</v>
      </c>
      <c r="D8" s="65" t="s">
        <v>17</v>
      </c>
      <c r="E8" s="65" t="s">
        <v>18</v>
      </c>
      <c r="G8" s="8" t="s">
        <v>14</v>
      </c>
      <c r="H8" s="65" t="s">
        <v>15</v>
      </c>
      <c r="I8" s="65" t="s">
        <v>16</v>
      </c>
      <c r="J8" s="65" t="s">
        <v>17</v>
      </c>
      <c r="K8" s="65" t="s">
        <v>18</v>
      </c>
    </row>
    <row r="9" spans="1:11" ht="12.75">
      <c r="A9" s="72">
        <v>39570</v>
      </c>
      <c r="B9" s="154">
        <v>45.45</v>
      </c>
      <c r="C9" s="154">
        <v>48.39</v>
      </c>
      <c r="D9" s="154">
        <v>45.29</v>
      </c>
      <c r="E9" s="73">
        <f>AVERAGE(C9:D9)</f>
        <v>46.84</v>
      </c>
      <c r="G9" s="72">
        <v>39570</v>
      </c>
      <c r="H9" s="154">
        <v>20.95</v>
      </c>
      <c r="I9" s="154">
        <v>21.19</v>
      </c>
      <c r="J9" s="154">
        <v>20.4</v>
      </c>
      <c r="K9" s="73">
        <f>AVERAGE(I9:J9)</f>
        <v>20.795</v>
      </c>
    </row>
    <row r="10" spans="1:11" ht="12.75">
      <c r="A10" s="72">
        <v>39563</v>
      </c>
      <c r="B10" s="154">
        <v>45.7</v>
      </c>
      <c r="C10" s="154">
        <v>45.89</v>
      </c>
      <c r="D10" s="154">
        <v>45.08</v>
      </c>
      <c r="E10" s="73">
        <f aca="true" t="shared" si="0" ref="E10:E20">AVERAGE(C10:D10)</f>
        <v>45.485</v>
      </c>
      <c r="G10" s="72">
        <v>39563</v>
      </c>
      <c r="H10" s="154">
        <v>20.79</v>
      </c>
      <c r="I10" s="154">
        <v>21.12</v>
      </c>
      <c r="J10" s="154">
        <v>20.55</v>
      </c>
      <c r="K10" s="73">
        <f aca="true" t="shared" si="1" ref="K10:K21">AVERAGE(I10:J10)</f>
        <v>20.835</v>
      </c>
    </row>
    <row r="11" spans="1:11" ht="12.75">
      <c r="A11" s="72">
        <v>39556</v>
      </c>
      <c r="B11" s="154">
        <v>44.55</v>
      </c>
      <c r="C11" s="154">
        <v>46.56</v>
      </c>
      <c r="D11" s="154">
        <v>44.29</v>
      </c>
      <c r="E11" s="73">
        <f t="shared" si="0"/>
        <v>45.425</v>
      </c>
      <c r="G11" s="72">
        <v>39556</v>
      </c>
      <c r="H11" s="154">
        <v>19.88</v>
      </c>
      <c r="I11" s="154">
        <v>21.2</v>
      </c>
      <c r="J11" s="154">
        <v>19.85</v>
      </c>
      <c r="K11" s="73">
        <f t="shared" si="1"/>
        <v>20.525</v>
      </c>
    </row>
    <row r="12" spans="1:11" ht="12.75">
      <c r="A12" s="72">
        <v>39549</v>
      </c>
      <c r="B12" s="154">
        <v>45.26</v>
      </c>
      <c r="C12" s="154">
        <v>45.59</v>
      </c>
      <c r="D12" s="154">
        <v>44.32</v>
      </c>
      <c r="E12" s="73">
        <f t="shared" si="0"/>
        <v>44.955</v>
      </c>
      <c r="G12" s="72">
        <v>39549</v>
      </c>
      <c r="H12" s="154">
        <v>20.05</v>
      </c>
      <c r="I12" s="154">
        <v>20.25</v>
      </c>
      <c r="J12" s="154">
        <v>19.7</v>
      </c>
      <c r="K12" s="73">
        <f t="shared" si="1"/>
        <v>19.975</v>
      </c>
    </row>
    <row r="13" spans="1:11" ht="12.75">
      <c r="A13" s="72">
        <v>39542</v>
      </c>
      <c r="B13" s="154">
        <v>43.71</v>
      </c>
      <c r="C13" s="154">
        <v>45.59</v>
      </c>
      <c r="D13" s="154">
        <v>43.25</v>
      </c>
      <c r="E13" s="73">
        <f t="shared" si="0"/>
        <v>44.42</v>
      </c>
      <c r="G13" s="72">
        <v>39542</v>
      </c>
      <c r="H13" s="154">
        <v>19.45</v>
      </c>
      <c r="I13" s="154">
        <v>20.36</v>
      </c>
      <c r="J13" s="154">
        <v>19.31</v>
      </c>
      <c r="K13" s="73">
        <f t="shared" si="1"/>
        <v>19.835</v>
      </c>
    </row>
    <row r="14" spans="1:11" ht="12.75">
      <c r="A14" s="72">
        <v>39535</v>
      </c>
      <c r="B14" s="154">
        <v>43.92</v>
      </c>
      <c r="C14" s="154">
        <v>44.46</v>
      </c>
      <c r="D14" s="154">
        <v>42.86</v>
      </c>
      <c r="E14" s="73">
        <f t="shared" si="0"/>
        <v>43.66</v>
      </c>
      <c r="G14" s="72">
        <v>39535</v>
      </c>
      <c r="H14" s="154">
        <v>19.4</v>
      </c>
      <c r="I14" s="154">
        <v>19.9</v>
      </c>
      <c r="J14" s="154">
        <v>19.21</v>
      </c>
      <c r="K14" s="73">
        <f t="shared" si="1"/>
        <v>19.555</v>
      </c>
    </row>
    <row r="15" spans="1:11" ht="12.75">
      <c r="A15" s="72">
        <v>39527</v>
      </c>
      <c r="B15" s="154">
        <v>41.14</v>
      </c>
      <c r="C15" s="154">
        <v>44.19</v>
      </c>
      <c r="D15" s="154">
        <v>41.09</v>
      </c>
      <c r="E15" s="73">
        <f t="shared" si="0"/>
        <v>42.64</v>
      </c>
      <c r="G15" s="72">
        <v>39527</v>
      </c>
      <c r="H15" s="154">
        <v>18.6</v>
      </c>
      <c r="I15" s="154">
        <v>19.86</v>
      </c>
      <c r="J15" s="154">
        <v>18.44</v>
      </c>
      <c r="K15" s="73">
        <f t="shared" si="1"/>
        <v>19.15</v>
      </c>
    </row>
    <row r="16" spans="1:11" ht="12.75">
      <c r="A16" s="72">
        <v>39521</v>
      </c>
      <c r="B16" s="154">
        <v>41.64</v>
      </c>
      <c r="C16" s="154">
        <v>42.97</v>
      </c>
      <c r="D16" s="154">
        <v>41</v>
      </c>
      <c r="E16" s="73">
        <f t="shared" si="0"/>
        <v>41.985</v>
      </c>
      <c r="G16" s="72">
        <v>39521</v>
      </c>
      <c r="H16" s="154">
        <v>18.24</v>
      </c>
      <c r="I16" s="154">
        <v>19.67</v>
      </c>
      <c r="J16" s="154">
        <v>18.21</v>
      </c>
      <c r="K16" s="73">
        <f t="shared" si="1"/>
        <v>18.94</v>
      </c>
    </row>
    <row r="17" spans="1:11" ht="12.75">
      <c r="A17" s="72">
        <v>39514</v>
      </c>
      <c r="B17" s="154">
        <v>42.36</v>
      </c>
      <c r="C17" s="154">
        <v>42.52</v>
      </c>
      <c r="D17" s="154">
        <v>41.05</v>
      </c>
      <c r="E17" s="73">
        <f t="shared" si="0"/>
        <v>41.785</v>
      </c>
      <c r="G17" s="72">
        <v>39514</v>
      </c>
      <c r="H17" s="154">
        <v>18.2</v>
      </c>
      <c r="I17" s="154">
        <v>18.76</v>
      </c>
      <c r="J17" s="154">
        <v>17.8</v>
      </c>
      <c r="K17" s="73">
        <f t="shared" si="1"/>
        <v>18.28</v>
      </c>
    </row>
    <row r="18" spans="1:11" ht="12.75">
      <c r="A18" s="72">
        <v>39507</v>
      </c>
      <c r="B18" s="154">
        <v>43.75</v>
      </c>
      <c r="C18" s="154">
        <v>44.19</v>
      </c>
      <c r="D18" s="154">
        <v>42.37</v>
      </c>
      <c r="E18" s="73">
        <f t="shared" si="0"/>
        <v>43.28</v>
      </c>
      <c r="G18" s="72">
        <v>39507</v>
      </c>
      <c r="H18" s="154">
        <v>19.04</v>
      </c>
      <c r="I18" s="154">
        <v>19.32</v>
      </c>
      <c r="J18" s="154">
        <v>18.11</v>
      </c>
      <c r="K18" s="73">
        <f t="shared" si="1"/>
        <v>18.715</v>
      </c>
    </row>
    <row r="19" spans="1:11" ht="12.75">
      <c r="A19" s="72">
        <v>39500</v>
      </c>
      <c r="B19" s="154">
        <v>44.48</v>
      </c>
      <c r="C19" s="154">
        <v>44.59</v>
      </c>
      <c r="D19" s="154">
        <v>42.87</v>
      </c>
      <c r="E19" s="73">
        <f t="shared" si="0"/>
        <v>43.730000000000004</v>
      </c>
      <c r="G19" s="72">
        <v>39500</v>
      </c>
      <c r="H19" s="154">
        <v>20.08</v>
      </c>
      <c r="I19" s="154">
        <v>20.1</v>
      </c>
      <c r="J19" s="154">
        <v>18.94</v>
      </c>
      <c r="K19" s="73">
        <f t="shared" si="1"/>
        <v>19.520000000000003</v>
      </c>
    </row>
    <row r="20" spans="1:11" ht="12.75">
      <c r="A20" s="72">
        <v>39493</v>
      </c>
      <c r="B20" s="154">
        <v>44.22</v>
      </c>
      <c r="C20" s="154">
        <v>45.39</v>
      </c>
      <c r="D20" s="154">
        <v>43.46</v>
      </c>
      <c r="E20" s="73">
        <f t="shared" si="0"/>
        <v>44.425</v>
      </c>
      <c r="G20" s="72">
        <v>39493</v>
      </c>
      <c r="H20" s="154">
        <v>19.81</v>
      </c>
      <c r="I20" s="154">
        <v>20.48</v>
      </c>
      <c r="J20" s="154">
        <v>19.6</v>
      </c>
      <c r="K20" s="73">
        <f t="shared" si="1"/>
        <v>20.04</v>
      </c>
    </row>
    <row r="21" spans="1:11" ht="12.75">
      <c r="A21" s="72">
        <v>39486</v>
      </c>
      <c r="B21" s="154">
        <v>45.31</v>
      </c>
      <c r="C21" s="154">
        <v>46.75</v>
      </c>
      <c r="D21" s="154">
        <v>44.05</v>
      </c>
      <c r="E21" s="73">
        <f>AVERAGE(C21:D21)</f>
        <v>45.4</v>
      </c>
      <c r="G21" s="72">
        <v>39486</v>
      </c>
      <c r="H21" s="154">
        <v>20.3</v>
      </c>
      <c r="I21" s="154">
        <v>20.63</v>
      </c>
      <c r="J21" s="154">
        <v>19.61</v>
      </c>
      <c r="K21" s="73">
        <f t="shared" si="1"/>
        <v>20.119999999999997</v>
      </c>
    </row>
    <row r="22" spans="1:11" s="3" customFormat="1" ht="12.75">
      <c r="A22" s="51" t="s">
        <v>19</v>
      </c>
      <c r="B22" s="67"/>
      <c r="C22" s="67"/>
      <c r="D22" s="67"/>
      <c r="E22" s="67">
        <f>AVERAGE(E9:E21)</f>
        <v>44.156153846153835</v>
      </c>
      <c r="G22" s="51" t="s">
        <v>19</v>
      </c>
      <c r="H22" s="67"/>
      <c r="I22" s="67"/>
      <c r="J22" s="67"/>
      <c r="K22" s="67">
        <f>AVERAGE(K9:K21)</f>
        <v>19.71423076923077</v>
      </c>
    </row>
    <row r="25" spans="1:11" ht="12.75">
      <c r="A25" s="265" t="s">
        <v>330</v>
      </c>
      <c r="B25" s="265"/>
      <c r="C25" s="265"/>
      <c r="D25" s="265"/>
      <c r="E25" s="265"/>
      <c r="G25" s="265" t="s">
        <v>110</v>
      </c>
      <c r="H25" s="265"/>
      <c r="I25" s="265"/>
      <c r="J25" s="265"/>
      <c r="K25" s="265"/>
    </row>
    <row r="26" spans="1:11" ht="12.75">
      <c r="A26" s="8" t="s">
        <v>14</v>
      </c>
      <c r="B26" s="65" t="s">
        <v>15</v>
      </c>
      <c r="C26" s="65" t="s">
        <v>16</v>
      </c>
      <c r="D26" s="65" t="s">
        <v>17</v>
      </c>
      <c r="E26" s="65" t="s">
        <v>18</v>
      </c>
      <c r="F26" s="8"/>
      <c r="G26" s="8" t="s">
        <v>14</v>
      </c>
      <c r="H26" s="65" t="s">
        <v>15</v>
      </c>
      <c r="I26" s="65" t="s">
        <v>16</v>
      </c>
      <c r="J26" s="65" t="s">
        <v>17</v>
      </c>
      <c r="K26" s="65" t="s">
        <v>18</v>
      </c>
    </row>
    <row r="27" spans="1:11" ht="12.75">
      <c r="A27" s="72">
        <v>39570</v>
      </c>
      <c r="B27" s="154">
        <v>24.19</v>
      </c>
      <c r="C27" s="154">
        <v>24.78</v>
      </c>
      <c r="D27" s="154">
        <v>23.62</v>
      </c>
      <c r="E27" s="73">
        <f>AVERAGE(C27:D27)</f>
        <v>24.200000000000003</v>
      </c>
      <c r="G27" s="72">
        <v>39570</v>
      </c>
      <c r="H27" s="154">
        <v>40.85</v>
      </c>
      <c r="I27" s="154">
        <v>41.88</v>
      </c>
      <c r="J27" s="154">
        <v>40.26</v>
      </c>
      <c r="K27" s="73">
        <f aca="true" t="shared" si="2" ref="K27:K39">AVERAGE(I27:J27)</f>
        <v>41.07</v>
      </c>
    </row>
    <row r="28" spans="1:11" ht="12.75">
      <c r="A28" s="72">
        <v>39563</v>
      </c>
      <c r="B28" s="154">
        <v>23.94</v>
      </c>
      <c r="C28" s="154">
        <v>24.18</v>
      </c>
      <c r="D28" s="154">
        <v>23.26</v>
      </c>
      <c r="E28" s="73">
        <f aca="true" t="shared" si="3" ref="E28:E38">AVERAGE(C28:D28)</f>
        <v>23.72</v>
      </c>
      <c r="G28" s="72">
        <v>39563</v>
      </c>
      <c r="H28" s="154">
        <v>42.48</v>
      </c>
      <c r="I28" s="154">
        <v>42.53</v>
      </c>
      <c r="J28" s="154">
        <v>40.9</v>
      </c>
      <c r="K28" s="73">
        <f t="shared" si="2"/>
        <v>41.715</v>
      </c>
    </row>
    <row r="29" spans="1:11" ht="12.75">
      <c r="A29" s="72">
        <v>39556</v>
      </c>
      <c r="B29" s="154">
        <v>22.63</v>
      </c>
      <c r="C29" s="154">
        <v>24.29</v>
      </c>
      <c r="D29" s="154">
        <v>22.52</v>
      </c>
      <c r="E29" s="73">
        <f t="shared" si="3"/>
        <v>23.405</v>
      </c>
      <c r="G29" s="72">
        <v>39556</v>
      </c>
      <c r="H29" s="154">
        <v>40.85</v>
      </c>
      <c r="I29" s="154">
        <v>42.9</v>
      </c>
      <c r="J29" s="154">
        <v>40.61</v>
      </c>
      <c r="K29" s="73">
        <f t="shared" si="2"/>
        <v>41.754999999999995</v>
      </c>
    </row>
    <row r="30" spans="1:11" ht="12.75">
      <c r="A30" s="72">
        <v>39549</v>
      </c>
      <c r="B30" s="154">
        <v>22.66</v>
      </c>
      <c r="C30" s="154">
        <v>22.97</v>
      </c>
      <c r="D30" s="154">
        <v>22.37</v>
      </c>
      <c r="E30" s="73">
        <f t="shared" si="3"/>
        <v>22.67</v>
      </c>
      <c r="G30" s="72">
        <v>39549</v>
      </c>
      <c r="H30" s="154">
        <v>40.8</v>
      </c>
      <c r="I30" s="154">
        <v>40.98</v>
      </c>
      <c r="J30" s="154">
        <v>39.89</v>
      </c>
      <c r="K30" s="73">
        <f t="shared" si="2"/>
        <v>40.435</v>
      </c>
    </row>
    <row r="31" spans="1:11" ht="12.75">
      <c r="A31" s="72">
        <v>39542</v>
      </c>
      <c r="B31" s="154">
        <v>21.79</v>
      </c>
      <c r="C31" s="154">
        <v>22.96</v>
      </c>
      <c r="D31" s="154">
        <v>21.66</v>
      </c>
      <c r="E31" s="73">
        <f>AVERAGE(C31:D31)</f>
        <v>22.310000000000002</v>
      </c>
      <c r="G31" s="72">
        <v>39542</v>
      </c>
      <c r="H31" s="154">
        <v>38.77</v>
      </c>
      <c r="I31" s="154">
        <v>41.3</v>
      </c>
      <c r="J31" s="154">
        <v>38.27</v>
      </c>
      <c r="K31" s="73">
        <f t="shared" si="2"/>
        <v>39.785</v>
      </c>
    </row>
    <row r="32" spans="1:11" ht="12.75">
      <c r="A32" s="72">
        <v>39535</v>
      </c>
      <c r="B32" s="154">
        <v>22.9</v>
      </c>
      <c r="C32" s="154">
        <v>22.97</v>
      </c>
      <c r="D32" s="154">
        <v>21.76</v>
      </c>
      <c r="E32" s="73">
        <f t="shared" si="3"/>
        <v>22.365000000000002</v>
      </c>
      <c r="G32" s="72">
        <v>39535</v>
      </c>
      <c r="H32" s="154">
        <v>39.21</v>
      </c>
      <c r="I32" s="154">
        <v>39.49</v>
      </c>
      <c r="J32" s="154">
        <v>38.56</v>
      </c>
      <c r="K32" s="73">
        <f t="shared" si="2"/>
        <v>39.025000000000006</v>
      </c>
    </row>
    <row r="33" spans="1:11" ht="12.75">
      <c r="A33" s="72">
        <v>39527</v>
      </c>
      <c r="B33" s="154">
        <v>21.53</v>
      </c>
      <c r="C33" s="154">
        <v>23.18</v>
      </c>
      <c r="D33" s="154">
        <v>21.01</v>
      </c>
      <c r="E33" s="73">
        <f t="shared" si="3"/>
        <v>22.095</v>
      </c>
      <c r="G33" s="72">
        <v>39527</v>
      </c>
      <c r="H33" s="154">
        <v>38.44</v>
      </c>
      <c r="I33" s="154">
        <v>40.13</v>
      </c>
      <c r="J33" s="154">
        <v>38.21</v>
      </c>
      <c r="K33" s="73">
        <f t="shared" si="2"/>
        <v>39.17</v>
      </c>
    </row>
    <row r="34" spans="1:11" ht="12.75">
      <c r="A34" s="72">
        <v>39521</v>
      </c>
      <c r="B34" s="154">
        <v>21.84</v>
      </c>
      <c r="C34" s="154">
        <v>22.96</v>
      </c>
      <c r="D34" s="154">
        <v>21.6</v>
      </c>
      <c r="E34" s="73">
        <f t="shared" si="3"/>
        <v>22.28</v>
      </c>
      <c r="G34" s="72">
        <v>39521</v>
      </c>
      <c r="H34" s="154">
        <v>39.33</v>
      </c>
      <c r="I34" s="154">
        <v>41.06</v>
      </c>
      <c r="J34" s="154">
        <v>38.81</v>
      </c>
      <c r="K34" s="73">
        <f t="shared" si="2"/>
        <v>39.935</v>
      </c>
    </row>
    <row r="35" spans="1:11" ht="12.75">
      <c r="A35" s="72">
        <v>39514</v>
      </c>
      <c r="B35" s="154">
        <v>22.77</v>
      </c>
      <c r="C35" s="154">
        <v>22.97</v>
      </c>
      <c r="D35" s="154">
        <v>21.69</v>
      </c>
      <c r="E35" s="73">
        <f t="shared" si="3"/>
        <v>22.33</v>
      </c>
      <c r="G35" s="72">
        <v>39514</v>
      </c>
      <c r="H35" s="154">
        <v>40.09</v>
      </c>
      <c r="I35" s="154">
        <v>40.85</v>
      </c>
      <c r="J35" s="154">
        <v>39</v>
      </c>
      <c r="K35" s="73">
        <f t="shared" si="2"/>
        <v>39.925</v>
      </c>
    </row>
    <row r="36" spans="1:11" ht="12.75">
      <c r="A36" s="72">
        <v>39507</v>
      </c>
      <c r="B36" s="154">
        <v>24.28</v>
      </c>
      <c r="C36" s="154">
        <v>24.74</v>
      </c>
      <c r="D36" s="154">
        <v>22.77</v>
      </c>
      <c r="E36" s="73">
        <f t="shared" si="3"/>
        <v>23.755</v>
      </c>
      <c r="G36" s="72">
        <v>39507</v>
      </c>
      <c r="H36" s="154">
        <v>41.9</v>
      </c>
      <c r="I36" s="154">
        <v>42.23</v>
      </c>
      <c r="J36" s="154">
        <v>39.63</v>
      </c>
      <c r="K36" s="73">
        <f t="shared" si="2"/>
        <v>40.93</v>
      </c>
    </row>
    <row r="37" spans="1:11" ht="12.75">
      <c r="A37" s="72">
        <v>39500</v>
      </c>
      <c r="B37" s="154">
        <v>24.84</v>
      </c>
      <c r="C37" s="154">
        <v>24.92</v>
      </c>
      <c r="D37" s="154">
        <v>24.01</v>
      </c>
      <c r="E37" s="73">
        <f t="shared" si="3"/>
        <v>24.465000000000003</v>
      </c>
      <c r="G37" s="72">
        <v>39500</v>
      </c>
      <c r="H37" s="154">
        <v>42</v>
      </c>
      <c r="I37" s="154">
        <v>42.7</v>
      </c>
      <c r="J37" s="154">
        <v>41.18</v>
      </c>
      <c r="K37" s="73">
        <f t="shared" si="2"/>
        <v>41.94</v>
      </c>
    </row>
    <row r="38" spans="1:11" ht="12.75">
      <c r="A38" s="72">
        <v>39493</v>
      </c>
      <c r="B38" s="154">
        <v>25.56</v>
      </c>
      <c r="C38" s="154">
        <v>25.95</v>
      </c>
      <c r="D38" s="154">
        <v>24.27</v>
      </c>
      <c r="E38" s="73">
        <f t="shared" si="3"/>
        <v>25.11</v>
      </c>
      <c r="G38" s="72">
        <v>39493</v>
      </c>
      <c r="H38" s="154">
        <v>41.93</v>
      </c>
      <c r="I38" s="154">
        <v>42.67</v>
      </c>
      <c r="J38" s="154">
        <v>41.03</v>
      </c>
      <c r="K38" s="73">
        <f t="shared" si="2"/>
        <v>41.85</v>
      </c>
    </row>
    <row r="39" spans="1:11" ht="12.75">
      <c r="A39" s="72">
        <v>39486</v>
      </c>
      <c r="B39" s="154">
        <v>25.92</v>
      </c>
      <c r="C39" s="154">
        <v>26.48</v>
      </c>
      <c r="D39" s="154">
        <v>25.21</v>
      </c>
      <c r="E39" s="73">
        <f>AVERAGE(C39:D39)</f>
        <v>25.845</v>
      </c>
      <c r="G39" s="72">
        <v>39486</v>
      </c>
      <c r="H39" s="154">
        <v>43.56</v>
      </c>
      <c r="I39" s="154">
        <v>44.24</v>
      </c>
      <c r="J39" s="154">
        <v>41.3</v>
      </c>
      <c r="K39" s="73">
        <f t="shared" si="2"/>
        <v>42.769999999999996</v>
      </c>
    </row>
    <row r="40" spans="1:11" ht="12.75">
      <c r="A40" s="51" t="s">
        <v>19</v>
      </c>
      <c r="B40" s="67"/>
      <c r="C40" s="67"/>
      <c r="D40" s="67"/>
      <c r="E40" s="67">
        <f>AVERAGE(E27:E39)</f>
        <v>23.426923076923075</v>
      </c>
      <c r="F40" s="3"/>
      <c r="G40" s="51" t="s">
        <v>19</v>
      </c>
      <c r="H40" s="67"/>
      <c r="I40" s="67"/>
      <c r="J40" s="67"/>
      <c r="K40" s="67">
        <f>AVERAGE(K27:K39)</f>
        <v>40.79269230769231</v>
      </c>
    </row>
    <row r="43" spans="1:11" ht="12.75">
      <c r="A43" s="265" t="s">
        <v>589</v>
      </c>
      <c r="B43" s="265"/>
      <c r="C43" s="265"/>
      <c r="D43" s="265"/>
      <c r="E43" s="265"/>
      <c r="G43" s="265" t="s">
        <v>341</v>
      </c>
      <c r="H43" s="265"/>
      <c r="I43" s="265"/>
      <c r="J43" s="265"/>
      <c r="K43" s="265"/>
    </row>
    <row r="44" spans="1:11" ht="12.75">
      <c r="A44" s="8" t="s">
        <v>14</v>
      </c>
      <c r="B44" s="65" t="s">
        <v>15</v>
      </c>
      <c r="C44" s="65" t="s">
        <v>16</v>
      </c>
      <c r="D44" s="65" t="s">
        <v>17</v>
      </c>
      <c r="E44" s="65" t="s">
        <v>18</v>
      </c>
      <c r="F44" s="8"/>
      <c r="G44" s="8" t="s">
        <v>14</v>
      </c>
      <c r="H44" s="65" t="s">
        <v>15</v>
      </c>
      <c r="I44" s="65" t="s">
        <v>16</v>
      </c>
      <c r="J44" s="65" t="s">
        <v>17</v>
      </c>
      <c r="K44" s="65" t="s">
        <v>18</v>
      </c>
    </row>
    <row r="45" spans="1:11" ht="12.75">
      <c r="A45" s="72">
        <v>39570</v>
      </c>
      <c r="B45" s="154">
        <v>21.47</v>
      </c>
      <c r="C45" s="154">
        <v>21.64</v>
      </c>
      <c r="D45" s="154">
        <v>20.66</v>
      </c>
      <c r="E45" s="73">
        <f aca="true" t="shared" si="4" ref="E45:E57">AVERAGE(C45:D45)</f>
        <v>21.15</v>
      </c>
      <c r="G45" s="72">
        <v>39570</v>
      </c>
      <c r="H45" s="154">
        <v>86.12</v>
      </c>
      <c r="I45" s="154">
        <v>87.43</v>
      </c>
      <c r="J45" s="154">
        <v>84.06</v>
      </c>
      <c r="K45" s="73">
        <f aca="true" t="shared" si="5" ref="K45:K57">AVERAGE(I45:J45)</f>
        <v>85.745</v>
      </c>
    </row>
    <row r="46" spans="1:11" ht="12.75">
      <c r="A46" s="72">
        <v>39563</v>
      </c>
      <c r="B46" s="154">
        <v>21.4</v>
      </c>
      <c r="C46" s="154">
        <v>21.88</v>
      </c>
      <c r="D46" s="154">
        <v>21.03</v>
      </c>
      <c r="E46" s="73">
        <f t="shared" si="4"/>
        <v>21.455</v>
      </c>
      <c r="G46" s="72">
        <v>39563</v>
      </c>
      <c r="H46" s="154">
        <v>86.68</v>
      </c>
      <c r="I46" s="154">
        <v>87.04</v>
      </c>
      <c r="J46" s="154">
        <v>83.78</v>
      </c>
      <c r="K46" s="73">
        <f t="shared" si="5"/>
        <v>85.41</v>
      </c>
    </row>
    <row r="47" spans="1:11" ht="12.75">
      <c r="A47" s="72">
        <v>39556</v>
      </c>
      <c r="B47" s="154">
        <v>20.61</v>
      </c>
      <c r="C47" s="154">
        <v>21.73</v>
      </c>
      <c r="D47" s="154">
        <v>20.6</v>
      </c>
      <c r="E47" s="73">
        <f t="shared" si="4"/>
        <v>21.165</v>
      </c>
      <c r="G47" s="72">
        <v>39556</v>
      </c>
      <c r="H47" s="154">
        <v>82.28</v>
      </c>
      <c r="I47" s="154">
        <v>88.04</v>
      </c>
      <c r="J47" s="154">
        <v>82.09</v>
      </c>
      <c r="K47" s="73">
        <f t="shared" si="5"/>
        <v>85.065</v>
      </c>
    </row>
    <row r="48" spans="1:11" ht="12.75">
      <c r="A48" s="72">
        <v>39549</v>
      </c>
      <c r="B48" s="154">
        <v>20.84</v>
      </c>
      <c r="C48" s="154">
        <v>21</v>
      </c>
      <c r="D48" s="154">
        <v>20.51</v>
      </c>
      <c r="E48" s="73">
        <f t="shared" si="4"/>
        <v>20.755000000000003</v>
      </c>
      <c r="G48" s="72">
        <v>39549</v>
      </c>
      <c r="H48" s="154">
        <v>83.31</v>
      </c>
      <c r="I48" s="154">
        <v>83.71</v>
      </c>
      <c r="J48" s="154">
        <v>81.61</v>
      </c>
      <c r="K48" s="73">
        <f t="shared" si="5"/>
        <v>82.66</v>
      </c>
    </row>
    <row r="49" spans="1:11" ht="12.75">
      <c r="A49" s="72">
        <v>39542</v>
      </c>
      <c r="B49" s="154">
        <v>20.16</v>
      </c>
      <c r="C49" s="154">
        <v>20.88</v>
      </c>
      <c r="D49" s="154">
        <v>20.16</v>
      </c>
      <c r="E49" s="73">
        <f t="shared" si="4"/>
        <v>20.52</v>
      </c>
      <c r="G49" s="72">
        <v>39542</v>
      </c>
      <c r="H49" s="154">
        <v>80.27</v>
      </c>
      <c r="I49" s="154">
        <v>85.08</v>
      </c>
      <c r="J49" s="154">
        <v>79.82</v>
      </c>
      <c r="K49" s="73">
        <f t="shared" si="5"/>
        <v>82.44999999999999</v>
      </c>
    </row>
    <row r="50" spans="1:11" ht="12.75">
      <c r="A50" s="72">
        <v>39535</v>
      </c>
      <c r="B50" s="154">
        <v>20.71</v>
      </c>
      <c r="C50" s="154">
        <v>20.81</v>
      </c>
      <c r="D50" s="154">
        <v>20.04</v>
      </c>
      <c r="E50" s="73">
        <f t="shared" si="4"/>
        <v>20.424999999999997</v>
      </c>
      <c r="G50" s="72">
        <v>39535</v>
      </c>
      <c r="H50" s="154">
        <v>80.95</v>
      </c>
      <c r="I50" s="154">
        <v>81.95</v>
      </c>
      <c r="J50" s="154">
        <v>78.47</v>
      </c>
      <c r="K50" s="73">
        <f t="shared" si="5"/>
        <v>80.21000000000001</v>
      </c>
    </row>
    <row r="51" spans="1:11" ht="12.75">
      <c r="A51" s="72">
        <v>39527</v>
      </c>
      <c r="B51" s="154">
        <v>19.84</v>
      </c>
      <c r="C51" s="154">
        <v>20.92</v>
      </c>
      <c r="D51" s="154">
        <v>19.78</v>
      </c>
      <c r="E51" s="73">
        <f t="shared" si="4"/>
        <v>20.35</v>
      </c>
      <c r="G51" s="72">
        <v>39527</v>
      </c>
      <c r="H51" s="154">
        <v>79.77</v>
      </c>
      <c r="I51" s="154">
        <v>82.46</v>
      </c>
      <c r="J51" s="154">
        <v>77.67</v>
      </c>
      <c r="K51" s="73">
        <f t="shared" si="5"/>
        <v>80.065</v>
      </c>
    </row>
    <row r="52" spans="1:11" ht="12.75">
      <c r="A52" s="72">
        <v>39521</v>
      </c>
      <c r="B52" s="154">
        <v>19.58</v>
      </c>
      <c r="C52" s="154">
        <v>20.57</v>
      </c>
      <c r="D52" s="154">
        <v>19.37</v>
      </c>
      <c r="E52" s="73">
        <f t="shared" si="4"/>
        <v>19.97</v>
      </c>
      <c r="G52" s="72">
        <v>39521</v>
      </c>
      <c r="H52" s="154">
        <v>77.94</v>
      </c>
      <c r="I52" s="154">
        <v>81.42</v>
      </c>
      <c r="J52" s="154">
        <v>76.84</v>
      </c>
      <c r="K52" s="73">
        <f t="shared" si="5"/>
        <v>79.13</v>
      </c>
    </row>
    <row r="53" spans="1:11" ht="12.75">
      <c r="A53" s="72">
        <v>39514</v>
      </c>
      <c r="B53" s="154">
        <v>20.43</v>
      </c>
      <c r="C53" s="154">
        <v>20.5</v>
      </c>
      <c r="D53" s="154">
        <v>19.33</v>
      </c>
      <c r="E53" s="73">
        <f t="shared" si="4"/>
        <v>19.915</v>
      </c>
      <c r="G53" s="72">
        <v>39514</v>
      </c>
      <c r="H53" s="154">
        <v>75.95</v>
      </c>
      <c r="I53" s="154">
        <v>80.44</v>
      </c>
      <c r="J53" s="154">
        <v>74.9</v>
      </c>
      <c r="K53" s="73">
        <f t="shared" si="5"/>
        <v>77.67</v>
      </c>
    </row>
    <row r="54" spans="1:11" ht="12.75">
      <c r="A54" s="72">
        <v>39507</v>
      </c>
      <c r="B54" s="154">
        <v>21.41</v>
      </c>
      <c r="C54" s="154">
        <v>21.94</v>
      </c>
      <c r="D54" s="154">
        <v>20.37</v>
      </c>
      <c r="E54" s="73">
        <f t="shared" si="4"/>
        <v>21.155</v>
      </c>
      <c r="G54" s="72">
        <v>39507</v>
      </c>
      <c r="H54" s="154">
        <v>78.58</v>
      </c>
      <c r="I54" s="154">
        <v>79.9</v>
      </c>
      <c r="J54" s="154">
        <v>74.39</v>
      </c>
      <c r="K54" s="73">
        <f t="shared" si="5"/>
        <v>77.14500000000001</v>
      </c>
    </row>
    <row r="55" spans="1:11" ht="12.75">
      <c r="A55" s="72">
        <v>39500</v>
      </c>
      <c r="B55" s="154">
        <v>22.21</v>
      </c>
      <c r="C55" s="154">
        <v>22.29</v>
      </c>
      <c r="D55" s="154">
        <v>21.18</v>
      </c>
      <c r="E55" s="73">
        <f t="shared" si="4"/>
        <v>21.735</v>
      </c>
      <c r="G55" s="72">
        <v>39500</v>
      </c>
      <c r="H55" s="154">
        <v>79.1</v>
      </c>
      <c r="I55" s="154">
        <v>79.84</v>
      </c>
      <c r="J55" s="154">
        <v>76.63</v>
      </c>
      <c r="K55" s="73">
        <f t="shared" si="5"/>
        <v>78.235</v>
      </c>
    </row>
    <row r="56" spans="1:11" ht="12.75">
      <c r="A56" s="72">
        <v>39493</v>
      </c>
      <c r="B56" s="154">
        <v>22.18</v>
      </c>
      <c r="C56" s="154">
        <v>22.74</v>
      </c>
      <c r="D56" s="154">
        <v>21.57</v>
      </c>
      <c r="E56" s="73">
        <f t="shared" si="4"/>
        <v>22.155</v>
      </c>
      <c r="G56" s="72">
        <v>39493</v>
      </c>
      <c r="H56" s="154">
        <v>76</v>
      </c>
      <c r="I56" s="154">
        <v>80.57</v>
      </c>
      <c r="J56" s="154">
        <v>75.94</v>
      </c>
      <c r="K56" s="73">
        <f t="shared" si="5"/>
        <v>78.255</v>
      </c>
    </row>
    <row r="57" spans="1:11" ht="12.75">
      <c r="A57" s="72">
        <v>39486</v>
      </c>
      <c r="B57" s="154">
        <v>22.3</v>
      </c>
      <c r="C57" s="154">
        <v>23.02</v>
      </c>
      <c r="D57" s="154">
        <v>22.1</v>
      </c>
      <c r="E57" s="73">
        <f t="shared" si="4"/>
        <v>22.560000000000002</v>
      </c>
      <c r="G57" s="72">
        <v>39486</v>
      </c>
      <c r="H57" s="154">
        <v>77.89</v>
      </c>
      <c r="I57" s="154">
        <v>79.81</v>
      </c>
      <c r="J57" s="154">
        <v>75.02</v>
      </c>
      <c r="K57" s="73">
        <f t="shared" si="5"/>
        <v>77.41499999999999</v>
      </c>
    </row>
    <row r="58" spans="1:11" ht="12.75">
      <c r="A58" s="51" t="s">
        <v>19</v>
      </c>
      <c r="B58" s="67"/>
      <c r="C58" s="67"/>
      <c r="D58" s="67"/>
      <c r="E58" s="67">
        <f>AVERAGE(E45:E57)</f>
        <v>21.02384615384615</v>
      </c>
      <c r="F58" s="3"/>
      <c r="G58" s="51" t="s">
        <v>19</v>
      </c>
      <c r="H58" s="67"/>
      <c r="I58" s="67"/>
      <c r="J58" s="67"/>
      <c r="K58" s="67">
        <f>AVERAGE(K45:K57)</f>
        <v>80.72730769230769</v>
      </c>
    </row>
    <row r="61" spans="1:11" ht="12.75">
      <c r="A61" s="265" t="s">
        <v>590</v>
      </c>
      <c r="B61" s="265"/>
      <c r="C61" s="265"/>
      <c r="D61" s="265"/>
      <c r="E61" s="265"/>
      <c r="G61" s="265" t="s">
        <v>591</v>
      </c>
      <c r="H61" s="265"/>
      <c r="I61" s="265"/>
      <c r="J61" s="265"/>
      <c r="K61" s="265"/>
    </row>
    <row r="62" spans="1:11" ht="12.75">
      <c r="A62" s="8" t="s">
        <v>14</v>
      </c>
      <c r="B62" s="65" t="s">
        <v>15</v>
      </c>
      <c r="C62" s="65" t="s">
        <v>16</v>
      </c>
      <c r="D62" s="65" t="s">
        <v>17</v>
      </c>
      <c r="E62" s="65" t="s">
        <v>18</v>
      </c>
      <c r="F62" s="8"/>
      <c r="G62" s="8" t="s">
        <v>14</v>
      </c>
      <c r="H62" s="65" t="s">
        <v>15</v>
      </c>
      <c r="I62" s="65" t="s">
        <v>16</v>
      </c>
      <c r="J62" s="65" t="s">
        <v>17</v>
      </c>
      <c r="K62" s="65" t="s">
        <v>18</v>
      </c>
    </row>
    <row r="63" spans="1:11" ht="12.75">
      <c r="A63" s="72">
        <v>39570</v>
      </c>
      <c r="B63" s="154">
        <v>76.88</v>
      </c>
      <c r="C63" s="154">
        <v>79.02</v>
      </c>
      <c r="D63" s="154">
        <v>75.61</v>
      </c>
      <c r="E63" s="73">
        <f aca="true" t="shared" si="6" ref="E63:E75">AVERAGE(C63:D63)</f>
        <v>77.315</v>
      </c>
      <c r="G63" s="72">
        <v>39570</v>
      </c>
      <c r="H63" s="154">
        <v>32.23</v>
      </c>
      <c r="I63" s="154">
        <v>33.36</v>
      </c>
      <c r="J63" s="154">
        <v>31.82</v>
      </c>
      <c r="K63" s="73">
        <f aca="true" t="shared" si="7" ref="K63:K75">AVERAGE(I63:J63)</f>
        <v>32.59</v>
      </c>
    </row>
    <row r="64" spans="1:11" ht="12.75">
      <c r="A64" s="72">
        <v>39563</v>
      </c>
      <c r="B64" s="154">
        <v>75.5</v>
      </c>
      <c r="C64" s="154">
        <v>78.09</v>
      </c>
      <c r="D64" s="154">
        <v>75.45</v>
      </c>
      <c r="E64" s="73">
        <f t="shared" si="6"/>
        <v>76.77000000000001</v>
      </c>
      <c r="G64" s="72">
        <v>39563</v>
      </c>
      <c r="H64" s="154">
        <v>32.2</v>
      </c>
      <c r="I64" s="154">
        <v>32.28</v>
      </c>
      <c r="J64" s="154">
        <v>31.5</v>
      </c>
      <c r="K64" s="73">
        <f t="shared" si="7"/>
        <v>31.89</v>
      </c>
    </row>
    <row r="65" spans="1:11" ht="12.75">
      <c r="A65" s="72">
        <v>39556</v>
      </c>
      <c r="B65" s="154">
        <v>74.92</v>
      </c>
      <c r="C65" s="154">
        <v>76.75</v>
      </c>
      <c r="D65" s="154">
        <v>73.54</v>
      </c>
      <c r="E65" s="73">
        <f t="shared" si="6"/>
        <v>75.14500000000001</v>
      </c>
      <c r="G65" s="72">
        <v>39556</v>
      </c>
      <c r="H65" s="154">
        <v>31.26</v>
      </c>
      <c r="I65" s="154">
        <v>32.83</v>
      </c>
      <c r="J65" s="154">
        <v>31.04</v>
      </c>
      <c r="K65" s="73">
        <f t="shared" si="7"/>
        <v>31.935</v>
      </c>
    </row>
    <row r="66" spans="1:11" ht="12.75">
      <c r="A66" s="72">
        <v>39549</v>
      </c>
      <c r="B66" s="154">
        <v>72.5</v>
      </c>
      <c r="C66" s="154">
        <v>75.39</v>
      </c>
      <c r="D66" s="154">
        <v>71.72</v>
      </c>
      <c r="E66" s="73">
        <f t="shared" si="6"/>
        <v>73.555</v>
      </c>
      <c r="G66" s="72">
        <v>39549</v>
      </c>
      <c r="H66" s="154">
        <v>32.4</v>
      </c>
      <c r="I66" s="154">
        <v>32.95</v>
      </c>
      <c r="J66" s="154">
        <v>31.04</v>
      </c>
      <c r="K66" s="73">
        <f t="shared" si="7"/>
        <v>31.995</v>
      </c>
    </row>
    <row r="67" spans="1:11" ht="12.75">
      <c r="A67" s="72">
        <v>39542</v>
      </c>
      <c r="B67" s="154">
        <v>68.11</v>
      </c>
      <c r="C67" s="154">
        <v>73</v>
      </c>
      <c r="D67" s="154">
        <v>67.5</v>
      </c>
      <c r="E67" s="73">
        <f t="shared" si="6"/>
        <v>70.25</v>
      </c>
      <c r="G67" s="72">
        <v>39542</v>
      </c>
      <c r="H67" s="154">
        <v>31.55</v>
      </c>
      <c r="I67" s="154">
        <v>33.32</v>
      </c>
      <c r="J67" s="154">
        <v>31.43</v>
      </c>
      <c r="K67" s="73">
        <f t="shared" si="7"/>
        <v>32.375</v>
      </c>
    </row>
    <row r="68" spans="1:11" ht="12.75">
      <c r="A68" s="72">
        <v>39535</v>
      </c>
      <c r="B68" s="154">
        <v>69.94</v>
      </c>
      <c r="C68" s="154">
        <v>70.07</v>
      </c>
      <c r="D68" s="154">
        <v>67.74</v>
      </c>
      <c r="E68" s="73">
        <f t="shared" si="6"/>
        <v>68.905</v>
      </c>
      <c r="G68" s="72">
        <v>39535</v>
      </c>
      <c r="H68" s="154">
        <v>32.78</v>
      </c>
      <c r="I68" s="154">
        <v>33</v>
      </c>
      <c r="J68" s="154">
        <v>31.3</v>
      </c>
      <c r="K68" s="73">
        <f t="shared" si="7"/>
        <v>32.15</v>
      </c>
    </row>
    <row r="69" spans="1:11" ht="12.75">
      <c r="A69" s="72">
        <v>39527</v>
      </c>
      <c r="B69" s="154">
        <v>67.2</v>
      </c>
      <c r="C69" s="154">
        <v>70.83</v>
      </c>
      <c r="D69" s="154">
        <v>67</v>
      </c>
      <c r="E69" s="73">
        <f t="shared" si="6"/>
        <v>68.91499999999999</v>
      </c>
      <c r="G69" s="72">
        <v>39527</v>
      </c>
      <c r="H69" s="154">
        <v>31.1</v>
      </c>
      <c r="I69" s="154">
        <v>33.07</v>
      </c>
      <c r="J69" s="154">
        <v>30.9</v>
      </c>
      <c r="K69" s="73">
        <f t="shared" si="7"/>
        <v>31.985</v>
      </c>
    </row>
    <row r="70" spans="1:11" ht="12.75">
      <c r="A70" s="72">
        <v>39521</v>
      </c>
      <c r="B70" s="154">
        <v>68.34</v>
      </c>
      <c r="C70" s="154">
        <v>71.07</v>
      </c>
      <c r="D70" s="154">
        <v>66.5</v>
      </c>
      <c r="E70" s="73">
        <f t="shared" si="6"/>
        <v>68.785</v>
      </c>
      <c r="G70" s="72">
        <v>39521</v>
      </c>
      <c r="H70" s="154">
        <v>29.85</v>
      </c>
      <c r="I70" s="154">
        <v>31.9</v>
      </c>
      <c r="J70" s="154">
        <v>29.61</v>
      </c>
      <c r="K70" s="73">
        <f t="shared" si="7"/>
        <v>30.755</v>
      </c>
    </row>
    <row r="71" spans="1:11" ht="12.75">
      <c r="A71" s="72">
        <v>39514</v>
      </c>
      <c r="B71" s="154">
        <v>66.75</v>
      </c>
      <c r="C71" s="154">
        <v>70.95</v>
      </c>
      <c r="D71" s="154">
        <v>66.16</v>
      </c>
      <c r="E71" s="73">
        <f>AVERAGE(C71:D71)</f>
        <v>68.555</v>
      </c>
      <c r="G71" s="72">
        <v>39514</v>
      </c>
      <c r="H71" s="154">
        <v>29.91</v>
      </c>
      <c r="I71" s="154">
        <v>30.54</v>
      </c>
      <c r="J71" s="154">
        <v>28.74</v>
      </c>
      <c r="K71" s="73">
        <f t="shared" si="7"/>
        <v>29.64</v>
      </c>
    </row>
    <row r="72" spans="1:11" ht="12.75">
      <c r="A72" s="72">
        <v>39507</v>
      </c>
      <c r="B72" s="154">
        <v>70.6</v>
      </c>
      <c r="C72" s="154">
        <v>71.36</v>
      </c>
      <c r="D72" s="154">
        <v>67.3</v>
      </c>
      <c r="E72" s="73">
        <f t="shared" si="6"/>
        <v>69.33</v>
      </c>
      <c r="G72" s="72">
        <v>39507</v>
      </c>
      <c r="H72" s="154">
        <v>30.8</v>
      </c>
      <c r="I72" s="154">
        <v>30.99</v>
      </c>
      <c r="J72" s="154">
        <v>29.4</v>
      </c>
      <c r="K72" s="73">
        <f t="shared" si="7"/>
        <v>30.195</v>
      </c>
    </row>
    <row r="73" spans="1:11" ht="12.75">
      <c r="A73" s="72">
        <v>39500</v>
      </c>
      <c r="B73" s="154">
        <v>72.15</v>
      </c>
      <c r="C73" s="154">
        <v>72.15</v>
      </c>
      <c r="D73" s="154">
        <v>69.16</v>
      </c>
      <c r="E73" s="73">
        <f t="shared" si="6"/>
        <v>70.655</v>
      </c>
      <c r="G73" s="72">
        <v>39500</v>
      </c>
      <c r="H73" s="154">
        <v>31.69</v>
      </c>
      <c r="I73" s="154">
        <v>31.73</v>
      </c>
      <c r="J73" s="154">
        <v>30.4</v>
      </c>
      <c r="K73" s="73">
        <f t="shared" si="7"/>
        <v>31.064999999999998</v>
      </c>
    </row>
    <row r="74" spans="1:11" ht="12.75">
      <c r="A74" s="72">
        <v>39493</v>
      </c>
      <c r="B74" s="154">
        <v>70.06</v>
      </c>
      <c r="C74" s="154">
        <v>72.29</v>
      </c>
      <c r="D74" s="154">
        <v>69.5</v>
      </c>
      <c r="E74" s="73">
        <f t="shared" si="6"/>
        <v>70.89500000000001</v>
      </c>
      <c r="G74" s="72">
        <v>39493</v>
      </c>
      <c r="H74" s="154">
        <v>31.57</v>
      </c>
      <c r="I74" s="154">
        <v>32.51</v>
      </c>
      <c r="J74" s="154">
        <v>31.03</v>
      </c>
      <c r="K74" s="73">
        <f t="shared" si="7"/>
        <v>31.77</v>
      </c>
    </row>
    <row r="75" spans="1:11" ht="12.75">
      <c r="A75" s="72">
        <v>39486</v>
      </c>
      <c r="B75" s="154">
        <v>72.18</v>
      </c>
      <c r="C75" s="154">
        <v>74.13</v>
      </c>
      <c r="D75" s="154">
        <v>69.11</v>
      </c>
      <c r="E75" s="73">
        <f t="shared" si="6"/>
        <v>71.62</v>
      </c>
      <c r="G75" s="72">
        <v>39486</v>
      </c>
      <c r="H75" s="154">
        <v>32.66</v>
      </c>
      <c r="I75" s="154">
        <v>33.47</v>
      </c>
      <c r="J75" s="154">
        <v>31.35</v>
      </c>
      <c r="K75" s="73">
        <f t="shared" si="7"/>
        <v>32.41</v>
      </c>
    </row>
    <row r="76" spans="1:11" ht="12.75">
      <c r="A76" s="51" t="s">
        <v>19</v>
      </c>
      <c r="B76" s="67"/>
      <c r="C76" s="67"/>
      <c r="D76" s="67"/>
      <c r="E76" s="67">
        <f>AVERAGE(E63:E75)</f>
        <v>71.59192307692307</v>
      </c>
      <c r="F76" s="3"/>
      <c r="G76" s="51" t="s">
        <v>19</v>
      </c>
      <c r="H76" s="67"/>
      <c r="I76" s="67"/>
      <c r="J76" s="67"/>
      <c r="K76" s="67">
        <f>AVERAGE(K63:K75)</f>
        <v>31.59653846153846</v>
      </c>
    </row>
    <row r="79" spans="1:11" ht="12.75">
      <c r="A79" s="265" t="s">
        <v>593</v>
      </c>
      <c r="B79" s="265"/>
      <c r="C79" s="265"/>
      <c r="D79" s="265"/>
      <c r="E79" s="265"/>
      <c r="G79" s="265" t="s">
        <v>343</v>
      </c>
      <c r="H79" s="265"/>
      <c r="I79" s="265"/>
      <c r="J79" s="265"/>
      <c r="K79" s="265"/>
    </row>
    <row r="80" spans="1:11" ht="12.75">
      <c r="A80" s="8" t="s">
        <v>14</v>
      </c>
      <c r="B80" s="65" t="s">
        <v>15</v>
      </c>
      <c r="C80" s="65" t="s">
        <v>16</v>
      </c>
      <c r="D80" s="65" t="s">
        <v>17</v>
      </c>
      <c r="E80" s="65" t="s">
        <v>18</v>
      </c>
      <c r="F80" s="8"/>
      <c r="G80" s="8" t="s">
        <v>14</v>
      </c>
      <c r="H80" s="65" t="s">
        <v>15</v>
      </c>
      <c r="I80" s="65" t="s">
        <v>16</v>
      </c>
      <c r="J80" s="65" t="s">
        <v>17</v>
      </c>
      <c r="K80" s="65" t="s">
        <v>18</v>
      </c>
    </row>
    <row r="81" spans="1:11" ht="12.75">
      <c r="A81" s="72">
        <v>39570</v>
      </c>
      <c r="B81" s="154">
        <v>18.29</v>
      </c>
      <c r="C81" s="154">
        <v>18.5</v>
      </c>
      <c r="D81" s="154">
        <v>17.88</v>
      </c>
      <c r="E81" s="73">
        <f aca="true" t="shared" si="8" ref="E81:E93">AVERAGE(C81:D81)</f>
        <v>18.189999999999998</v>
      </c>
      <c r="G81" s="72">
        <v>39570</v>
      </c>
      <c r="H81" s="154">
        <v>32.23</v>
      </c>
      <c r="I81" s="154">
        <v>33.45</v>
      </c>
      <c r="J81" s="154">
        <v>31.91</v>
      </c>
      <c r="K81" s="73">
        <f aca="true" t="shared" si="9" ref="K81:K93">AVERAGE(I81:J81)</f>
        <v>32.68</v>
      </c>
    </row>
    <row r="82" spans="1:11" ht="12.75">
      <c r="A82" s="72">
        <v>39563</v>
      </c>
      <c r="B82" s="154">
        <v>18.47</v>
      </c>
      <c r="C82" s="154">
        <v>18.79</v>
      </c>
      <c r="D82" s="154">
        <v>18.21</v>
      </c>
      <c r="E82" s="73">
        <f t="shared" si="8"/>
        <v>18.5</v>
      </c>
      <c r="G82" s="72">
        <v>39563</v>
      </c>
      <c r="H82" s="154">
        <v>32.08</v>
      </c>
      <c r="I82" s="154">
        <v>32.18</v>
      </c>
      <c r="J82" s="154">
        <v>31.42</v>
      </c>
      <c r="K82" s="73">
        <f t="shared" si="9"/>
        <v>31.8</v>
      </c>
    </row>
    <row r="83" spans="1:11" ht="12.75">
      <c r="A83" s="72">
        <v>39556</v>
      </c>
      <c r="B83" s="154">
        <v>17.67</v>
      </c>
      <c r="C83" s="154">
        <v>18.56</v>
      </c>
      <c r="D83" s="154">
        <v>17.53</v>
      </c>
      <c r="E83" s="73">
        <f t="shared" si="8"/>
        <v>18.045</v>
      </c>
      <c r="G83" s="72">
        <v>39556</v>
      </c>
      <c r="H83" s="154">
        <v>30.75</v>
      </c>
      <c r="I83" s="154">
        <v>32.63</v>
      </c>
      <c r="J83" s="154">
        <v>30.75</v>
      </c>
      <c r="K83" s="73">
        <f t="shared" si="9"/>
        <v>31.69</v>
      </c>
    </row>
    <row r="84" spans="1:11" ht="12.75">
      <c r="A84" s="72">
        <v>39549</v>
      </c>
      <c r="B84" s="154">
        <v>17.78</v>
      </c>
      <c r="C84" s="154">
        <v>17.97</v>
      </c>
      <c r="D84" s="154">
        <v>17.54</v>
      </c>
      <c r="E84" s="73">
        <f t="shared" si="8"/>
        <v>17.755</v>
      </c>
      <c r="G84" s="72">
        <v>39549</v>
      </c>
      <c r="H84" s="154">
        <v>31.92</v>
      </c>
      <c r="I84" s="154">
        <v>32.06</v>
      </c>
      <c r="J84" s="154">
        <v>30.62</v>
      </c>
      <c r="K84" s="73">
        <f t="shared" si="9"/>
        <v>31.340000000000003</v>
      </c>
    </row>
    <row r="85" spans="1:11" ht="12.75">
      <c r="A85" s="72">
        <v>39542</v>
      </c>
      <c r="B85" s="154">
        <v>17.08</v>
      </c>
      <c r="C85" s="154">
        <v>18.25</v>
      </c>
      <c r="D85" s="154">
        <v>16.98</v>
      </c>
      <c r="E85" s="73">
        <f t="shared" si="8"/>
        <v>17.615000000000002</v>
      </c>
      <c r="G85" s="72">
        <v>39542</v>
      </c>
      <c r="H85" s="154">
        <v>30.78</v>
      </c>
      <c r="I85" s="154">
        <v>32.28</v>
      </c>
      <c r="J85" s="154">
        <v>30.54</v>
      </c>
      <c r="K85" s="73">
        <f t="shared" si="9"/>
        <v>31.41</v>
      </c>
    </row>
    <row r="86" spans="1:11" ht="12.75">
      <c r="A86" s="72">
        <v>39535</v>
      </c>
      <c r="B86" s="154">
        <v>17.51</v>
      </c>
      <c r="C86" s="154">
        <v>17.62</v>
      </c>
      <c r="D86" s="154">
        <v>16.96</v>
      </c>
      <c r="E86" s="73">
        <f t="shared" si="8"/>
        <v>17.29</v>
      </c>
      <c r="G86" s="72">
        <v>39535</v>
      </c>
      <c r="H86" s="154">
        <v>30.46</v>
      </c>
      <c r="I86" s="154">
        <v>30.92</v>
      </c>
      <c r="J86" s="154">
        <v>30.24</v>
      </c>
      <c r="K86" s="73">
        <f t="shared" si="9"/>
        <v>30.58</v>
      </c>
    </row>
    <row r="87" spans="1:11" ht="12.75">
      <c r="A87" s="72">
        <v>39527</v>
      </c>
      <c r="B87" s="154">
        <v>16.83</v>
      </c>
      <c r="C87" s="154">
        <v>17.86</v>
      </c>
      <c r="D87" s="154">
        <v>16.83</v>
      </c>
      <c r="E87" s="73">
        <f t="shared" si="8"/>
        <v>17.345</v>
      </c>
      <c r="G87" s="72">
        <v>39527</v>
      </c>
      <c r="H87" s="154">
        <v>30.25</v>
      </c>
      <c r="I87" s="154">
        <v>30.95</v>
      </c>
      <c r="J87" s="154">
        <v>29.83</v>
      </c>
      <c r="K87" s="73">
        <f t="shared" si="9"/>
        <v>30.39</v>
      </c>
    </row>
    <row r="88" spans="1:11" ht="12.75">
      <c r="A88" s="72">
        <v>39521</v>
      </c>
      <c r="B88" s="154">
        <v>17.24</v>
      </c>
      <c r="C88" s="154">
        <v>17.84</v>
      </c>
      <c r="D88" s="154">
        <v>16.95</v>
      </c>
      <c r="E88" s="73">
        <f t="shared" si="8"/>
        <v>17.395</v>
      </c>
      <c r="G88" s="72">
        <v>39521</v>
      </c>
      <c r="H88" s="154">
        <v>31.53</v>
      </c>
      <c r="I88" s="154">
        <v>32.11</v>
      </c>
      <c r="J88" s="154">
        <v>30.37</v>
      </c>
      <c r="K88" s="73">
        <f t="shared" si="9"/>
        <v>31.240000000000002</v>
      </c>
    </row>
    <row r="89" spans="1:11" ht="12.75">
      <c r="A89" s="72">
        <v>39514</v>
      </c>
      <c r="B89" s="154">
        <v>17.19</v>
      </c>
      <c r="C89" s="154">
        <v>17.91</v>
      </c>
      <c r="D89" s="154">
        <v>17.01</v>
      </c>
      <c r="E89" s="73">
        <f t="shared" si="8"/>
        <v>17.46</v>
      </c>
      <c r="G89" s="72">
        <v>39514</v>
      </c>
      <c r="H89" s="154">
        <v>32.5</v>
      </c>
      <c r="I89" s="154">
        <v>32.8</v>
      </c>
      <c r="J89" s="154">
        <v>31.29</v>
      </c>
      <c r="K89" s="73">
        <f t="shared" si="9"/>
        <v>32.045</v>
      </c>
    </row>
    <row r="90" spans="1:11" ht="12.75">
      <c r="A90" s="72">
        <v>39507</v>
      </c>
      <c r="B90" s="154">
        <v>18.04</v>
      </c>
      <c r="C90" s="154">
        <v>18.32</v>
      </c>
      <c r="D90" s="154">
        <v>17.12</v>
      </c>
      <c r="E90" s="73">
        <f t="shared" si="8"/>
        <v>17.72</v>
      </c>
      <c r="G90" s="72">
        <v>39507</v>
      </c>
      <c r="H90" s="154">
        <v>33.57</v>
      </c>
      <c r="I90" s="154">
        <v>33.97</v>
      </c>
      <c r="J90" s="154">
        <v>32.31</v>
      </c>
      <c r="K90" s="73">
        <f t="shared" si="9"/>
        <v>33.14</v>
      </c>
    </row>
    <row r="91" spans="1:11" ht="12.75">
      <c r="A91" s="72">
        <v>39500</v>
      </c>
      <c r="B91" s="154">
        <v>18.31</v>
      </c>
      <c r="C91" s="154">
        <v>18.44</v>
      </c>
      <c r="D91" s="154">
        <v>17.63</v>
      </c>
      <c r="E91" s="73">
        <f t="shared" si="8"/>
        <v>18.035</v>
      </c>
      <c r="G91" s="72">
        <v>39500</v>
      </c>
      <c r="H91" s="154">
        <v>32.96</v>
      </c>
      <c r="I91" s="154">
        <v>33.59</v>
      </c>
      <c r="J91" s="154">
        <v>32.41</v>
      </c>
      <c r="K91" s="73">
        <f t="shared" si="9"/>
        <v>33</v>
      </c>
    </row>
    <row r="92" spans="1:11" ht="12.75">
      <c r="A92" s="72">
        <v>39493</v>
      </c>
      <c r="B92" s="154">
        <v>18.5</v>
      </c>
      <c r="C92" s="154">
        <v>18.75</v>
      </c>
      <c r="D92" s="154">
        <v>17.84</v>
      </c>
      <c r="E92" s="73">
        <f t="shared" si="8"/>
        <v>18.295</v>
      </c>
      <c r="G92" s="72">
        <v>39493</v>
      </c>
      <c r="H92" s="154">
        <v>32.8</v>
      </c>
      <c r="I92" s="154">
        <v>33.46</v>
      </c>
      <c r="J92" s="154">
        <v>32.34</v>
      </c>
      <c r="K92" s="73">
        <f t="shared" si="9"/>
        <v>32.900000000000006</v>
      </c>
    </row>
    <row r="93" spans="1:11" ht="12.75">
      <c r="A93" s="72">
        <v>39486</v>
      </c>
      <c r="B93" s="154">
        <v>19.29</v>
      </c>
      <c r="C93" s="154">
        <v>19.82</v>
      </c>
      <c r="D93" s="154">
        <v>18.49</v>
      </c>
      <c r="E93" s="73">
        <f t="shared" si="8"/>
        <v>19.155</v>
      </c>
      <c r="G93" s="72">
        <v>39486</v>
      </c>
      <c r="H93" s="154">
        <v>33.04</v>
      </c>
      <c r="I93" s="154">
        <v>33.89</v>
      </c>
      <c r="J93" s="154">
        <v>32.49</v>
      </c>
      <c r="K93" s="73">
        <f t="shared" si="9"/>
        <v>33.19</v>
      </c>
    </row>
    <row r="94" spans="1:11" ht="12.75">
      <c r="A94" s="51" t="s">
        <v>19</v>
      </c>
      <c r="B94" s="67"/>
      <c r="C94" s="67"/>
      <c r="D94" s="67"/>
      <c r="E94" s="67">
        <f>AVERAGE(E81:E93)</f>
        <v>17.907692307692308</v>
      </c>
      <c r="F94" s="3"/>
      <c r="G94" s="51" t="s">
        <v>19</v>
      </c>
      <c r="H94" s="67"/>
      <c r="I94" s="67"/>
      <c r="J94" s="67"/>
      <c r="K94" s="67">
        <f>AVERAGE(K81:K93)</f>
        <v>31.954230769230772</v>
      </c>
    </row>
    <row r="97" spans="1:11" ht="12.75">
      <c r="A97" s="265" t="s">
        <v>344</v>
      </c>
      <c r="B97" s="265"/>
      <c r="C97" s="265"/>
      <c r="D97" s="265"/>
      <c r="E97" s="265"/>
      <c r="G97" s="265" t="s">
        <v>345</v>
      </c>
      <c r="H97" s="265"/>
      <c r="I97" s="265"/>
      <c r="J97" s="265"/>
      <c r="K97" s="265"/>
    </row>
    <row r="98" spans="1:11" ht="12.75">
      <c r="A98" s="8" t="s">
        <v>14</v>
      </c>
      <c r="B98" s="65" t="s">
        <v>15</v>
      </c>
      <c r="C98" s="65" t="s">
        <v>16</v>
      </c>
      <c r="D98" s="65" t="s">
        <v>17</v>
      </c>
      <c r="E98" s="65" t="s">
        <v>18</v>
      </c>
      <c r="F98" s="8"/>
      <c r="G98" s="8" t="s">
        <v>14</v>
      </c>
      <c r="H98" s="65" t="s">
        <v>15</v>
      </c>
      <c r="I98" s="65" t="s">
        <v>16</v>
      </c>
      <c r="J98" s="65" t="s">
        <v>17</v>
      </c>
      <c r="K98" s="65" t="s">
        <v>18</v>
      </c>
    </row>
    <row r="99" spans="1:11" ht="12.75">
      <c r="A99" s="72">
        <v>39570</v>
      </c>
      <c r="B99" s="154">
        <v>25.17</v>
      </c>
      <c r="C99" s="154">
        <v>25.98</v>
      </c>
      <c r="D99" s="154">
        <v>24.81</v>
      </c>
      <c r="E99" s="117">
        <f aca="true" t="shared" si="10" ref="E99:E111">AVERAGE(C99:D99)</f>
        <v>25.395</v>
      </c>
      <c r="G99" s="72">
        <v>39570</v>
      </c>
      <c r="H99" s="154">
        <v>39.66</v>
      </c>
      <c r="I99" s="154">
        <v>41.04</v>
      </c>
      <c r="J99" s="154">
        <v>39.47</v>
      </c>
      <c r="K99" s="73">
        <f aca="true" t="shared" si="11" ref="K99:K111">AVERAGE(I99:J99)</f>
        <v>40.254999999999995</v>
      </c>
    </row>
    <row r="100" spans="1:11" ht="12.75">
      <c r="A100" s="72">
        <v>39563</v>
      </c>
      <c r="B100" s="154">
        <v>25.58</v>
      </c>
      <c r="C100" s="154">
        <v>25.63</v>
      </c>
      <c r="D100" s="154">
        <v>24.85</v>
      </c>
      <c r="E100" s="117">
        <f t="shared" si="10"/>
        <v>25.240000000000002</v>
      </c>
      <c r="G100" s="72">
        <v>39563</v>
      </c>
      <c r="H100" s="154">
        <v>39.79</v>
      </c>
      <c r="I100" s="154">
        <v>40.07</v>
      </c>
      <c r="J100" s="154">
        <v>39.14</v>
      </c>
      <c r="K100" s="73">
        <f t="shared" si="11"/>
        <v>39.605000000000004</v>
      </c>
    </row>
    <row r="101" spans="1:11" ht="12.75">
      <c r="A101" s="72">
        <v>39556</v>
      </c>
      <c r="B101" s="154">
        <v>24.38</v>
      </c>
      <c r="C101" s="154">
        <v>25.85</v>
      </c>
      <c r="D101" s="154">
        <v>24.3</v>
      </c>
      <c r="E101" s="117">
        <f t="shared" si="10"/>
        <v>25.075000000000003</v>
      </c>
      <c r="G101" s="72">
        <v>39556</v>
      </c>
      <c r="H101" s="154">
        <v>39.05</v>
      </c>
      <c r="I101" s="154">
        <v>40.53</v>
      </c>
      <c r="J101" s="154">
        <v>38.76</v>
      </c>
      <c r="K101" s="73">
        <f t="shared" si="11"/>
        <v>39.644999999999996</v>
      </c>
    </row>
    <row r="102" spans="1:11" ht="12.75">
      <c r="A102" s="72">
        <v>39549</v>
      </c>
      <c r="B102" s="154">
        <v>25.18</v>
      </c>
      <c r="C102" s="154">
        <v>25.18</v>
      </c>
      <c r="D102" s="154">
        <v>24.01</v>
      </c>
      <c r="E102" s="117">
        <f t="shared" si="10"/>
        <v>24.595</v>
      </c>
      <c r="G102" s="72">
        <v>39549</v>
      </c>
      <c r="H102" s="154">
        <v>39</v>
      </c>
      <c r="I102" s="154">
        <v>39.53</v>
      </c>
      <c r="J102" s="154">
        <v>38.68</v>
      </c>
      <c r="K102" s="73">
        <f t="shared" si="11"/>
        <v>39.105000000000004</v>
      </c>
    </row>
    <row r="103" spans="1:11" ht="12.75">
      <c r="A103" s="72">
        <v>39542</v>
      </c>
      <c r="B103" s="154">
        <v>24.97</v>
      </c>
      <c r="C103" s="154">
        <v>25.53</v>
      </c>
      <c r="D103" s="154">
        <v>24.55</v>
      </c>
      <c r="E103" s="117">
        <f t="shared" si="10"/>
        <v>25.04</v>
      </c>
      <c r="G103" s="72">
        <v>39542</v>
      </c>
      <c r="H103" s="154">
        <v>36.6</v>
      </c>
      <c r="I103" s="154">
        <v>39.37</v>
      </c>
      <c r="J103" s="154">
        <v>36.3</v>
      </c>
      <c r="K103" s="73">
        <f t="shared" si="11"/>
        <v>37.834999999999994</v>
      </c>
    </row>
    <row r="104" spans="1:11" ht="12.75">
      <c r="A104" s="72">
        <v>39535</v>
      </c>
      <c r="B104" s="154">
        <v>24.65</v>
      </c>
      <c r="C104" s="154">
        <v>25</v>
      </c>
      <c r="D104" s="154">
        <v>24.17</v>
      </c>
      <c r="E104" s="117">
        <f t="shared" si="10"/>
        <v>24.585</v>
      </c>
      <c r="G104" s="72">
        <v>39535</v>
      </c>
      <c r="H104" s="154">
        <v>37.01</v>
      </c>
      <c r="I104" s="154">
        <v>37.35</v>
      </c>
      <c r="J104" s="154">
        <v>36.35</v>
      </c>
      <c r="K104" s="73">
        <f t="shared" si="11"/>
        <v>36.85</v>
      </c>
    </row>
    <row r="105" spans="1:11" ht="12.75">
      <c r="A105" s="72">
        <v>39527</v>
      </c>
      <c r="B105" s="154">
        <v>24.36</v>
      </c>
      <c r="C105" s="154">
        <v>25.41</v>
      </c>
      <c r="D105" s="154">
        <v>23.95</v>
      </c>
      <c r="E105" s="117">
        <f t="shared" si="10"/>
        <v>24.68</v>
      </c>
      <c r="G105" s="72">
        <v>39527</v>
      </c>
      <c r="H105" s="154">
        <v>36.71</v>
      </c>
      <c r="I105" s="154">
        <v>38.08</v>
      </c>
      <c r="J105" s="154">
        <v>36.26</v>
      </c>
      <c r="K105" s="73">
        <f t="shared" si="11"/>
        <v>37.17</v>
      </c>
    </row>
    <row r="106" spans="1:11" ht="12.75">
      <c r="A106" s="72">
        <v>39521</v>
      </c>
      <c r="B106" s="154">
        <v>24.33</v>
      </c>
      <c r="C106" s="154">
        <v>25.21</v>
      </c>
      <c r="D106" s="154">
        <v>23.98</v>
      </c>
      <c r="E106" s="117">
        <f t="shared" si="10"/>
        <v>24.595</v>
      </c>
      <c r="G106" s="72">
        <v>39521</v>
      </c>
      <c r="H106" s="154">
        <v>37.85</v>
      </c>
      <c r="I106" s="154">
        <v>38.6</v>
      </c>
      <c r="J106" s="154">
        <v>36.4</v>
      </c>
      <c r="K106" s="73">
        <f t="shared" si="11"/>
        <v>37.5</v>
      </c>
    </row>
    <row r="107" spans="1:11" ht="12.75">
      <c r="A107" s="72">
        <v>39514</v>
      </c>
      <c r="B107" s="154">
        <v>25</v>
      </c>
      <c r="C107" s="154">
        <v>25.44</v>
      </c>
      <c r="D107" s="154">
        <v>23.92</v>
      </c>
      <c r="E107" s="117">
        <f t="shared" si="10"/>
        <v>24.68</v>
      </c>
      <c r="G107" s="72">
        <v>39514</v>
      </c>
      <c r="H107" s="154">
        <v>37.6</v>
      </c>
      <c r="I107" s="154">
        <v>38.64</v>
      </c>
      <c r="J107" s="154">
        <v>36.3</v>
      </c>
      <c r="K107" s="73">
        <f t="shared" si="11"/>
        <v>37.47</v>
      </c>
    </row>
    <row r="108" spans="1:11" ht="12.75">
      <c r="A108" s="72">
        <v>39507</v>
      </c>
      <c r="B108" s="154">
        <v>26.15</v>
      </c>
      <c r="C108" s="154">
        <v>26.48</v>
      </c>
      <c r="D108" s="154">
        <v>25.07</v>
      </c>
      <c r="E108" s="117">
        <f t="shared" si="10"/>
        <v>25.775</v>
      </c>
      <c r="G108" s="72">
        <v>39507</v>
      </c>
      <c r="H108" s="154">
        <v>39.6</v>
      </c>
      <c r="I108" s="154">
        <v>40.1</v>
      </c>
      <c r="J108" s="154">
        <v>37.56</v>
      </c>
      <c r="K108" s="73">
        <f t="shared" si="11"/>
        <v>38.83</v>
      </c>
    </row>
    <row r="109" spans="1:11" ht="12.75">
      <c r="A109" s="72">
        <v>39500</v>
      </c>
      <c r="B109" s="154">
        <v>26.56</v>
      </c>
      <c r="C109" s="154">
        <v>26.57</v>
      </c>
      <c r="D109" s="154">
        <v>25.77</v>
      </c>
      <c r="E109" s="117">
        <f t="shared" si="10"/>
        <v>26.17</v>
      </c>
      <c r="G109" s="72">
        <v>39500</v>
      </c>
      <c r="H109" s="154">
        <v>39.99</v>
      </c>
      <c r="I109" s="154">
        <v>40.14</v>
      </c>
      <c r="J109" s="154">
        <v>38.82</v>
      </c>
      <c r="K109" s="73">
        <f t="shared" si="11"/>
        <v>39.480000000000004</v>
      </c>
    </row>
    <row r="110" spans="1:11" ht="12.75">
      <c r="A110" s="72">
        <v>39493</v>
      </c>
      <c r="B110" s="154">
        <v>25.6</v>
      </c>
      <c r="C110" s="154">
        <v>26.69</v>
      </c>
      <c r="D110" s="154">
        <v>25.44</v>
      </c>
      <c r="E110" s="117">
        <f t="shared" si="10"/>
        <v>26.065</v>
      </c>
      <c r="G110" s="72">
        <v>39493</v>
      </c>
      <c r="H110" s="154">
        <v>39.65</v>
      </c>
      <c r="I110" s="154">
        <v>40.69</v>
      </c>
      <c r="J110" s="154">
        <v>39.19</v>
      </c>
      <c r="K110" s="73">
        <f t="shared" si="11"/>
        <v>39.94</v>
      </c>
    </row>
    <row r="111" spans="1:11" ht="12.75">
      <c r="A111" s="72">
        <v>39486</v>
      </c>
      <c r="B111" s="154">
        <v>25.99</v>
      </c>
      <c r="C111" s="154">
        <v>26.67</v>
      </c>
      <c r="D111" s="154">
        <v>25.46</v>
      </c>
      <c r="E111" s="117">
        <f t="shared" si="10"/>
        <v>26.065</v>
      </c>
      <c r="G111" s="72">
        <v>39486</v>
      </c>
      <c r="H111" s="154">
        <v>41.61</v>
      </c>
      <c r="I111" s="154">
        <v>42.35</v>
      </c>
      <c r="J111" s="154">
        <v>39.5</v>
      </c>
      <c r="K111" s="73">
        <f t="shared" si="11"/>
        <v>40.925</v>
      </c>
    </row>
    <row r="112" spans="1:11" ht="12.75">
      <c r="A112" s="51" t="s">
        <v>19</v>
      </c>
      <c r="B112" s="67"/>
      <c r="C112" s="67"/>
      <c r="D112" s="67"/>
      <c r="E112" s="67">
        <f>AVERAGE(E99:E111)</f>
        <v>25.227692307692312</v>
      </c>
      <c r="F112" s="3"/>
      <c r="G112" s="51" t="s">
        <v>19</v>
      </c>
      <c r="H112" s="67"/>
      <c r="I112" s="67"/>
      <c r="J112" s="67"/>
      <c r="K112" s="67">
        <f>AVERAGE(K99:K111)</f>
        <v>38.816153846153846</v>
      </c>
    </row>
    <row r="114" spans="7:11" ht="12.75">
      <c r="G114" s="49"/>
      <c r="H114" s="136"/>
      <c r="I114" s="136"/>
      <c r="J114" s="136"/>
      <c r="K114" s="136"/>
    </row>
    <row r="115" spans="1:11" ht="12.75">
      <c r="A115" s="265" t="s">
        <v>383</v>
      </c>
      <c r="B115" s="265"/>
      <c r="C115" s="265"/>
      <c r="D115" s="265"/>
      <c r="E115" s="265"/>
      <c r="G115" s="265" t="s">
        <v>592</v>
      </c>
      <c r="H115" s="265"/>
      <c r="I115" s="265"/>
      <c r="J115" s="265"/>
      <c r="K115" s="265"/>
    </row>
    <row r="116" spans="1:11" ht="12.75">
      <c r="A116" s="8" t="s">
        <v>14</v>
      </c>
      <c r="B116" s="65" t="s">
        <v>15</v>
      </c>
      <c r="C116" s="65" t="s">
        <v>16</v>
      </c>
      <c r="D116" s="65" t="s">
        <v>17</v>
      </c>
      <c r="E116" s="65" t="s">
        <v>18</v>
      </c>
      <c r="F116" s="8"/>
      <c r="G116" s="8" t="s">
        <v>14</v>
      </c>
      <c r="H116" s="65" t="s">
        <v>15</v>
      </c>
      <c r="I116" s="65" t="s">
        <v>16</v>
      </c>
      <c r="J116" s="65" t="s">
        <v>17</v>
      </c>
      <c r="K116" s="65" t="s">
        <v>18</v>
      </c>
    </row>
    <row r="117" spans="1:11" ht="12.75">
      <c r="A117" s="72">
        <v>39570</v>
      </c>
      <c r="B117" s="154">
        <v>35.48</v>
      </c>
      <c r="C117" s="154">
        <v>35.62</v>
      </c>
      <c r="D117" s="154">
        <v>33.82</v>
      </c>
      <c r="E117" s="73">
        <f aca="true" t="shared" si="12" ref="E117:E129">AVERAGE(C117:D117)</f>
        <v>34.72</v>
      </c>
      <c r="G117" s="72">
        <v>39570</v>
      </c>
      <c r="H117" s="154">
        <v>20.57</v>
      </c>
      <c r="I117" s="154">
        <v>21.62</v>
      </c>
      <c r="J117" s="154">
        <v>20.56</v>
      </c>
      <c r="K117" s="73">
        <f aca="true" t="shared" si="13" ref="K117:K129">AVERAGE(I117:J117)</f>
        <v>21.09</v>
      </c>
    </row>
    <row r="118" spans="1:11" ht="12.75">
      <c r="A118" s="72">
        <v>39563</v>
      </c>
      <c r="B118" s="154">
        <v>36.21</v>
      </c>
      <c r="C118" s="154">
        <v>36.33</v>
      </c>
      <c r="D118" s="154">
        <v>35.07</v>
      </c>
      <c r="E118" s="73">
        <f t="shared" si="12"/>
        <v>35.7</v>
      </c>
      <c r="G118" s="72">
        <v>39563</v>
      </c>
      <c r="H118" s="154">
        <v>20.99</v>
      </c>
      <c r="I118" s="154">
        <v>21</v>
      </c>
      <c r="J118" s="154">
        <v>20.48</v>
      </c>
      <c r="K118" s="73">
        <f t="shared" si="13"/>
        <v>20.740000000000002</v>
      </c>
    </row>
    <row r="119" spans="1:11" ht="12.75">
      <c r="A119" s="72">
        <v>39556</v>
      </c>
      <c r="B119" s="154">
        <v>36.2</v>
      </c>
      <c r="C119" s="154">
        <v>37.13</v>
      </c>
      <c r="D119" s="154">
        <v>35.94</v>
      </c>
      <c r="E119" s="73">
        <f t="shared" si="12"/>
        <v>36.535</v>
      </c>
      <c r="G119" s="72">
        <v>39556</v>
      </c>
      <c r="H119" s="154">
        <v>20.62</v>
      </c>
      <c r="I119" s="154">
        <v>21.25</v>
      </c>
      <c r="J119" s="154">
        <v>20.41</v>
      </c>
      <c r="K119" s="73">
        <f t="shared" si="13"/>
        <v>20.83</v>
      </c>
    </row>
    <row r="120" spans="1:11" ht="12.75">
      <c r="A120" s="72">
        <v>39549</v>
      </c>
      <c r="B120" s="154">
        <v>36.68</v>
      </c>
      <c r="C120" s="154">
        <v>37.1</v>
      </c>
      <c r="D120" s="154">
        <v>35.92</v>
      </c>
      <c r="E120" s="73">
        <f t="shared" si="12"/>
        <v>36.510000000000005</v>
      </c>
      <c r="G120" s="72">
        <v>39549</v>
      </c>
      <c r="H120" s="154">
        <v>20.64</v>
      </c>
      <c r="I120" s="154">
        <v>20.89</v>
      </c>
      <c r="J120" s="154">
        <v>20.3</v>
      </c>
      <c r="K120" s="73">
        <f t="shared" si="13"/>
        <v>20.595</v>
      </c>
    </row>
    <row r="121" spans="1:11" ht="12.75">
      <c r="A121" s="72">
        <v>39542</v>
      </c>
      <c r="B121" s="154">
        <v>34.78</v>
      </c>
      <c r="C121" s="154">
        <v>37.08</v>
      </c>
      <c r="D121" s="154">
        <v>34.43</v>
      </c>
      <c r="E121" s="73">
        <f t="shared" si="12"/>
        <v>35.754999999999995</v>
      </c>
      <c r="G121" s="72">
        <v>39542</v>
      </c>
      <c r="H121" s="154">
        <v>19.93</v>
      </c>
      <c r="I121" s="154">
        <v>20.91</v>
      </c>
      <c r="J121" s="154">
        <v>19.74</v>
      </c>
      <c r="K121" s="73">
        <f t="shared" si="13"/>
        <v>20.325</v>
      </c>
    </row>
    <row r="122" spans="1:11" ht="12.75">
      <c r="A122" s="72">
        <v>39535</v>
      </c>
      <c r="B122" s="154">
        <v>35.77</v>
      </c>
      <c r="C122" s="154">
        <v>36.07</v>
      </c>
      <c r="D122" s="154">
        <v>34.7</v>
      </c>
      <c r="E122" s="73">
        <f t="shared" si="12"/>
        <v>35.385000000000005</v>
      </c>
      <c r="G122" s="72">
        <v>39535</v>
      </c>
      <c r="H122" s="154">
        <v>20.27</v>
      </c>
      <c r="I122" s="154">
        <v>20.44</v>
      </c>
      <c r="J122" s="154">
        <v>19.82</v>
      </c>
      <c r="K122" s="73">
        <f t="shared" si="13"/>
        <v>20.130000000000003</v>
      </c>
    </row>
    <row r="123" spans="1:11" ht="12.75">
      <c r="A123" s="72">
        <v>39527</v>
      </c>
      <c r="B123" s="154">
        <v>34.3</v>
      </c>
      <c r="C123" s="154">
        <v>36.46</v>
      </c>
      <c r="D123" s="154">
        <v>34.08</v>
      </c>
      <c r="E123" s="73">
        <f t="shared" si="12"/>
        <v>35.269999999999996</v>
      </c>
      <c r="G123" s="72">
        <v>39527</v>
      </c>
      <c r="H123" s="154">
        <v>19.67</v>
      </c>
      <c r="I123" s="154">
        <v>20.68</v>
      </c>
      <c r="J123" s="154">
        <v>19.48</v>
      </c>
      <c r="K123" s="73">
        <f t="shared" si="13"/>
        <v>20.08</v>
      </c>
    </row>
    <row r="124" spans="1:11" ht="12.75">
      <c r="A124" s="72">
        <v>39521</v>
      </c>
      <c r="B124" s="154">
        <v>34.68</v>
      </c>
      <c r="C124" s="154">
        <v>35.81</v>
      </c>
      <c r="D124" s="154">
        <v>34.23</v>
      </c>
      <c r="E124" s="73">
        <f t="shared" si="12"/>
        <v>35.019999999999996</v>
      </c>
      <c r="G124" s="72">
        <v>39521</v>
      </c>
      <c r="H124" s="154">
        <v>19.78</v>
      </c>
      <c r="I124" s="154">
        <v>20.43</v>
      </c>
      <c r="J124" s="154">
        <v>19.43</v>
      </c>
      <c r="K124" s="73">
        <f t="shared" si="13"/>
        <v>19.93</v>
      </c>
    </row>
    <row r="125" spans="1:11" ht="12.75">
      <c r="A125" s="72">
        <v>39514</v>
      </c>
      <c r="B125" s="154">
        <v>35.56</v>
      </c>
      <c r="C125" s="154">
        <v>36.12</v>
      </c>
      <c r="D125" s="154">
        <v>34.31</v>
      </c>
      <c r="E125" s="73">
        <f t="shared" si="12"/>
        <v>35.215</v>
      </c>
      <c r="G125" s="72">
        <v>39514</v>
      </c>
      <c r="H125" s="154">
        <v>19.75</v>
      </c>
      <c r="I125" s="154">
        <v>20.39</v>
      </c>
      <c r="J125" s="154">
        <v>19.39</v>
      </c>
      <c r="K125" s="73">
        <f t="shared" si="13"/>
        <v>19.89</v>
      </c>
    </row>
    <row r="126" spans="1:11" ht="12.75">
      <c r="A126" s="72">
        <v>39507</v>
      </c>
      <c r="B126" s="154">
        <v>36.92</v>
      </c>
      <c r="C126" s="154">
        <v>37.22</v>
      </c>
      <c r="D126" s="154">
        <v>35.43</v>
      </c>
      <c r="E126" s="73">
        <f t="shared" si="12"/>
        <v>36.325</v>
      </c>
      <c r="G126" s="72">
        <v>39507</v>
      </c>
      <c r="H126" s="154">
        <v>20.44</v>
      </c>
      <c r="I126" s="154">
        <v>20.75</v>
      </c>
      <c r="J126" s="154">
        <v>19.7</v>
      </c>
      <c r="K126" s="73">
        <f t="shared" si="13"/>
        <v>20.225</v>
      </c>
    </row>
    <row r="127" spans="1:11" ht="12.75">
      <c r="A127" s="72">
        <v>39500</v>
      </c>
      <c r="B127" s="154">
        <v>36.91</v>
      </c>
      <c r="C127" s="154">
        <v>37.04</v>
      </c>
      <c r="D127" s="154">
        <v>36.25</v>
      </c>
      <c r="E127" s="73">
        <f t="shared" si="12"/>
        <v>36.644999999999996</v>
      </c>
      <c r="G127" s="72">
        <v>39500</v>
      </c>
      <c r="H127" s="154">
        <v>20.92</v>
      </c>
      <c r="I127" s="154">
        <v>20.97</v>
      </c>
      <c r="J127" s="154">
        <v>20.2</v>
      </c>
      <c r="K127" s="73">
        <f t="shared" si="13"/>
        <v>20.585</v>
      </c>
    </row>
    <row r="128" spans="1:11" ht="12.75">
      <c r="A128" s="72">
        <v>39493</v>
      </c>
      <c r="B128" s="154">
        <v>37.07</v>
      </c>
      <c r="C128" s="154">
        <v>37.94</v>
      </c>
      <c r="D128" s="154">
        <v>36.25</v>
      </c>
      <c r="E128" s="73">
        <f t="shared" si="12"/>
        <v>37.095</v>
      </c>
      <c r="G128" s="72">
        <v>39493</v>
      </c>
      <c r="H128" s="154">
        <v>20.56</v>
      </c>
      <c r="I128" s="154">
        <v>21.16</v>
      </c>
      <c r="J128" s="154">
        <v>20.45</v>
      </c>
      <c r="K128" s="73">
        <f t="shared" si="13"/>
        <v>20.805</v>
      </c>
    </row>
    <row r="129" spans="1:11" ht="12.75">
      <c r="A129" s="72">
        <v>39486</v>
      </c>
      <c r="B129" s="154">
        <v>38.16</v>
      </c>
      <c r="C129" s="154">
        <v>39.19</v>
      </c>
      <c r="D129" s="154">
        <v>37.01</v>
      </c>
      <c r="E129" s="73">
        <f t="shared" si="12"/>
        <v>38.099999999999994</v>
      </c>
      <c r="G129" s="72">
        <v>39486</v>
      </c>
      <c r="H129" s="154">
        <v>21.21</v>
      </c>
      <c r="I129" s="154">
        <v>21.55</v>
      </c>
      <c r="J129" s="154">
        <v>20.35</v>
      </c>
      <c r="K129" s="73">
        <f t="shared" si="13"/>
        <v>20.950000000000003</v>
      </c>
    </row>
    <row r="130" spans="1:11" ht="12.75">
      <c r="A130" s="51" t="s">
        <v>19</v>
      </c>
      <c r="B130" s="67"/>
      <c r="C130" s="67"/>
      <c r="D130" s="67"/>
      <c r="E130" s="67">
        <f>AVERAGE(E117:E129)</f>
        <v>36.021153846153844</v>
      </c>
      <c r="F130" s="3"/>
      <c r="G130" s="51" t="s">
        <v>19</v>
      </c>
      <c r="H130" s="67"/>
      <c r="I130" s="67"/>
      <c r="J130" s="67"/>
      <c r="K130" s="67">
        <f>AVERAGE(K117:K129)</f>
        <v>20.475</v>
      </c>
    </row>
    <row r="133" spans="1:5" ht="12.75">
      <c r="A133" s="265" t="s">
        <v>362</v>
      </c>
      <c r="B133" s="265"/>
      <c r="C133" s="265"/>
      <c r="D133" s="265"/>
      <c r="E133" s="265"/>
    </row>
    <row r="134" spans="1:6" ht="12.75">
      <c r="A134" s="8" t="s">
        <v>14</v>
      </c>
      <c r="B134" s="65" t="s">
        <v>15</v>
      </c>
      <c r="C134" s="65" t="s">
        <v>16</v>
      </c>
      <c r="D134" s="65" t="s">
        <v>17</v>
      </c>
      <c r="E134" s="65" t="s">
        <v>18</v>
      </c>
      <c r="F134" s="8"/>
    </row>
    <row r="135" spans="1:5" ht="12.75">
      <c r="A135" s="72">
        <v>39570</v>
      </c>
      <c r="B135" s="154">
        <v>23.16</v>
      </c>
      <c r="C135" s="154">
        <v>24.11</v>
      </c>
      <c r="D135" s="154">
        <v>22.98</v>
      </c>
      <c r="E135" s="73">
        <f aca="true" t="shared" si="14" ref="E135:E147">AVERAGE(C135:D135)</f>
        <v>23.545</v>
      </c>
    </row>
    <row r="136" spans="1:5" ht="12.75">
      <c r="A136" s="72">
        <v>39563</v>
      </c>
      <c r="B136" s="154">
        <v>23.41</v>
      </c>
      <c r="C136" s="154">
        <v>23.5</v>
      </c>
      <c r="D136" s="154">
        <v>22.9</v>
      </c>
      <c r="E136" s="73">
        <f t="shared" si="14"/>
        <v>23.2</v>
      </c>
    </row>
    <row r="137" spans="1:5" ht="12.75">
      <c r="A137" s="72">
        <v>39556</v>
      </c>
      <c r="B137" s="154">
        <v>22.99</v>
      </c>
      <c r="C137" s="154">
        <v>23.93</v>
      </c>
      <c r="D137" s="154">
        <v>22.79</v>
      </c>
      <c r="E137" s="73">
        <f t="shared" si="14"/>
        <v>23.36</v>
      </c>
    </row>
    <row r="138" spans="1:5" ht="12.75">
      <c r="A138" s="72">
        <v>39549</v>
      </c>
      <c r="B138" s="154">
        <v>23</v>
      </c>
      <c r="C138" s="154">
        <v>23.47</v>
      </c>
      <c r="D138" s="154">
        <v>22.75</v>
      </c>
      <c r="E138" s="73">
        <f t="shared" si="14"/>
        <v>23.11</v>
      </c>
    </row>
    <row r="139" spans="1:5" ht="12.75">
      <c r="A139" s="72">
        <v>39542</v>
      </c>
      <c r="B139" s="154">
        <v>22.62</v>
      </c>
      <c r="C139" s="154">
        <v>23.26</v>
      </c>
      <c r="D139" s="154">
        <v>22.49</v>
      </c>
      <c r="E139" s="73">
        <f t="shared" si="14"/>
        <v>22.875</v>
      </c>
    </row>
    <row r="140" spans="1:5" ht="12.75">
      <c r="A140" s="72">
        <v>39535</v>
      </c>
      <c r="B140" s="154">
        <v>23.6</v>
      </c>
      <c r="C140" s="154">
        <v>23.65</v>
      </c>
      <c r="D140" s="154">
        <v>22.51</v>
      </c>
      <c r="E140" s="73">
        <f t="shared" si="14"/>
        <v>23.08</v>
      </c>
    </row>
    <row r="141" spans="1:5" ht="12.75">
      <c r="A141" s="72">
        <v>39527</v>
      </c>
      <c r="B141" s="154">
        <v>22.21</v>
      </c>
      <c r="C141" s="154">
        <v>23.97</v>
      </c>
      <c r="D141" s="154">
        <v>22.19</v>
      </c>
      <c r="E141" s="73">
        <f t="shared" si="14"/>
        <v>23.08</v>
      </c>
    </row>
    <row r="142" spans="1:5" ht="12.75">
      <c r="A142" s="72">
        <v>39521</v>
      </c>
      <c r="B142" s="154">
        <v>22.33</v>
      </c>
      <c r="C142" s="154">
        <v>23.39</v>
      </c>
      <c r="D142" s="154">
        <v>22.06</v>
      </c>
      <c r="E142" s="73">
        <f t="shared" si="14"/>
        <v>22.725</v>
      </c>
    </row>
    <row r="143" spans="1:5" ht="12.75">
      <c r="A143" s="72">
        <v>39514</v>
      </c>
      <c r="B143" s="154">
        <v>22.92</v>
      </c>
      <c r="C143" s="154">
        <v>23.25</v>
      </c>
      <c r="D143" s="154">
        <v>21.75</v>
      </c>
      <c r="E143" s="73">
        <f t="shared" si="14"/>
        <v>22.5</v>
      </c>
    </row>
    <row r="144" spans="1:5" ht="12.75">
      <c r="A144" s="72">
        <v>39507</v>
      </c>
      <c r="B144" s="154">
        <v>23.38</v>
      </c>
      <c r="C144" s="154">
        <v>24.18</v>
      </c>
      <c r="D144" s="154">
        <v>22.55</v>
      </c>
      <c r="E144" s="73">
        <f t="shared" si="14"/>
        <v>23.365000000000002</v>
      </c>
    </row>
    <row r="145" spans="1:5" ht="12.75">
      <c r="A145" s="72">
        <v>39500</v>
      </c>
      <c r="B145" s="154">
        <v>23.85</v>
      </c>
      <c r="C145" s="154">
        <v>23.95</v>
      </c>
      <c r="D145" s="154">
        <v>23.14</v>
      </c>
      <c r="E145" s="73">
        <f t="shared" si="14"/>
        <v>23.545</v>
      </c>
    </row>
    <row r="146" spans="1:5" ht="12.75">
      <c r="A146" s="72">
        <v>39493</v>
      </c>
      <c r="B146" s="154">
        <v>24.19</v>
      </c>
      <c r="C146" s="154">
        <v>24.61</v>
      </c>
      <c r="D146" s="154">
        <v>23.27</v>
      </c>
      <c r="E146" s="73">
        <f t="shared" si="14"/>
        <v>23.939999999999998</v>
      </c>
    </row>
    <row r="147" spans="1:5" ht="12.75">
      <c r="A147" s="72">
        <v>39486</v>
      </c>
      <c r="B147" s="154">
        <v>24.76</v>
      </c>
      <c r="C147" s="154">
        <v>25.31</v>
      </c>
      <c r="D147" s="154">
        <v>23.84</v>
      </c>
      <c r="E147" s="73">
        <f t="shared" si="14"/>
        <v>24.575</v>
      </c>
    </row>
    <row r="148" spans="1:12" ht="12.75">
      <c r="A148" s="51" t="s">
        <v>19</v>
      </c>
      <c r="B148" s="67"/>
      <c r="C148" s="67"/>
      <c r="D148" s="67"/>
      <c r="E148" s="67">
        <f>AVERAGE(E135:E147)</f>
        <v>23.299999999999997</v>
      </c>
      <c r="F148" s="3"/>
      <c r="L148" s="100"/>
    </row>
    <row r="149" spans="2:12" ht="12.75">
      <c r="B149" s="67"/>
      <c r="C149" s="67"/>
      <c r="D149" s="67"/>
      <c r="E149" s="67"/>
      <c r="F149" s="3"/>
      <c r="G149" s="51"/>
      <c r="H149" s="67"/>
      <c r="I149" s="67"/>
      <c r="J149" s="67"/>
      <c r="K149" s="67"/>
      <c r="L149" s="100"/>
    </row>
    <row r="151" spans="1:12" ht="12.75">
      <c r="A151" s="49"/>
      <c r="B151" s="89"/>
      <c r="C151" s="89"/>
      <c r="D151" s="89"/>
      <c r="E151" s="136"/>
      <c r="F151" s="49"/>
      <c r="G151" s="49"/>
      <c r="H151" s="136"/>
      <c r="I151" s="136"/>
      <c r="J151" s="136"/>
      <c r="K151" s="136"/>
      <c r="L151" s="49"/>
    </row>
    <row r="152" spans="1:12" ht="12.75">
      <c r="A152" s="180" t="s">
        <v>26</v>
      </c>
      <c r="B152" s="89"/>
      <c r="C152" s="89"/>
      <c r="D152" s="89"/>
      <c r="E152" s="136"/>
      <c r="F152" s="49"/>
      <c r="G152" s="49"/>
      <c r="H152" s="136"/>
      <c r="I152" s="136"/>
      <c r="J152" s="136"/>
      <c r="K152" s="136"/>
      <c r="L152" s="49"/>
    </row>
    <row r="153" spans="1:12" ht="12.75">
      <c r="A153" s="179" t="s">
        <v>596</v>
      </c>
      <c r="B153" s="89"/>
      <c r="C153" s="89"/>
      <c r="D153" s="89"/>
      <c r="E153" s="136"/>
      <c r="F153" s="49"/>
      <c r="G153" s="266"/>
      <c r="H153" s="266"/>
      <c r="I153" s="266"/>
      <c r="J153" s="266"/>
      <c r="K153" s="266"/>
      <c r="L153" s="49"/>
    </row>
    <row r="154" spans="1:12" ht="12.75">
      <c r="A154" s="49"/>
      <c r="B154" s="89"/>
      <c r="C154" s="89"/>
      <c r="D154" s="89"/>
      <c r="E154" s="136"/>
      <c r="F154" s="133"/>
      <c r="G154" s="133"/>
      <c r="H154" s="134"/>
      <c r="I154" s="134"/>
      <c r="J154" s="134"/>
      <c r="K154" s="134"/>
      <c r="L154" s="49"/>
    </row>
    <row r="155" spans="1:12" ht="12.75">
      <c r="A155" s="49"/>
      <c r="B155" s="89"/>
      <c r="C155" s="89"/>
      <c r="D155" s="89"/>
      <c r="E155" s="136"/>
      <c r="F155" s="49"/>
      <c r="G155" s="135"/>
      <c r="H155" s="49"/>
      <c r="I155" s="49"/>
      <c r="J155" s="49"/>
      <c r="K155" s="136"/>
      <c r="L155" s="49"/>
    </row>
    <row r="156" spans="1:12" ht="12.75">
      <c r="A156" s="49"/>
      <c r="B156" s="89"/>
      <c r="C156" s="89"/>
      <c r="D156" s="89"/>
      <c r="E156" s="136"/>
      <c r="F156" s="49"/>
      <c r="G156" s="135"/>
      <c r="H156" s="49"/>
      <c r="I156" s="49"/>
      <c r="J156" s="49"/>
      <c r="K156" s="136"/>
      <c r="L156" s="49"/>
    </row>
    <row r="157" spans="1:12" ht="12.75">
      <c r="A157" s="49"/>
      <c r="B157" s="89"/>
      <c r="C157" s="89"/>
      <c r="D157" s="89"/>
      <c r="E157" s="136"/>
      <c r="F157" s="49"/>
      <c r="G157" s="135"/>
      <c r="H157" s="49"/>
      <c r="I157" s="49"/>
      <c r="J157" s="49"/>
      <c r="K157" s="136"/>
      <c r="L157" s="49"/>
    </row>
    <row r="158" spans="1:12" ht="12.75">
      <c r="A158" s="49"/>
      <c r="B158" s="89"/>
      <c r="C158" s="89"/>
      <c r="D158" s="89"/>
      <c r="E158" s="136"/>
      <c r="F158" s="49"/>
      <c r="G158" s="135"/>
      <c r="H158" s="49"/>
      <c r="I158" s="49"/>
      <c r="J158" s="49"/>
      <c r="K158" s="136"/>
      <c r="L158" s="49"/>
    </row>
    <row r="159" spans="1:12" ht="12.75">
      <c r="A159" s="49"/>
      <c r="B159" s="89"/>
      <c r="C159" s="89"/>
      <c r="D159" s="89"/>
      <c r="E159" s="136"/>
      <c r="F159" s="49"/>
      <c r="G159" s="135"/>
      <c r="H159" s="49"/>
      <c r="I159" s="49"/>
      <c r="J159" s="49"/>
      <c r="K159" s="136"/>
      <c r="L159" s="49"/>
    </row>
    <row r="160" spans="1:12" ht="12.75">
      <c r="A160" s="49"/>
      <c r="B160" s="89"/>
      <c r="C160" s="89"/>
      <c r="D160" s="89"/>
      <c r="E160" s="136"/>
      <c r="F160" s="49"/>
      <c r="G160" s="135"/>
      <c r="H160" s="49"/>
      <c r="I160" s="49"/>
      <c r="J160" s="49"/>
      <c r="K160" s="136"/>
      <c r="L160" s="49"/>
    </row>
    <row r="161" spans="1:12" ht="12.75">
      <c r="A161" s="49"/>
      <c r="B161" s="89"/>
      <c r="C161" s="89"/>
      <c r="D161" s="89"/>
      <c r="E161" s="136"/>
      <c r="F161" s="49"/>
      <c r="G161" s="135"/>
      <c r="H161" s="49"/>
      <c r="I161" s="49"/>
      <c r="J161" s="49"/>
      <c r="K161" s="136"/>
      <c r="L161" s="49"/>
    </row>
    <row r="162" spans="1:12" ht="12.75">
      <c r="A162" s="49"/>
      <c r="B162" s="89"/>
      <c r="C162" s="89"/>
      <c r="D162" s="89"/>
      <c r="E162" s="136"/>
      <c r="F162" s="49"/>
      <c r="G162" s="135"/>
      <c r="H162" s="49"/>
      <c r="I162" s="49"/>
      <c r="J162" s="49"/>
      <c r="K162" s="136"/>
      <c r="L162" s="49"/>
    </row>
    <row r="163" spans="1:12" ht="12.75">
      <c r="A163" s="49"/>
      <c r="B163" s="89"/>
      <c r="C163" s="89"/>
      <c r="D163" s="89"/>
      <c r="E163" s="136"/>
      <c r="F163" s="49"/>
      <c r="G163" s="135"/>
      <c r="H163" s="49"/>
      <c r="I163" s="49"/>
      <c r="J163" s="49"/>
      <c r="K163" s="136"/>
      <c r="L163" s="49"/>
    </row>
    <row r="164" spans="1:12" ht="12.75">
      <c r="A164" s="49"/>
      <c r="B164" s="89"/>
      <c r="C164" s="89"/>
      <c r="D164" s="89"/>
      <c r="E164" s="136"/>
      <c r="F164" s="49"/>
      <c r="G164" s="135"/>
      <c r="H164" s="49"/>
      <c r="I164" s="49"/>
      <c r="J164" s="49"/>
      <c r="K164" s="136"/>
      <c r="L164" s="49"/>
    </row>
    <row r="165" spans="1:12" ht="12.75">
      <c r="A165" s="49"/>
      <c r="B165" s="89"/>
      <c r="C165" s="89"/>
      <c r="D165" s="89"/>
      <c r="E165" s="136"/>
      <c r="F165" s="49"/>
      <c r="G165" s="135"/>
      <c r="H165" s="49"/>
      <c r="I165" s="49"/>
      <c r="J165" s="49"/>
      <c r="K165" s="136"/>
      <c r="L165" s="49"/>
    </row>
    <row r="166" spans="1:12" ht="12.75">
      <c r="A166" s="49"/>
      <c r="B166" s="89"/>
      <c r="C166" s="89"/>
      <c r="D166" s="89"/>
      <c r="E166" s="136"/>
      <c r="F166" s="49"/>
      <c r="G166" s="135"/>
      <c r="H166" s="49"/>
      <c r="I166" s="49"/>
      <c r="J166" s="49"/>
      <c r="K166" s="136"/>
      <c r="L166" s="49"/>
    </row>
    <row r="167" spans="1:12" ht="12.75">
      <c r="A167" s="49"/>
      <c r="B167" s="89"/>
      <c r="C167" s="89"/>
      <c r="D167" s="89"/>
      <c r="E167" s="136"/>
      <c r="F167" s="49"/>
      <c r="G167" s="135"/>
      <c r="H167" s="49"/>
      <c r="I167" s="49"/>
      <c r="J167" s="49"/>
      <c r="K167" s="136"/>
      <c r="L167" s="49"/>
    </row>
    <row r="168" spans="1:12" ht="12.75">
      <c r="A168" s="49"/>
      <c r="B168" s="89"/>
      <c r="C168" s="89"/>
      <c r="D168" s="89"/>
      <c r="E168" s="136"/>
      <c r="F168" s="152"/>
      <c r="G168" s="137"/>
      <c r="H168" s="138"/>
      <c r="I168" s="138"/>
      <c r="J168" s="138"/>
      <c r="K168" s="138"/>
      <c r="L168" s="49"/>
    </row>
    <row r="169" spans="1:12" ht="12.75">
      <c r="A169" s="49"/>
      <c r="B169" s="89"/>
      <c r="C169" s="89"/>
      <c r="D169" s="89"/>
      <c r="E169" s="136"/>
      <c r="F169" s="49"/>
      <c r="G169" s="49"/>
      <c r="H169" s="136"/>
      <c r="I169" s="136"/>
      <c r="J169" s="136"/>
      <c r="K169" s="136"/>
      <c r="L169" s="49"/>
    </row>
    <row r="170" spans="1:12" ht="12.75">
      <c r="A170" s="49"/>
      <c r="B170" s="89"/>
      <c r="C170" s="89"/>
      <c r="D170" s="89"/>
      <c r="E170" s="136"/>
      <c r="F170" s="49"/>
      <c r="G170" s="49"/>
      <c r="H170" s="136"/>
      <c r="I170" s="136"/>
      <c r="J170" s="136"/>
      <c r="K170" s="136"/>
      <c r="L170" s="49"/>
    </row>
    <row r="171" spans="1:12" ht="12.75">
      <c r="A171" s="49"/>
      <c r="B171" s="89"/>
      <c r="C171" s="89"/>
      <c r="D171" s="89"/>
      <c r="E171" s="136"/>
      <c r="F171" s="49"/>
      <c r="G171" s="266"/>
      <c r="H171" s="266"/>
      <c r="I171" s="266"/>
      <c r="J171" s="266"/>
      <c r="K171" s="266"/>
      <c r="L171" s="49"/>
    </row>
    <row r="172" spans="1:12" ht="12.75">
      <c r="A172" s="49"/>
      <c r="B172" s="89"/>
      <c r="C172" s="89"/>
      <c r="D172" s="89"/>
      <c r="E172" s="136"/>
      <c r="F172" s="133"/>
      <c r="G172" s="133"/>
      <c r="H172" s="134"/>
      <c r="I172" s="134"/>
      <c r="J172" s="134"/>
      <c r="K172" s="134"/>
      <c r="L172" s="49"/>
    </row>
    <row r="173" spans="1:12" ht="12.75">
      <c r="A173" s="49"/>
      <c r="B173" s="89"/>
      <c r="C173" s="89"/>
      <c r="D173" s="89"/>
      <c r="E173" s="136"/>
      <c r="F173" s="49"/>
      <c r="G173" s="135"/>
      <c r="H173" s="49"/>
      <c r="I173" s="49"/>
      <c r="J173" s="49"/>
      <c r="K173" s="136"/>
      <c r="L173" s="49"/>
    </row>
    <row r="174" spans="1:12" ht="12.75">
      <c r="A174" s="49"/>
      <c r="B174" s="89"/>
      <c r="C174" s="89"/>
      <c r="D174" s="89"/>
      <c r="E174" s="136"/>
      <c r="F174" s="49"/>
      <c r="G174" s="135"/>
      <c r="H174" s="49"/>
      <c r="I174" s="49"/>
      <c r="J174" s="49"/>
      <c r="K174" s="136"/>
      <c r="L174" s="49"/>
    </row>
    <row r="175" spans="1:12" ht="12.75">
      <c r="A175" s="49"/>
      <c r="B175" s="89"/>
      <c r="C175" s="89"/>
      <c r="D175" s="89"/>
      <c r="E175" s="136"/>
      <c r="F175" s="49"/>
      <c r="G175" s="135"/>
      <c r="H175" s="49"/>
      <c r="I175" s="49"/>
      <c r="J175" s="49"/>
      <c r="K175" s="136"/>
      <c r="L175" s="49"/>
    </row>
    <row r="176" spans="1:12" ht="12.75">
      <c r="A176" s="49"/>
      <c r="B176" s="89"/>
      <c r="C176" s="89"/>
      <c r="D176" s="89"/>
      <c r="E176" s="136"/>
      <c r="F176" s="49"/>
      <c r="G176" s="135"/>
      <c r="H176" s="49"/>
      <c r="I176" s="49"/>
      <c r="J176" s="49"/>
      <c r="K176" s="136"/>
      <c r="L176" s="49"/>
    </row>
    <row r="177" spans="1:12" ht="12.75">
      <c r="A177" s="49"/>
      <c r="B177" s="89"/>
      <c r="C177" s="89"/>
      <c r="D177" s="89"/>
      <c r="E177" s="136"/>
      <c r="F177" s="49"/>
      <c r="G177" s="135"/>
      <c r="H177" s="49"/>
      <c r="I177" s="49"/>
      <c r="J177" s="49"/>
      <c r="K177" s="136"/>
      <c r="L177" s="49"/>
    </row>
    <row r="178" spans="1:12" ht="12.75">
      <c r="A178" s="49"/>
      <c r="B178" s="89"/>
      <c r="C178" s="89"/>
      <c r="D178" s="89"/>
      <c r="E178" s="136"/>
      <c r="F178" s="49"/>
      <c r="G178" s="135"/>
      <c r="H178" s="49"/>
      <c r="I178" s="49"/>
      <c r="J178" s="49"/>
      <c r="K178" s="136"/>
      <c r="L178" s="49"/>
    </row>
    <row r="179" spans="1:12" ht="12.75">
      <c r="A179" s="49"/>
      <c r="B179" s="89"/>
      <c r="C179" s="89"/>
      <c r="D179" s="89"/>
      <c r="E179" s="136"/>
      <c r="F179" s="49"/>
      <c r="G179" s="135"/>
      <c r="H179" s="49"/>
      <c r="I179" s="49"/>
      <c r="J179" s="49"/>
      <c r="K179" s="136"/>
      <c r="L179" s="49"/>
    </row>
    <row r="180" spans="1:12" ht="12.75">
      <c r="A180" s="49"/>
      <c r="B180" s="89"/>
      <c r="C180" s="89"/>
      <c r="D180" s="89"/>
      <c r="E180" s="136"/>
      <c r="F180" s="49"/>
      <c r="G180" s="135"/>
      <c r="H180" s="49"/>
      <c r="I180" s="49"/>
      <c r="J180" s="49"/>
      <c r="K180" s="136"/>
      <c r="L180" s="49"/>
    </row>
    <row r="181" spans="1:12" ht="12.75">
      <c r="A181" s="49"/>
      <c r="B181" s="89"/>
      <c r="C181" s="89"/>
      <c r="D181" s="89"/>
      <c r="E181" s="136"/>
      <c r="F181" s="49"/>
      <c r="G181" s="135"/>
      <c r="H181" s="49"/>
      <c r="I181" s="49"/>
      <c r="J181" s="49"/>
      <c r="K181" s="136"/>
      <c r="L181" s="49"/>
    </row>
    <row r="182" spans="1:12" ht="12.75">
      <c r="A182" s="49"/>
      <c r="B182" s="89"/>
      <c r="C182" s="89"/>
      <c r="D182" s="89"/>
      <c r="E182" s="136"/>
      <c r="F182" s="49"/>
      <c r="G182" s="135"/>
      <c r="H182" s="49"/>
      <c r="I182" s="49"/>
      <c r="J182" s="49"/>
      <c r="K182" s="136"/>
      <c r="L182" s="49"/>
    </row>
    <row r="183" spans="1:12" ht="12.75">
      <c r="A183" s="49"/>
      <c r="B183" s="89"/>
      <c r="C183" s="89"/>
      <c r="D183" s="89"/>
      <c r="E183" s="136"/>
      <c r="F183" s="49"/>
      <c r="G183" s="135"/>
      <c r="H183" s="49"/>
      <c r="I183" s="49"/>
      <c r="J183" s="49"/>
      <c r="K183" s="136"/>
      <c r="L183" s="49"/>
    </row>
    <row r="184" spans="1:12" ht="12.75">
      <c r="A184" s="49"/>
      <c r="B184" s="89"/>
      <c r="C184" s="89"/>
      <c r="D184" s="89"/>
      <c r="E184" s="136"/>
      <c r="F184" s="49"/>
      <c r="G184" s="135"/>
      <c r="H184" s="49"/>
      <c r="I184" s="49"/>
      <c r="J184" s="49"/>
      <c r="K184" s="136"/>
      <c r="L184" s="49"/>
    </row>
    <row r="185" spans="1:12" ht="12.75">
      <c r="A185" s="49"/>
      <c r="B185" s="89"/>
      <c r="C185" s="89"/>
      <c r="D185" s="89"/>
      <c r="E185" s="136"/>
      <c r="F185" s="49"/>
      <c r="G185" s="135"/>
      <c r="H185" s="49"/>
      <c r="I185" s="49"/>
      <c r="J185" s="49"/>
      <c r="K185" s="136"/>
      <c r="L185" s="49"/>
    </row>
    <row r="186" spans="1:12" ht="12.75">
      <c r="A186" s="49"/>
      <c r="B186" s="89"/>
      <c r="C186" s="89"/>
      <c r="D186" s="89"/>
      <c r="E186" s="136"/>
      <c r="F186" s="152"/>
      <c r="G186" s="137"/>
      <c r="H186" s="138"/>
      <c r="I186" s="138"/>
      <c r="J186" s="138"/>
      <c r="K186" s="138"/>
      <c r="L186" s="49"/>
    </row>
    <row r="187" spans="1:12" ht="12.75">
      <c r="A187" s="49"/>
      <c r="B187" s="89"/>
      <c r="C187" s="89"/>
      <c r="D187" s="89"/>
      <c r="E187" s="136"/>
      <c r="F187" s="49"/>
      <c r="G187" s="49"/>
      <c r="H187" s="136"/>
      <c r="I187" s="136"/>
      <c r="J187" s="136"/>
      <c r="K187" s="136"/>
      <c r="L187" s="49"/>
    </row>
    <row r="188" spans="1:12" ht="12.75">
      <c r="A188" s="49"/>
      <c r="B188" s="89"/>
      <c r="C188" s="89"/>
      <c r="D188" s="89"/>
      <c r="E188" s="136"/>
      <c r="F188" s="49"/>
      <c r="G188" s="49"/>
      <c r="H188" s="136"/>
      <c r="I188" s="136"/>
      <c r="J188" s="136"/>
      <c r="K188" s="136"/>
      <c r="L188" s="49"/>
    </row>
    <row r="189" spans="1:12" ht="12.75">
      <c r="A189" s="266"/>
      <c r="B189" s="266"/>
      <c r="C189" s="266"/>
      <c r="D189" s="266"/>
      <c r="E189" s="266"/>
      <c r="F189" s="49"/>
      <c r="G189" s="266"/>
      <c r="H189" s="266"/>
      <c r="I189" s="266"/>
      <c r="J189" s="266"/>
      <c r="K189" s="266"/>
      <c r="L189" s="49"/>
    </row>
    <row r="190" spans="1:12" ht="12.75">
      <c r="A190" s="133"/>
      <c r="B190" s="134"/>
      <c r="C190" s="134"/>
      <c r="D190" s="134"/>
      <c r="E190" s="134"/>
      <c r="F190" s="133"/>
      <c r="G190" s="133"/>
      <c r="H190" s="134"/>
      <c r="I190" s="134"/>
      <c r="J190" s="134"/>
      <c r="K190" s="134"/>
      <c r="L190" s="49"/>
    </row>
    <row r="191" spans="1:12" ht="12.75">
      <c r="A191" s="135"/>
      <c r="B191" s="49"/>
      <c r="C191" s="49"/>
      <c r="D191" s="49"/>
      <c r="E191" s="136"/>
      <c r="F191" s="49"/>
      <c r="G191" s="135"/>
      <c r="H191" s="49"/>
      <c r="I191" s="49"/>
      <c r="J191" s="49"/>
      <c r="K191" s="136"/>
      <c r="L191" s="49"/>
    </row>
    <row r="192" spans="1:12" ht="12.75">
      <c r="A192" s="135"/>
      <c r="B192" s="49"/>
      <c r="C192" s="49"/>
      <c r="D192" s="49"/>
      <c r="E192" s="136"/>
      <c r="F192" s="49"/>
      <c r="G192" s="135"/>
      <c r="H192" s="49"/>
      <c r="I192" s="49"/>
      <c r="J192" s="49"/>
      <c r="K192" s="136"/>
      <c r="L192" s="49"/>
    </row>
    <row r="193" spans="1:12" ht="12.75">
      <c r="A193" s="135"/>
      <c r="B193" s="49"/>
      <c r="C193" s="49"/>
      <c r="D193" s="49"/>
      <c r="E193" s="136"/>
      <c r="F193" s="49"/>
      <c r="G193" s="135"/>
      <c r="H193" s="49"/>
      <c r="I193" s="49"/>
      <c r="J193" s="49"/>
      <c r="K193" s="136"/>
      <c r="L193" s="49"/>
    </row>
    <row r="194" spans="1:12" ht="12.75">
      <c r="A194" s="135"/>
      <c r="B194" s="49"/>
      <c r="C194" s="49"/>
      <c r="D194" s="49"/>
      <c r="E194" s="136"/>
      <c r="F194" s="49"/>
      <c r="G194" s="135"/>
      <c r="H194" s="49"/>
      <c r="I194" s="49"/>
      <c r="J194" s="49"/>
      <c r="K194" s="136"/>
      <c r="L194" s="49"/>
    </row>
    <row r="195" spans="1:12" ht="12.75">
      <c r="A195" s="135"/>
      <c r="B195" s="49"/>
      <c r="C195" s="49"/>
      <c r="D195" s="49"/>
      <c r="E195" s="136"/>
      <c r="F195" s="49"/>
      <c r="G195" s="135"/>
      <c r="H195" s="49"/>
      <c r="I195" s="49"/>
      <c r="J195" s="49"/>
      <c r="K195" s="136"/>
      <c r="L195" s="49"/>
    </row>
    <row r="196" spans="1:12" ht="12.75">
      <c r="A196" s="135"/>
      <c r="B196" s="49"/>
      <c r="C196" s="49"/>
      <c r="D196" s="49"/>
      <c r="E196" s="136"/>
      <c r="F196" s="49"/>
      <c r="G196" s="135"/>
      <c r="H196" s="49"/>
      <c r="I196" s="49"/>
      <c r="J196" s="49"/>
      <c r="K196" s="136"/>
      <c r="L196" s="49"/>
    </row>
    <row r="197" spans="1:12" ht="12.75">
      <c r="A197" s="135"/>
      <c r="B197" s="49"/>
      <c r="C197" s="49"/>
      <c r="D197" s="49"/>
      <c r="E197" s="136"/>
      <c r="F197" s="49"/>
      <c r="G197" s="135"/>
      <c r="H197" s="49"/>
      <c r="I197" s="49"/>
      <c r="J197" s="49"/>
      <c r="K197" s="136"/>
      <c r="L197" s="49"/>
    </row>
    <row r="198" spans="1:12" ht="12.75">
      <c r="A198" s="135"/>
      <c r="B198" s="49"/>
      <c r="C198" s="49"/>
      <c r="D198" s="49"/>
      <c r="E198" s="136"/>
      <c r="F198" s="49"/>
      <c r="G198" s="135"/>
      <c r="H198" s="49"/>
      <c r="I198" s="49"/>
      <c r="J198" s="49"/>
      <c r="K198" s="136"/>
      <c r="L198" s="49"/>
    </row>
    <row r="199" spans="1:12" ht="12.75">
      <c r="A199" s="135"/>
      <c r="B199" s="49"/>
      <c r="C199" s="49"/>
      <c r="D199" s="49"/>
      <c r="E199" s="136"/>
      <c r="F199" s="49"/>
      <c r="G199" s="135"/>
      <c r="H199" s="49"/>
      <c r="I199" s="49"/>
      <c r="J199" s="49"/>
      <c r="K199" s="136"/>
      <c r="L199" s="49"/>
    </row>
    <row r="200" spans="1:12" ht="12.75">
      <c r="A200" s="135"/>
      <c r="B200" s="49"/>
      <c r="C200" s="49"/>
      <c r="D200" s="49"/>
      <c r="E200" s="136"/>
      <c r="F200" s="49"/>
      <c r="G200" s="135"/>
      <c r="H200" s="49"/>
      <c r="I200" s="49"/>
      <c r="J200" s="49"/>
      <c r="K200" s="136"/>
      <c r="L200" s="49"/>
    </row>
    <row r="201" spans="1:12" ht="12.75">
      <c r="A201" s="135"/>
      <c r="B201" s="49"/>
      <c r="C201" s="49"/>
      <c r="D201" s="49"/>
      <c r="E201" s="136"/>
      <c r="F201" s="49"/>
      <c r="G201" s="135"/>
      <c r="H201" s="49"/>
      <c r="I201" s="49"/>
      <c r="J201" s="49"/>
      <c r="K201" s="136"/>
      <c r="L201" s="49"/>
    </row>
    <row r="202" spans="1:12" ht="12.75">
      <c r="A202" s="135"/>
      <c r="B202" s="49"/>
      <c r="C202" s="49"/>
      <c r="D202" s="49"/>
      <c r="E202" s="136"/>
      <c r="F202" s="49"/>
      <c r="G202" s="135"/>
      <c r="H202" s="49"/>
      <c r="I202" s="49"/>
      <c r="J202" s="49"/>
      <c r="K202" s="136"/>
      <c r="L202" s="49"/>
    </row>
    <row r="203" spans="1:12" ht="12.75">
      <c r="A203" s="135"/>
      <c r="B203" s="49"/>
      <c r="C203" s="49"/>
      <c r="D203" s="49"/>
      <c r="E203" s="136"/>
      <c r="F203" s="49"/>
      <c r="G203" s="135"/>
      <c r="H203" s="49"/>
      <c r="I203" s="49"/>
      <c r="J203" s="49"/>
      <c r="K203" s="136"/>
      <c r="L203" s="49"/>
    </row>
    <row r="204" spans="1:12" ht="12.75">
      <c r="A204" s="137"/>
      <c r="B204" s="138"/>
      <c r="C204" s="138"/>
      <c r="D204" s="138"/>
      <c r="E204" s="138"/>
      <c r="F204" s="152"/>
      <c r="G204" s="137"/>
      <c r="H204" s="138"/>
      <c r="I204" s="138"/>
      <c r="J204" s="138"/>
      <c r="K204" s="138"/>
      <c r="L204" s="49"/>
    </row>
    <row r="205" spans="1:12" ht="12.75">
      <c r="A205" s="49"/>
      <c r="B205" s="89"/>
      <c r="C205" s="89"/>
      <c r="D205" s="89"/>
      <c r="E205" s="136"/>
      <c r="F205" s="49"/>
      <c r="G205" s="49"/>
      <c r="H205" s="136"/>
      <c r="I205" s="136"/>
      <c r="J205" s="136"/>
      <c r="K205" s="136"/>
      <c r="L205" s="49"/>
    </row>
    <row r="206" spans="1:12" ht="12.75">
      <c r="A206" s="49"/>
      <c r="B206" s="89"/>
      <c r="C206" s="89"/>
      <c r="D206" s="89"/>
      <c r="E206" s="136"/>
      <c r="F206" s="49"/>
      <c r="G206" s="49"/>
      <c r="H206" s="136"/>
      <c r="I206" s="136"/>
      <c r="J206" s="136"/>
      <c r="K206" s="136"/>
      <c r="L206" s="49"/>
    </row>
    <row r="207" spans="1:12" ht="12.75">
      <c r="A207" s="49"/>
      <c r="B207" s="89"/>
      <c r="C207" s="89"/>
      <c r="D207" s="89"/>
      <c r="E207" s="136"/>
      <c r="F207" s="49"/>
      <c r="G207" s="266"/>
      <c r="H207" s="266"/>
      <c r="I207" s="266"/>
      <c r="J207" s="266"/>
      <c r="K207" s="266"/>
      <c r="L207" s="49"/>
    </row>
    <row r="208" spans="1:12" ht="12.75">
      <c r="A208" s="49"/>
      <c r="B208" s="89"/>
      <c r="C208" s="89"/>
      <c r="D208" s="89"/>
      <c r="E208" s="136"/>
      <c r="F208" s="133"/>
      <c r="G208" s="133"/>
      <c r="H208" s="134"/>
      <c r="I208" s="134"/>
      <c r="J208" s="134"/>
      <c r="K208" s="134"/>
      <c r="L208" s="49"/>
    </row>
    <row r="209" spans="1:12" ht="12.75">
      <c r="A209" s="49"/>
      <c r="B209" s="89"/>
      <c r="C209" s="89"/>
      <c r="D209" s="89"/>
      <c r="E209" s="136"/>
      <c r="F209" s="49"/>
      <c r="G209" s="135"/>
      <c r="H209" s="49"/>
      <c r="I209" s="49"/>
      <c r="J209" s="49"/>
      <c r="K209" s="136"/>
      <c r="L209" s="49"/>
    </row>
    <row r="210" spans="1:12" ht="12.75">
      <c r="A210" s="49"/>
      <c r="B210" s="89"/>
      <c r="C210" s="89"/>
      <c r="D210" s="89"/>
      <c r="E210" s="136"/>
      <c r="F210" s="49"/>
      <c r="G210" s="135"/>
      <c r="H210" s="49"/>
      <c r="I210" s="49"/>
      <c r="J210" s="49"/>
      <c r="K210" s="136"/>
      <c r="L210" s="49"/>
    </row>
    <row r="211" spans="1:12" ht="12.75">
      <c r="A211" s="49"/>
      <c r="B211" s="89"/>
      <c r="C211" s="89"/>
      <c r="D211" s="89"/>
      <c r="E211" s="136"/>
      <c r="F211" s="49"/>
      <c r="G211" s="135"/>
      <c r="H211" s="49"/>
      <c r="I211" s="49"/>
      <c r="J211" s="49"/>
      <c r="K211" s="136"/>
      <c r="L211" s="49"/>
    </row>
    <row r="212" spans="1:12" ht="12.75">
      <c r="A212" s="49"/>
      <c r="B212" s="89"/>
      <c r="C212" s="89"/>
      <c r="D212" s="89"/>
      <c r="E212" s="136"/>
      <c r="F212" s="49"/>
      <c r="G212" s="135"/>
      <c r="H212" s="49"/>
      <c r="I212" s="49"/>
      <c r="J212" s="49"/>
      <c r="K212" s="136"/>
      <c r="L212" s="49"/>
    </row>
    <row r="213" spans="1:12" ht="12.75">
      <c r="A213" s="49"/>
      <c r="B213" s="89"/>
      <c r="C213" s="89"/>
      <c r="D213" s="89"/>
      <c r="E213" s="136"/>
      <c r="F213" s="49"/>
      <c r="G213" s="135"/>
      <c r="H213" s="49"/>
      <c r="I213" s="49"/>
      <c r="J213" s="49"/>
      <c r="K213" s="136"/>
      <c r="L213" s="49"/>
    </row>
    <row r="214" spans="1:12" ht="12.75">
      <c r="A214" s="49"/>
      <c r="B214" s="89"/>
      <c r="C214" s="89"/>
      <c r="D214" s="89"/>
      <c r="E214" s="136"/>
      <c r="F214" s="49"/>
      <c r="G214" s="135"/>
      <c r="H214" s="49"/>
      <c r="I214" s="49"/>
      <c r="J214" s="49"/>
      <c r="K214" s="136"/>
      <c r="L214" s="49"/>
    </row>
    <row r="215" spans="1:12" ht="12.75">
      <c r="A215" s="49"/>
      <c r="B215" s="89"/>
      <c r="C215" s="89"/>
      <c r="D215" s="89"/>
      <c r="E215" s="136"/>
      <c r="F215" s="49"/>
      <c r="G215" s="135"/>
      <c r="H215" s="49"/>
      <c r="I215" s="49"/>
      <c r="J215" s="49"/>
      <c r="K215" s="136"/>
      <c r="L215" s="49"/>
    </row>
    <row r="216" spans="1:12" ht="12.75">
      <c r="A216" s="49"/>
      <c r="B216" s="89"/>
      <c r="C216" s="89"/>
      <c r="D216" s="89"/>
      <c r="E216" s="136"/>
      <c r="F216" s="49"/>
      <c r="G216" s="135"/>
      <c r="H216" s="49"/>
      <c r="I216" s="49"/>
      <c r="J216" s="49"/>
      <c r="K216" s="136"/>
      <c r="L216" s="49"/>
    </row>
    <row r="217" spans="1:12" ht="12.75">
      <c r="A217" s="49"/>
      <c r="B217" s="89"/>
      <c r="C217" s="89"/>
      <c r="D217" s="89"/>
      <c r="E217" s="136"/>
      <c r="F217" s="49"/>
      <c r="G217" s="135"/>
      <c r="H217" s="49"/>
      <c r="I217" s="49"/>
      <c r="J217" s="49"/>
      <c r="K217" s="136"/>
      <c r="L217" s="49"/>
    </row>
    <row r="218" spans="1:12" ht="12.75">
      <c r="A218" s="49"/>
      <c r="B218" s="89"/>
      <c r="C218" s="89"/>
      <c r="D218" s="89"/>
      <c r="E218" s="136"/>
      <c r="F218" s="49"/>
      <c r="G218" s="135"/>
      <c r="H218" s="49"/>
      <c r="I218" s="49"/>
      <c r="J218" s="49"/>
      <c r="K218" s="136"/>
      <c r="L218" s="49"/>
    </row>
    <row r="219" spans="1:12" ht="12.75">
      <c r="A219" s="49"/>
      <c r="B219" s="89"/>
      <c r="C219" s="89"/>
      <c r="D219" s="89"/>
      <c r="E219" s="136"/>
      <c r="F219" s="49"/>
      <c r="G219" s="135"/>
      <c r="H219" s="49"/>
      <c r="I219" s="49"/>
      <c r="J219" s="49"/>
      <c r="K219" s="136"/>
      <c r="L219" s="49"/>
    </row>
    <row r="220" spans="1:12" ht="12.75">
      <c r="A220" s="49"/>
      <c r="B220" s="89"/>
      <c r="C220" s="89"/>
      <c r="D220" s="89"/>
      <c r="E220" s="136"/>
      <c r="F220" s="49"/>
      <c r="G220" s="135"/>
      <c r="H220" s="49"/>
      <c r="I220" s="49"/>
      <c r="J220" s="49"/>
      <c r="K220" s="136"/>
      <c r="L220" s="49"/>
    </row>
    <row r="221" spans="1:12" ht="12.75">
      <c r="A221" s="49"/>
      <c r="B221" s="89"/>
      <c r="C221" s="89"/>
      <c r="D221" s="89"/>
      <c r="E221" s="136"/>
      <c r="F221" s="49"/>
      <c r="G221" s="135"/>
      <c r="H221" s="49"/>
      <c r="I221" s="49"/>
      <c r="J221" s="49"/>
      <c r="K221" s="136"/>
      <c r="L221" s="49"/>
    </row>
    <row r="222" spans="1:12" ht="12.75">
      <c r="A222" s="49"/>
      <c r="B222" s="89"/>
      <c r="C222" s="89"/>
      <c r="D222" s="89"/>
      <c r="E222" s="136"/>
      <c r="F222" s="152"/>
      <c r="G222" s="137"/>
      <c r="H222" s="138"/>
      <c r="I222" s="138"/>
      <c r="J222" s="138"/>
      <c r="K222" s="138"/>
      <c r="L222" s="49"/>
    </row>
    <row r="223" spans="1:12" ht="12.75">
      <c r="A223" s="49"/>
      <c r="B223" s="89"/>
      <c r="C223" s="89"/>
      <c r="D223" s="89"/>
      <c r="E223" s="136"/>
      <c r="F223" s="49"/>
      <c r="G223" s="49"/>
      <c r="H223" s="136"/>
      <c r="I223" s="136"/>
      <c r="J223" s="136"/>
      <c r="K223" s="136"/>
      <c r="L223" s="49"/>
    </row>
    <row r="224" spans="1:12" ht="12.75">
      <c r="A224" s="49"/>
      <c r="B224" s="89"/>
      <c r="C224" s="89"/>
      <c r="D224" s="89"/>
      <c r="E224" s="136"/>
      <c r="F224" s="49"/>
      <c r="G224" s="49"/>
      <c r="H224" s="136"/>
      <c r="I224" s="136"/>
      <c r="J224" s="136"/>
      <c r="K224" s="136"/>
      <c r="L224" s="49"/>
    </row>
    <row r="225" spans="1:12" ht="12.75">
      <c r="A225" s="49"/>
      <c r="B225" s="89"/>
      <c r="C225" s="89"/>
      <c r="D225" s="89"/>
      <c r="E225" s="136"/>
      <c r="F225" s="49"/>
      <c r="G225" s="49"/>
      <c r="H225" s="136"/>
      <c r="I225" s="136"/>
      <c r="J225" s="136"/>
      <c r="K225" s="136"/>
      <c r="L225" s="49"/>
    </row>
    <row r="226" spans="1:12" ht="12.75">
      <c r="A226" s="49"/>
      <c r="B226" s="89"/>
      <c r="C226" s="89"/>
      <c r="D226" s="89"/>
      <c r="E226" s="136"/>
      <c r="F226" s="49"/>
      <c r="G226" s="49"/>
      <c r="H226" s="136"/>
      <c r="I226" s="136"/>
      <c r="J226" s="136"/>
      <c r="K226" s="136"/>
      <c r="L226" s="49"/>
    </row>
    <row r="227" spans="1:12" ht="12.75">
      <c r="A227" s="266"/>
      <c r="B227" s="266"/>
      <c r="C227" s="266"/>
      <c r="D227" s="266"/>
      <c r="E227" s="266"/>
      <c r="F227" s="49"/>
      <c r="G227" s="266"/>
      <c r="H227" s="266"/>
      <c r="I227" s="266"/>
      <c r="J227" s="266"/>
      <c r="K227" s="266"/>
      <c r="L227" s="49"/>
    </row>
    <row r="228" spans="1:12" ht="12.75">
      <c r="A228" s="133"/>
      <c r="B228" s="134"/>
      <c r="C228" s="134"/>
      <c r="D228" s="134"/>
      <c r="E228" s="134"/>
      <c r="F228" s="133"/>
      <c r="G228" s="133"/>
      <c r="H228" s="134"/>
      <c r="I228" s="134"/>
      <c r="J228" s="134"/>
      <c r="K228" s="134"/>
      <c r="L228" s="49"/>
    </row>
    <row r="229" spans="1:12" ht="12.75">
      <c r="A229" s="135"/>
      <c r="B229" s="49"/>
      <c r="C229" s="49"/>
      <c r="D229" s="49"/>
      <c r="E229" s="136"/>
      <c r="F229" s="49"/>
      <c r="G229" s="135"/>
      <c r="H229" s="49"/>
      <c r="I229" s="49"/>
      <c r="J229" s="49"/>
      <c r="K229" s="153"/>
      <c r="L229" s="49"/>
    </row>
    <row r="230" spans="1:12" ht="12.75">
      <c r="A230" s="135"/>
      <c r="B230" s="49"/>
      <c r="C230" s="49"/>
      <c r="D230" s="49"/>
      <c r="E230" s="136"/>
      <c r="F230" s="49"/>
      <c r="G230" s="135"/>
      <c r="H230" s="49"/>
      <c r="I230" s="49"/>
      <c r="J230" s="49"/>
      <c r="K230" s="153"/>
      <c r="L230" s="49"/>
    </row>
    <row r="231" spans="1:12" ht="12.75">
      <c r="A231" s="135"/>
      <c r="B231" s="49"/>
      <c r="C231" s="49"/>
      <c r="D231" s="49"/>
      <c r="E231" s="136"/>
      <c r="F231" s="49"/>
      <c r="G231" s="135"/>
      <c r="H231" s="49"/>
      <c r="I231" s="49"/>
      <c r="J231" s="49"/>
      <c r="K231" s="153"/>
      <c r="L231" s="49"/>
    </row>
    <row r="232" spans="1:12" ht="12.75">
      <c r="A232" s="135"/>
      <c r="B232" s="49"/>
      <c r="C232" s="49"/>
      <c r="D232" s="49"/>
      <c r="E232" s="136"/>
      <c r="F232" s="49"/>
      <c r="G232" s="135"/>
      <c r="H232" s="49"/>
      <c r="I232" s="49"/>
      <c r="J232" s="49"/>
      <c r="K232" s="153"/>
      <c r="L232" s="49"/>
    </row>
    <row r="233" spans="1:12" ht="12.75">
      <c r="A233" s="135"/>
      <c r="B233" s="49"/>
      <c r="C233" s="49"/>
      <c r="D233" s="49"/>
      <c r="E233" s="136"/>
      <c r="F233" s="49"/>
      <c r="G233" s="135"/>
      <c r="H233" s="49"/>
      <c r="I233" s="49"/>
      <c r="J233" s="49"/>
      <c r="K233" s="153"/>
      <c r="L233" s="49"/>
    </row>
    <row r="234" spans="1:12" ht="12.75">
      <c r="A234" s="135"/>
      <c r="B234" s="49"/>
      <c r="C234" s="49"/>
      <c r="D234" s="49"/>
      <c r="E234" s="136"/>
      <c r="F234" s="49"/>
      <c r="G234" s="135"/>
      <c r="H234" s="49"/>
      <c r="I234" s="49"/>
      <c r="J234" s="49"/>
      <c r="K234" s="153"/>
      <c r="L234" s="49"/>
    </row>
    <row r="235" spans="1:12" ht="12.75">
      <c r="A235" s="135"/>
      <c r="B235" s="49"/>
      <c r="C235" s="49"/>
      <c r="D235" s="49"/>
      <c r="E235" s="136"/>
      <c r="F235" s="49"/>
      <c r="G235" s="135"/>
      <c r="H235" s="49"/>
      <c r="I235" s="49"/>
      <c r="J235" s="49"/>
      <c r="K235" s="153"/>
      <c r="L235" s="49"/>
    </row>
    <row r="236" spans="1:12" ht="12.75">
      <c r="A236" s="135"/>
      <c r="B236" s="49"/>
      <c r="C236" s="49"/>
      <c r="D236" s="49"/>
      <c r="E236" s="136"/>
      <c r="F236" s="49"/>
      <c r="G236" s="135"/>
      <c r="H236" s="49"/>
      <c r="I236" s="49"/>
      <c r="J236" s="49"/>
      <c r="K236" s="153"/>
      <c r="L236" s="49"/>
    </row>
    <row r="237" spans="1:12" ht="12.75">
      <c r="A237" s="135"/>
      <c r="B237" s="49"/>
      <c r="C237" s="49"/>
      <c r="D237" s="49"/>
      <c r="E237" s="136"/>
      <c r="F237" s="49"/>
      <c r="G237" s="135"/>
      <c r="H237" s="49"/>
      <c r="I237" s="49"/>
      <c r="J237" s="49"/>
      <c r="K237" s="153"/>
      <c r="L237" s="49"/>
    </row>
    <row r="238" spans="1:12" ht="12.75">
      <c r="A238" s="135"/>
      <c r="B238" s="49"/>
      <c r="C238" s="49"/>
      <c r="D238" s="49"/>
      <c r="E238" s="136"/>
      <c r="F238" s="49"/>
      <c r="G238" s="135"/>
      <c r="H238" s="49"/>
      <c r="I238" s="49"/>
      <c r="J238" s="49"/>
      <c r="K238" s="153"/>
      <c r="L238" s="49"/>
    </row>
    <row r="239" spans="1:12" ht="12.75">
      <c r="A239" s="135"/>
      <c r="B239" s="49"/>
      <c r="C239" s="49"/>
      <c r="D239" s="49"/>
      <c r="E239" s="136"/>
      <c r="F239" s="49"/>
      <c r="G239" s="135"/>
      <c r="H239" s="49"/>
      <c r="I239" s="49"/>
      <c r="J239" s="49"/>
      <c r="K239" s="153"/>
      <c r="L239" s="49"/>
    </row>
    <row r="240" spans="1:12" ht="12.75">
      <c r="A240" s="135"/>
      <c r="B240" s="49"/>
      <c r="C240" s="49"/>
      <c r="D240" s="49"/>
      <c r="E240" s="136"/>
      <c r="F240" s="49"/>
      <c r="G240" s="135"/>
      <c r="H240" s="49"/>
      <c r="I240" s="49"/>
      <c r="J240" s="49"/>
      <c r="K240" s="153"/>
      <c r="L240" s="49"/>
    </row>
    <row r="241" spans="1:12" ht="12.75">
      <c r="A241" s="135"/>
      <c r="B241" s="49"/>
      <c r="C241" s="49"/>
      <c r="D241" s="49"/>
      <c r="E241" s="136"/>
      <c r="F241" s="49"/>
      <c r="G241" s="135"/>
      <c r="H241" s="49"/>
      <c r="I241" s="49"/>
      <c r="J241" s="49"/>
      <c r="K241" s="153"/>
      <c r="L241" s="49"/>
    </row>
    <row r="242" spans="1:12" ht="12.75">
      <c r="A242" s="137"/>
      <c r="B242" s="138"/>
      <c r="C242" s="138"/>
      <c r="D242" s="138"/>
      <c r="E242" s="138"/>
      <c r="F242" s="152"/>
      <c r="G242" s="137"/>
      <c r="H242" s="138"/>
      <c r="I242" s="138"/>
      <c r="J242" s="138"/>
      <c r="K242" s="138"/>
      <c r="L242" s="49"/>
    </row>
    <row r="243" spans="1:12" ht="12.75">
      <c r="A243" s="49"/>
      <c r="B243" s="89"/>
      <c r="C243" s="89"/>
      <c r="D243" s="89"/>
      <c r="E243" s="136"/>
      <c r="F243" s="49"/>
      <c r="G243" s="49"/>
      <c r="H243" s="136"/>
      <c r="I243" s="136"/>
      <c r="J243" s="136"/>
      <c r="K243" s="136"/>
      <c r="L243" s="49"/>
    </row>
    <row r="244" spans="1:12" ht="12.75">
      <c r="A244" s="49"/>
      <c r="B244" s="89"/>
      <c r="C244" s="89"/>
      <c r="D244" s="89"/>
      <c r="E244" s="136"/>
      <c r="F244" s="49"/>
      <c r="G244" s="49"/>
      <c r="H244" s="136"/>
      <c r="I244" s="136"/>
      <c r="J244" s="136"/>
      <c r="K244" s="136"/>
      <c r="L244" s="49"/>
    </row>
    <row r="245" spans="1:12" ht="12.75">
      <c r="A245" s="266"/>
      <c r="B245" s="266"/>
      <c r="C245" s="266"/>
      <c r="D245" s="266"/>
      <c r="E245" s="266"/>
      <c r="F245" s="49"/>
      <c r="G245" s="266"/>
      <c r="H245" s="266"/>
      <c r="I245" s="266"/>
      <c r="J245" s="266"/>
      <c r="K245" s="266"/>
      <c r="L245" s="49"/>
    </row>
    <row r="246" spans="1:12" ht="12.75">
      <c r="A246" s="133"/>
      <c r="B246" s="134"/>
      <c r="C246" s="134"/>
      <c r="D246" s="134"/>
      <c r="E246" s="134"/>
      <c r="F246" s="133"/>
      <c r="G246" s="133"/>
      <c r="H246" s="134"/>
      <c r="I246" s="134"/>
      <c r="J246" s="134"/>
      <c r="K246" s="134"/>
      <c r="L246" s="49"/>
    </row>
    <row r="247" spans="1:12" ht="12.75">
      <c r="A247" s="135"/>
      <c r="B247" s="49"/>
      <c r="C247" s="49"/>
      <c r="D247" s="49"/>
      <c r="E247" s="136"/>
      <c r="F247" s="49"/>
      <c r="G247" s="135"/>
      <c r="H247" s="49"/>
      <c r="I247" s="49"/>
      <c r="J247" s="49"/>
      <c r="K247" s="136"/>
      <c r="L247" s="49"/>
    </row>
    <row r="248" spans="1:12" ht="12.75">
      <c r="A248" s="135"/>
      <c r="B248" s="49"/>
      <c r="C248" s="49"/>
      <c r="D248" s="49"/>
      <c r="E248" s="136"/>
      <c r="F248" s="49"/>
      <c r="G248" s="135"/>
      <c r="H248" s="49"/>
      <c r="I248" s="49"/>
      <c r="J248" s="49"/>
      <c r="K248" s="136"/>
      <c r="L248" s="49"/>
    </row>
    <row r="249" spans="1:12" ht="12.75">
      <c r="A249" s="135"/>
      <c r="B249" s="49"/>
      <c r="C249" s="49"/>
      <c r="D249" s="49"/>
      <c r="E249" s="136"/>
      <c r="F249" s="49"/>
      <c r="G249" s="135"/>
      <c r="H249" s="49"/>
      <c r="I249" s="49"/>
      <c r="J249" s="49"/>
      <c r="K249" s="136"/>
      <c r="L249" s="49"/>
    </row>
    <row r="250" spans="1:12" ht="12.75">
      <c r="A250" s="135"/>
      <c r="B250" s="49"/>
      <c r="C250" s="49"/>
      <c r="D250" s="49"/>
      <c r="E250" s="136"/>
      <c r="F250" s="49"/>
      <c r="G250" s="135"/>
      <c r="H250" s="49"/>
      <c r="I250" s="49"/>
      <c r="J250" s="49"/>
      <c r="K250" s="136"/>
      <c r="L250" s="49"/>
    </row>
    <row r="251" spans="1:12" ht="12.75">
      <c r="A251" s="135"/>
      <c r="B251" s="49"/>
      <c r="C251" s="49"/>
      <c r="D251" s="49"/>
      <c r="E251" s="136"/>
      <c r="F251" s="49"/>
      <c r="G251" s="135"/>
      <c r="H251" s="49"/>
      <c r="I251" s="49"/>
      <c r="J251" s="49"/>
      <c r="K251" s="136"/>
      <c r="L251" s="49"/>
    </row>
    <row r="252" spans="1:12" ht="12.75">
      <c r="A252" s="135"/>
      <c r="B252" s="49"/>
      <c r="C252" s="49"/>
      <c r="D252" s="49"/>
      <c r="E252" s="136"/>
      <c r="F252" s="49"/>
      <c r="G252" s="135"/>
      <c r="H252" s="49"/>
      <c r="I252" s="49"/>
      <c r="J252" s="49"/>
      <c r="K252" s="136"/>
      <c r="L252" s="49"/>
    </row>
    <row r="253" spans="1:12" ht="12.75">
      <c r="A253" s="135"/>
      <c r="B253" s="49"/>
      <c r="C253" s="49"/>
      <c r="D253" s="49"/>
      <c r="E253" s="136"/>
      <c r="F253" s="49"/>
      <c r="G253" s="135"/>
      <c r="H253" s="49"/>
      <c r="I253" s="49"/>
      <c r="J253" s="49"/>
      <c r="K253" s="136"/>
      <c r="L253" s="49"/>
    </row>
    <row r="254" spans="1:12" ht="12.75">
      <c r="A254" s="135"/>
      <c r="B254" s="49"/>
      <c r="C254" s="49"/>
      <c r="D254" s="49"/>
      <c r="E254" s="136"/>
      <c r="F254" s="49"/>
      <c r="G254" s="135"/>
      <c r="H254" s="49"/>
      <c r="I254" s="49"/>
      <c r="J254" s="49"/>
      <c r="K254" s="136"/>
      <c r="L254" s="49"/>
    </row>
    <row r="255" spans="1:12" ht="12.75">
      <c r="A255" s="135"/>
      <c r="B255" s="49"/>
      <c r="C255" s="49"/>
      <c r="D255" s="49"/>
      <c r="E255" s="136"/>
      <c r="F255" s="49"/>
      <c r="G255" s="135"/>
      <c r="H255" s="49"/>
      <c r="I255" s="49"/>
      <c r="J255" s="49"/>
      <c r="K255" s="136"/>
      <c r="L255" s="49"/>
    </row>
    <row r="256" spans="1:12" ht="12.75">
      <c r="A256" s="135"/>
      <c r="B256" s="49"/>
      <c r="C256" s="49"/>
      <c r="D256" s="49"/>
      <c r="E256" s="136"/>
      <c r="F256" s="49"/>
      <c r="G256" s="135"/>
      <c r="H256" s="49"/>
      <c r="I256" s="49"/>
      <c r="J256" s="49"/>
      <c r="K256" s="136"/>
      <c r="L256" s="49"/>
    </row>
    <row r="257" spans="1:12" ht="12.75">
      <c r="A257" s="135"/>
      <c r="B257" s="49"/>
      <c r="C257" s="49"/>
      <c r="D257" s="49"/>
      <c r="E257" s="136"/>
      <c r="F257" s="49"/>
      <c r="G257" s="135"/>
      <c r="H257" s="49"/>
      <c r="I257" s="49"/>
      <c r="J257" s="49"/>
      <c r="K257" s="136"/>
      <c r="L257" s="49"/>
    </row>
    <row r="258" spans="1:12" ht="12.75">
      <c r="A258" s="135"/>
      <c r="B258" s="49"/>
      <c r="C258" s="49"/>
      <c r="D258" s="49"/>
      <c r="E258" s="136"/>
      <c r="F258" s="49"/>
      <c r="G258" s="135"/>
      <c r="H258" s="49"/>
      <c r="I258" s="49"/>
      <c r="J258" s="49"/>
      <c r="K258" s="136"/>
      <c r="L258" s="49"/>
    </row>
    <row r="259" spans="1:12" ht="12.75">
      <c r="A259" s="135"/>
      <c r="B259" s="49"/>
      <c r="C259" s="49"/>
      <c r="D259" s="49"/>
      <c r="E259" s="136"/>
      <c r="F259" s="49"/>
      <c r="G259" s="135"/>
      <c r="H259" s="49"/>
      <c r="I259" s="49"/>
      <c r="J259" s="49"/>
      <c r="K259" s="136"/>
      <c r="L259" s="49"/>
    </row>
    <row r="260" spans="1:12" ht="12.75">
      <c r="A260" s="137"/>
      <c r="B260" s="138"/>
      <c r="C260" s="138"/>
      <c r="D260" s="138"/>
      <c r="E260" s="138"/>
      <c r="F260" s="152"/>
      <c r="G260" s="137"/>
      <c r="H260" s="138"/>
      <c r="I260" s="138"/>
      <c r="J260" s="138"/>
      <c r="K260" s="138"/>
      <c r="L260" s="49"/>
    </row>
    <row r="261" spans="1:12" ht="12.75">
      <c r="A261" s="49"/>
      <c r="B261" s="89"/>
      <c r="C261" s="89"/>
      <c r="D261" s="89"/>
      <c r="E261" s="136"/>
      <c r="F261" s="49"/>
      <c r="G261" s="49"/>
      <c r="H261" s="136"/>
      <c r="I261" s="136"/>
      <c r="J261" s="136"/>
      <c r="K261" s="136"/>
      <c r="L261" s="49"/>
    </row>
    <row r="262" spans="1:12" ht="12.75">
      <c r="A262" s="49"/>
      <c r="B262" s="89"/>
      <c r="C262" s="89"/>
      <c r="D262" s="89"/>
      <c r="E262" s="136"/>
      <c r="F262" s="49"/>
      <c r="G262" s="49"/>
      <c r="H262" s="136"/>
      <c r="I262" s="136"/>
      <c r="J262" s="136"/>
      <c r="K262" s="136"/>
      <c r="L262" s="49"/>
    </row>
    <row r="263" spans="1:12" ht="12.75">
      <c r="A263" s="49"/>
      <c r="B263" s="89"/>
      <c r="C263" s="89"/>
      <c r="D263" s="89"/>
      <c r="E263" s="136"/>
      <c r="F263" s="49"/>
      <c r="G263" s="49"/>
      <c r="H263" s="136"/>
      <c r="I263" s="136"/>
      <c r="J263" s="136"/>
      <c r="K263" s="136"/>
      <c r="L263" s="49"/>
    </row>
    <row r="264" spans="1:12" ht="12.75">
      <c r="A264" s="49"/>
      <c r="B264" s="89"/>
      <c r="C264" s="89"/>
      <c r="D264" s="89"/>
      <c r="E264" s="136"/>
      <c r="F264" s="49"/>
      <c r="G264" s="49"/>
      <c r="H264" s="136"/>
      <c r="I264" s="136"/>
      <c r="J264" s="136"/>
      <c r="K264" s="136"/>
      <c r="L264" s="49"/>
    </row>
    <row r="265" spans="1:12" ht="12.75">
      <c r="A265" s="49"/>
      <c r="B265" s="89"/>
      <c r="C265" s="89"/>
      <c r="D265" s="89"/>
      <c r="E265" s="136"/>
      <c r="F265" s="49"/>
      <c r="G265" s="49"/>
      <c r="H265" s="136"/>
      <c r="I265" s="136"/>
      <c r="J265" s="136"/>
      <c r="K265" s="136"/>
      <c r="L265" s="49"/>
    </row>
    <row r="266" spans="1:12" ht="12.75">
      <c r="A266" s="49"/>
      <c r="B266" s="89"/>
      <c r="C266" s="89"/>
      <c r="D266" s="89"/>
      <c r="E266" s="136"/>
      <c r="F266" s="49"/>
      <c r="G266" s="49"/>
      <c r="H266" s="136"/>
      <c r="I266" s="136"/>
      <c r="J266" s="136"/>
      <c r="K266" s="136"/>
      <c r="L266" s="49"/>
    </row>
    <row r="267" spans="1:12" ht="12.75">
      <c r="A267" s="49"/>
      <c r="B267" s="89"/>
      <c r="C267" s="89"/>
      <c r="D267" s="89"/>
      <c r="E267" s="136"/>
      <c r="F267" s="49"/>
      <c r="G267" s="49"/>
      <c r="H267" s="136"/>
      <c r="I267" s="136"/>
      <c r="J267" s="136"/>
      <c r="K267" s="136"/>
      <c r="L267" s="49"/>
    </row>
    <row r="268" spans="1:12" ht="12.75">
      <c r="A268" s="49"/>
      <c r="B268" s="89"/>
      <c r="C268" s="89"/>
      <c r="D268" s="89"/>
      <c r="E268" s="136"/>
      <c r="F268" s="49"/>
      <c r="G268" s="49"/>
      <c r="H268" s="136"/>
      <c r="I268" s="136"/>
      <c r="J268" s="136"/>
      <c r="K268" s="136"/>
      <c r="L268" s="49"/>
    </row>
    <row r="269" spans="1:12" ht="12.75">
      <c r="A269" s="49"/>
      <c r="B269" s="89"/>
      <c r="C269" s="89"/>
      <c r="D269" s="89"/>
      <c r="E269" s="136"/>
      <c r="F269" s="49"/>
      <c r="G269" s="49"/>
      <c r="H269" s="136"/>
      <c r="I269" s="136"/>
      <c r="J269" s="136"/>
      <c r="K269" s="136"/>
      <c r="L269" s="49"/>
    </row>
    <row r="270" spans="1:12" ht="12.75">
      <c r="A270" s="49"/>
      <c r="B270" s="89"/>
      <c r="C270" s="89"/>
      <c r="D270" s="89"/>
      <c r="E270" s="136"/>
      <c r="F270" s="49"/>
      <c r="G270" s="49"/>
      <c r="H270" s="136"/>
      <c r="I270" s="136"/>
      <c r="J270" s="136"/>
      <c r="K270" s="136"/>
      <c r="L270" s="49"/>
    </row>
    <row r="271" spans="1:12" ht="12.75">
      <c r="A271" s="49"/>
      <c r="B271" s="89"/>
      <c r="C271" s="89"/>
      <c r="D271" s="89"/>
      <c r="E271" s="136"/>
      <c r="F271" s="49"/>
      <c r="G271" s="49"/>
      <c r="H271" s="136"/>
      <c r="I271" s="136"/>
      <c r="J271" s="136"/>
      <c r="K271" s="136"/>
      <c r="L271" s="49"/>
    </row>
    <row r="272" spans="1:12" ht="12.75">
      <c r="A272" s="49"/>
      <c r="B272" s="89"/>
      <c r="C272" s="89"/>
      <c r="D272" s="89"/>
      <c r="E272" s="136"/>
      <c r="F272" s="49"/>
      <c r="G272" s="49"/>
      <c r="H272" s="136"/>
      <c r="I272" s="136"/>
      <c r="J272" s="136"/>
      <c r="K272" s="136"/>
      <c r="L272" s="49"/>
    </row>
    <row r="273" spans="1:12" ht="12.75">
      <c r="A273" s="49"/>
      <c r="B273" s="89"/>
      <c r="C273" s="89"/>
      <c r="D273" s="89"/>
      <c r="E273" s="136"/>
      <c r="F273" s="49"/>
      <c r="G273" s="49"/>
      <c r="H273" s="136"/>
      <c r="I273" s="136"/>
      <c r="J273" s="136"/>
      <c r="K273" s="136"/>
      <c r="L273" s="49"/>
    </row>
    <row r="274" spans="1:12" ht="12.75">
      <c r="A274" s="49"/>
      <c r="B274" s="89"/>
      <c r="C274" s="89"/>
      <c r="D274" s="89"/>
      <c r="E274" s="136"/>
      <c r="F274" s="49"/>
      <c r="G274" s="49"/>
      <c r="H274" s="136"/>
      <c r="I274" s="136"/>
      <c r="J274" s="136"/>
      <c r="K274" s="136"/>
      <c r="L274" s="49"/>
    </row>
    <row r="275" spans="1:12" ht="12.75">
      <c r="A275" s="49"/>
      <c r="B275" s="89"/>
      <c r="C275" s="89"/>
      <c r="D275" s="89"/>
      <c r="E275" s="136"/>
      <c r="F275" s="49"/>
      <c r="G275" s="49"/>
      <c r="H275" s="136"/>
      <c r="I275" s="136"/>
      <c r="J275" s="136"/>
      <c r="K275" s="136"/>
      <c r="L275" s="49"/>
    </row>
    <row r="276" spans="1:12" ht="12.75">
      <c r="A276" s="49"/>
      <c r="B276" s="89"/>
      <c r="C276" s="89"/>
      <c r="D276" s="89"/>
      <c r="E276" s="136"/>
      <c r="F276" s="49"/>
      <c r="G276" s="49"/>
      <c r="H276" s="136"/>
      <c r="I276" s="136"/>
      <c r="J276" s="136"/>
      <c r="K276" s="136"/>
      <c r="L276" s="49"/>
    </row>
    <row r="277" spans="1:12" ht="12.75">
      <c r="A277" s="49"/>
      <c r="B277" s="89"/>
      <c r="C277" s="89"/>
      <c r="D277" s="89"/>
      <c r="E277" s="136"/>
      <c r="F277" s="49"/>
      <c r="G277" s="49"/>
      <c r="H277" s="136"/>
      <c r="I277" s="136"/>
      <c r="J277" s="136"/>
      <c r="K277" s="136"/>
      <c r="L277" s="49"/>
    </row>
    <row r="278" spans="1:12" ht="12.75">
      <c r="A278" s="49"/>
      <c r="B278" s="89"/>
      <c r="C278" s="89"/>
      <c r="D278" s="89"/>
      <c r="E278" s="136"/>
      <c r="F278" s="49"/>
      <c r="G278" s="49"/>
      <c r="H278" s="136"/>
      <c r="I278" s="136"/>
      <c r="J278" s="136"/>
      <c r="K278" s="136"/>
      <c r="L278" s="49"/>
    </row>
    <row r="279" spans="1:12" ht="12.75">
      <c r="A279" s="49"/>
      <c r="B279" s="89"/>
      <c r="C279" s="89"/>
      <c r="D279" s="89"/>
      <c r="E279" s="136"/>
      <c r="F279" s="49"/>
      <c r="G279" s="49"/>
      <c r="H279" s="136"/>
      <c r="I279" s="136"/>
      <c r="J279" s="136"/>
      <c r="K279" s="136"/>
      <c r="L279" s="49"/>
    </row>
    <row r="280" spans="1:12" ht="12.75">
      <c r="A280" s="49"/>
      <c r="B280" s="89"/>
      <c r="C280" s="89"/>
      <c r="D280" s="89"/>
      <c r="E280" s="136"/>
      <c r="F280" s="49"/>
      <c r="G280" s="49"/>
      <c r="H280" s="136"/>
      <c r="I280" s="136"/>
      <c r="J280" s="136"/>
      <c r="K280" s="136"/>
      <c r="L280" s="49"/>
    </row>
    <row r="281" spans="1:12" ht="12.75">
      <c r="A281" s="49"/>
      <c r="B281" s="89"/>
      <c r="C281" s="89"/>
      <c r="D281" s="89"/>
      <c r="E281" s="136"/>
      <c r="F281" s="49"/>
      <c r="G281" s="49"/>
      <c r="H281" s="136"/>
      <c r="I281" s="136"/>
      <c r="J281" s="136"/>
      <c r="K281" s="136"/>
      <c r="L281" s="49"/>
    </row>
    <row r="282" spans="1:12" ht="12.75">
      <c r="A282" s="49"/>
      <c r="B282" s="89"/>
      <c r="C282" s="89"/>
      <c r="D282" s="89"/>
      <c r="E282" s="136"/>
      <c r="F282" s="49"/>
      <c r="G282" s="49"/>
      <c r="H282" s="136"/>
      <c r="I282" s="136"/>
      <c r="J282" s="136"/>
      <c r="K282" s="136"/>
      <c r="L282" s="49"/>
    </row>
    <row r="283" spans="1:12" ht="12.75">
      <c r="A283" s="49"/>
      <c r="B283" s="89"/>
      <c r="C283" s="89"/>
      <c r="D283" s="89"/>
      <c r="E283" s="136"/>
      <c r="F283" s="49"/>
      <c r="G283" s="49"/>
      <c r="H283" s="136"/>
      <c r="I283" s="136"/>
      <c r="J283" s="136"/>
      <c r="K283" s="136"/>
      <c r="L283" s="49"/>
    </row>
    <row r="284" spans="1:12" ht="12.75">
      <c r="A284" s="49"/>
      <c r="B284" s="89"/>
      <c r="C284" s="89"/>
      <c r="D284" s="89"/>
      <c r="E284" s="136"/>
      <c r="F284" s="49"/>
      <c r="G284" s="49"/>
      <c r="H284" s="136"/>
      <c r="I284" s="136"/>
      <c r="J284" s="136"/>
      <c r="K284" s="136"/>
      <c r="L284" s="49"/>
    </row>
    <row r="285" spans="1:12" ht="12.75">
      <c r="A285" s="49"/>
      <c r="B285" s="89"/>
      <c r="C285" s="89"/>
      <c r="D285" s="89"/>
      <c r="E285" s="136"/>
      <c r="F285" s="49"/>
      <c r="G285" s="49"/>
      <c r="H285" s="136"/>
      <c r="I285" s="136"/>
      <c r="J285" s="136"/>
      <c r="K285" s="136"/>
      <c r="L285" s="49"/>
    </row>
    <row r="286" spans="1:12" ht="12.75">
      <c r="A286" s="49"/>
      <c r="B286" s="89"/>
      <c r="C286" s="89"/>
      <c r="D286" s="89"/>
      <c r="E286" s="136"/>
      <c r="F286" s="49"/>
      <c r="G286" s="49"/>
      <c r="H286" s="136"/>
      <c r="I286" s="136"/>
      <c r="J286" s="136"/>
      <c r="K286" s="136"/>
      <c r="L286" s="49"/>
    </row>
    <row r="287" spans="1:12" ht="12.75">
      <c r="A287" s="49"/>
      <c r="B287" s="89"/>
      <c r="C287" s="89"/>
      <c r="D287" s="89"/>
      <c r="E287" s="136"/>
      <c r="F287" s="49"/>
      <c r="G287" s="49"/>
      <c r="H287" s="136"/>
      <c r="I287" s="136"/>
      <c r="J287" s="136"/>
      <c r="K287" s="136"/>
      <c r="L287" s="49"/>
    </row>
    <row r="288" spans="1:12" ht="12.75">
      <c r="A288" s="49"/>
      <c r="B288" s="89"/>
      <c r="C288" s="89"/>
      <c r="D288" s="89"/>
      <c r="E288" s="136"/>
      <c r="F288" s="49"/>
      <c r="G288" s="49"/>
      <c r="H288" s="136"/>
      <c r="I288" s="136"/>
      <c r="J288" s="136"/>
      <c r="K288" s="136"/>
      <c r="L288" s="49"/>
    </row>
    <row r="289" spans="1:12" ht="12.75">
      <c r="A289" s="49"/>
      <c r="B289" s="89"/>
      <c r="C289" s="89"/>
      <c r="D289" s="89"/>
      <c r="E289" s="136"/>
      <c r="F289" s="49"/>
      <c r="G289" s="49"/>
      <c r="H289" s="136"/>
      <c r="I289" s="136"/>
      <c r="J289" s="136"/>
      <c r="K289" s="136"/>
      <c r="L289" s="49"/>
    </row>
    <row r="290" spans="1:12" ht="12.75">
      <c r="A290" s="49"/>
      <c r="B290" s="89"/>
      <c r="C290" s="89"/>
      <c r="D290" s="89"/>
      <c r="E290" s="136"/>
      <c r="F290" s="49"/>
      <c r="G290" s="49"/>
      <c r="H290" s="136"/>
      <c r="I290" s="136"/>
      <c r="J290" s="136"/>
      <c r="K290" s="136"/>
      <c r="L290" s="49"/>
    </row>
    <row r="291" spans="1:12" ht="12.75">
      <c r="A291" s="49"/>
      <c r="B291" s="89"/>
      <c r="C291" s="89"/>
      <c r="D291" s="89"/>
      <c r="E291" s="136"/>
      <c r="F291" s="49"/>
      <c r="G291" s="49"/>
      <c r="H291" s="136"/>
      <c r="I291" s="136"/>
      <c r="J291" s="136"/>
      <c r="K291" s="136"/>
      <c r="L291" s="49"/>
    </row>
    <row r="292" spans="1:12" ht="12.75">
      <c r="A292" s="49"/>
      <c r="B292" s="89"/>
      <c r="C292" s="89"/>
      <c r="D292" s="89"/>
      <c r="E292" s="136"/>
      <c r="F292" s="49"/>
      <c r="G292" s="49"/>
      <c r="H292" s="136"/>
      <c r="I292" s="136"/>
      <c r="J292" s="136"/>
      <c r="K292" s="136"/>
      <c r="L292" s="49"/>
    </row>
    <row r="293" spans="1:12" ht="12.75">
      <c r="A293" s="49"/>
      <c r="B293" s="89"/>
      <c r="C293" s="89"/>
      <c r="D293" s="89"/>
      <c r="E293" s="136"/>
      <c r="F293" s="49"/>
      <c r="G293" s="49"/>
      <c r="H293" s="136"/>
      <c r="I293" s="136"/>
      <c r="J293" s="136"/>
      <c r="K293" s="136"/>
      <c r="L293" s="49"/>
    </row>
    <row r="294" spans="1:12" ht="12.75">
      <c r="A294" s="49"/>
      <c r="B294" s="89"/>
      <c r="C294" s="89"/>
      <c r="D294" s="89"/>
      <c r="E294" s="136"/>
      <c r="F294" s="49"/>
      <c r="G294" s="49"/>
      <c r="H294" s="136"/>
      <c r="I294" s="136"/>
      <c r="J294" s="136"/>
      <c r="K294" s="136"/>
      <c r="L294" s="49"/>
    </row>
    <row r="295" spans="1:12" ht="12.75">
      <c r="A295" s="49"/>
      <c r="B295" s="89"/>
      <c r="C295" s="89"/>
      <c r="D295" s="89"/>
      <c r="E295" s="136"/>
      <c r="F295" s="49"/>
      <c r="G295" s="49"/>
      <c r="H295" s="136"/>
      <c r="I295" s="136"/>
      <c r="J295" s="136"/>
      <c r="K295" s="136"/>
      <c r="L295" s="49"/>
    </row>
    <row r="296" spans="1:12" ht="12.75">
      <c r="A296" s="49"/>
      <c r="B296" s="89"/>
      <c r="C296" s="89"/>
      <c r="D296" s="89"/>
      <c r="E296" s="136"/>
      <c r="F296" s="49"/>
      <c r="G296" s="49"/>
      <c r="H296" s="136"/>
      <c r="I296" s="136"/>
      <c r="J296" s="136"/>
      <c r="K296" s="136"/>
      <c r="L296" s="49"/>
    </row>
    <row r="297" spans="1:12" ht="12.75">
      <c r="A297" s="49"/>
      <c r="B297" s="89"/>
      <c r="C297" s="89"/>
      <c r="D297" s="89"/>
      <c r="E297" s="136"/>
      <c r="F297" s="49"/>
      <c r="G297" s="49"/>
      <c r="H297" s="136"/>
      <c r="I297" s="136"/>
      <c r="J297" s="136"/>
      <c r="K297" s="136"/>
      <c r="L297" s="49"/>
    </row>
    <row r="298" spans="1:12" ht="12.75">
      <c r="A298" s="49"/>
      <c r="B298" s="89"/>
      <c r="C298" s="89"/>
      <c r="D298" s="89"/>
      <c r="E298" s="136"/>
      <c r="F298" s="49"/>
      <c r="G298" s="49"/>
      <c r="H298" s="136"/>
      <c r="I298" s="136"/>
      <c r="J298" s="136"/>
      <c r="K298" s="136"/>
      <c r="L298" s="49"/>
    </row>
    <row r="299" spans="1:12" ht="12.75">
      <c r="A299" s="266"/>
      <c r="B299" s="266"/>
      <c r="C299" s="266"/>
      <c r="D299" s="266"/>
      <c r="E299" s="266"/>
      <c r="F299" s="49"/>
      <c r="G299" s="266"/>
      <c r="H299" s="266"/>
      <c r="I299" s="266"/>
      <c r="J299" s="266"/>
      <c r="K299" s="266"/>
      <c r="L299" s="49"/>
    </row>
    <row r="300" spans="1:12" ht="12.75">
      <c r="A300" s="133"/>
      <c r="B300" s="134"/>
      <c r="C300" s="134"/>
      <c r="D300" s="134"/>
      <c r="E300" s="134"/>
      <c r="F300" s="133"/>
      <c r="G300" s="133"/>
      <c r="H300" s="134"/>
      <c r="I300" s="134"/>
      <c r="J300" s="134"/>
      <c r="K300" s="134"/>
      <c r="L300" s="49"/>
    </row>
    <row r="301" spans="1:12" ht="12.75">
      <c r="A301" s="135"/>
      <c r="B301" s="49"/>
      <c r="C301" s="49"/>
      <c r="D301" s="49"/>
      <c r="E301" s="136"/>
      <c r="F301" s="49"/>
      <c r="G301" s="135"/>
      <c r="H301" s="49"/>
      <c r="I301" s="49"/>
      <c r="J301" s="49"/>
      <c r="K301" s="136"/>
      <c r="L301" s="49"/>
    </row>
    <row r="302" spans="1:12" ht="12.75">
      <c r="A302" s="135"/>
      <c r="B302" s="49"/>
      <c r="C302" s="49"/>
      <c r="D302" s="49"/>
      <c r="E302" s="136"/>
      <c r="F302" s="49"/>
      <c r="G302" s="135"/>
      <c r="H302" s="49"/>
      <c r="I302" s="49"/>
      <c r="J302" s="49"/>
      <c r="K302" s="136"/>
      <c r="L302" s="49"/>
    </row>
    <row r="303" spans="1:12" ht="12.75">
      <c r="A303" s="135"/>
      <c r="B303" s="49"/>
      <c r="C303" s="49"/>
      <c r="D303" s="49"/>
      <c r="E303" s="136"/>
      <c r="F303" s="49"/>
      <c r="G303" s="135"/>
      <c r="H303" s="49"/>
      <c r="I303" s="49"/>
      <c r="J303" s="49"/>
      <c r="K303" s="136"/>
      <c r="L303" s="49"/>
    </row>
    <row r="304" spans="1:12" ht="12.75">
      <c r="A304" s="135"/>
      <c r="B304" s="49"/>
      <c r="C304" s="49"/>
      <c r="D304" s="49"/>
      <c r="E304" s="136"/>
      <c r="F304" s="49"/>
      <c r="G304" s="135"/>
      <c r="H304" s="49"/>
      <c r="I304" s="49"/>
      <c r="J304" s="49"/>
      <c r="K304" s="136"/>
      <c r="L304" s="49"/>
    </row>
    <row r="305" spans="1:12" ht="12.75">
      <c r="A305" s="135"/>
      <c r="B305" s="49"/>
      <c r="C305" s="49"/>
      <c r="D305" s="49"/>
      <c r="E305" s="136"/>
      <c r="F305" s="49"/>
      <c r="G305" s="135"/>
      <c r="H305" s="49"/>
      <c r="I305" s="49"/>
      <c r="J305" s="49"/>
      <c r="K305" s="136"/>
      <c r="L305" s="49"/>
    </row>
    <row r="306" spans="1:12" ht="12.75">
      <c r="A306" s="135"/>
      <c r="B306" s="49"/>
      <c r="C306" s="49"/>
      <c r="D306" s="49"/>
      <c r="E306" s="136"/>
      <c r="F306" s="49"/>
      <c r="G306" s="135"/>
      <c r="H306" s="49"/>
      <c r="I306" s="49"/>
      <c r="J306" s="49"/>
      <c r="K306" s="136"/>
      <c r="L306" s="49"/>
    </row>
    <row r="307" spans="1:12" ht="12.75">
      <c r="A307" s="135"/>
      <c r="B307" s="49"/>
      <c r="C307" s="49"/>
      <c r="D307" s="49"/>
      <c r="E307" s="136"/>
      <c r="F307" s="49"/>
      <c r="G307" s="135"/>
      <c r="H307" s="49"/>
      <c r="I307" s="49"/>
      <c r="J307" s="49"/>
      <c r="K307" s="136"/>
      <c r="L307" s="49"/>
    </row>
    <row r="308" spans="1:12" ht="12.75">
      <c r="A308" s="135"/>
      <c r="B308" s="49"/>
      <c r="C308" s="49"/>
      <c r="D308" s="49"/>
      <c r="E308" s="136"/>
      <c r="F308" s="49"/>
      <c r="G308" s="135"/>
      <c r="H308" s="49"/>
      <c r="I308" s="49"/>
      <c r="J308" s="49"/>
      <c r="K308" s="136"/>
      <c r="L308" s="49"/>
    </row>
    <row r="309" spans="1:12" ht="12.75">
      <c r="A309" s="135"/>
      <c r="B309" s="49"/>
      <c r="C309" s="49"/>
      <c r="D309" s="49"/>
      <c r="E309" s="136"/>
      <c r="F309" s="49"/>
      <c r="G309" s="135"/>
      <c r="H309" s="49"/>
      <c r="I309" s="49"/>
      <c r="J309" s="49"/>
      <c r="K309" s="136"/>
      <c r="L309" s="49"/>
    </row>
    <row r="310" spans="1:12" ht="12.75">
      <c r="A310" s="135"/>
      <c r="B310" s="49"/>
      <c r="C310" s="49"/>
      <c r="D310" s="49"/>
      <c r="E310" s="136"/>
      <c r="F310" s="49"/>
      <c r="G310" s="135"/>
      <c r="H310" s="49"/>
      <c r="I310" s="49"/>
      <c r="J310" s="49"/>
      <c r="K310" s="136"/>
      <c r="L310" s="49"/>
    </row>
    <row r="311" spans="1:12" ht="12.75">
      <c r="A311" s="135"/>
      <c r="B311" s="49"/>
      <c r="C311" s="49"/>
      <c r="D311" s="49"/>
      <c r="E311" s="136"/>
      <c r="F311" s="49"/>
      <c r="G311" s="135"/>
      <c r="H311" s="49"/>
      <c r="I311" s="49"/>
      <c r="J311" s="49"/>
      <c r="K311" s="136"/>
      <c r="L311" s="49"/>
    </row>
    <row r="312" spans="1:12" ht="12.75">
      <c r="A312" s="135"/>
      <c r="B312" s="49"/>
      <c r="C312" s="49"/>
      <c r="D312" s="49"/>
      <c r="E312" s="136"/>
      <c r="F312" s="49"/>
      <c r="G312" s="135"/>
      <c r="H312" s="49"/>
      <c r="I312" s="49"/>
      <c r="J312" s="49"/>
      <c r="K312" s="136"/>
      <c r="L312" s="49"/>
    </row>
    <row r="313" spans="1:12" ht="12.75">
      <c r="A313" s="135"/>
      <c r="B313" s="49"/>
      <c r="C313" s="49"/>
      <c r="D313" s="49"/>
      <c r="E313" s="136"/>
      <c r="F313" s="49"/>
      <c r="G313" s="135"/>
      <c r="H313" s="49"/>
      <c r="I313" s="49"/>
      <c r="J313" s="49"/>
      <c r="K313" s="136"/>
      <c r="L313" s="49"/>
    </row>
    <row r="314" spans="1:12" ht="12.75">
      <c r="A314" s="137"/>
      <c r="B314" s="138"/>
      <c r="C314" s="138"/>
      <c r="D314" s="138"/>
      <c r="E314" s="138"/>
      <c r="F314" s="152"/>
      <c r="G314" s="137"/>
      <c r="H314" s="138"/>
      <c r="I314" s="138"/>
      <c r="J314" s="138"/>
      <c r="K314" s="138"/>
      <c r="L314" s="49"/>
    </row>
    <row r="315" spans="1:12" ht="12.75">
      <c r="A315" s="49"/>
      <c r="B315" s="89"/>
      <c r="C315" s="89"/>
      <c r="D315" s="89"/>
      <c r="E315" s="136"/>
      <c r="F315" s="49"/>
      <c r="G315" s="49"/>
      <c r="H315" s="136"/>
      <c r="I315" s="136"/>
      <c r="J315" s="136"/>
      <c r="K315" s="136"/>
      <c r="L315" s="49"/>
    </row>
    <row r="316" spans="1:12" ht="12.75">
      <c r="A316" s="49"/>
      <c r="B316" s="89"/>
      <c r="C316" s="89"/>
      <c r="D316" s="89"/>
      <c r="E316" s="136"/>
      <c r="F316" s="49"/>
      <c r="G316" s="49"/>
      <c r="H316" s="136"/>
      <c r="I316" s="136"/>
      <c r="J316" s="136"/>
      <c r="K316" s="136"/>
      <c r="L316" s="49"/>
    </row>
    <row r="317" spans="1:12" ht="12.75">
      <c r="A317" s="49"/>
      <c r="B317" s="89"/>
      <c r="C317" s="89"/>
      <c r="D317" s="89"/>
      <c r="E317" s="136"/>
      <c r="F317" s="49"/>
      <c r="G317" s="49"/>
      <c r="H317" s="136"/>
      <c r="I317" s="136"/>
      <c r="J317" s="136"/>
      <c r="K317" s="136"/>
      <c r="L317" s="49"/>
    </row>
    <row r="318" spans="1:12" ht="12.75">
      <c r="A318" s="49"/>
      <c r="B318" s="89"/>
      <c r="C318" s="89"/>
      <c r="D318" s="89"/>
      <c r="E318" s="136"/>
      <c r="F318" s="49"/>
      <c r="G318" s="49"/>
      <c r="H318" s="136"/>
      <c r="I318" s="136"/>
      <c r="J318" s="136"/>
      <c r="K318" s="136"/>
      <c r="L318" s="49"/>
    </row>
    <row r="319" spans="1:12" ht="12.75">
      <c r="A319" s="49"/>
      <c r="B319" s="89"/>
      <c r="C319" s="89"/>
      <c r="D319" s="89"/>
      <c r="E319" s="136"/>
      <c r="F319" s="49"/>
      <c r="G319" s="49"/>
      <c r="H319" s="136"/>
      <c r="I319" s="136"/>
      <c r="J319" s="136"/>
      <c r="K319" s="136"/>
      <c r="L319" s="49"/>
    </row>
    <row r="320" spans="1:12" ht="12.75">
      <c r="A320" s="49"/>
      <c r="B320" s="89"/>
      <c r="C320" s="89"/>
      <c r="D320" s="89"/>
      <c r="E320" s="136"/>
      <c r="F320" s="133"/>
      <c r="G320" s="49"/>
      <c r="H320" s="136"/>
      <c r="I320" s="136"/>
      <c r="J320" s="136"/>
      <c r="K320" s="136"/>
      <c r="L320" s="49"/>
    </row>
    <row r="321" spans="1:12" ht="12.75">
      <c r="A321" s="49"/>
      <c r="B321" s="89"/>
      <c r="C321" s="89"/>
      <c r="D321" s="89"/>
      <c r="E321" s="136"/>
      <c r="F321" s="49"/>
      <c r="G321" s="49"/>
      <c r="H321" s="136"/>
      <c r="I321" s="136"/>
      <c r="J321" s="136"/>
      <c r="K321" s="136"/>
      <c r="L321" s="49"/>
    </row>
    <row r="322" spans="1:12" ht="12.75">
      <c r="A322" s="49"/>
      <c r="B322" s="89"/>
      <c r="C322" s="89"/>
      <c r="D322" s="89"/>
      <c r="E322" s="136"/>
      <c r="F322" s="49"/>
      <c r="G322" s="49"/>
      <c r="H322" s="136"/>
      <c r="I322" s="136"/>
      <c r="J322" s="136"/>
      <c r="K322" s="136"/>
      <c r="L322" s="49"/>
    </row>
    <row r="323" spans="1:12" ht="12.75">
      <c r="A323" s="49"/>
      <c r="B323" s="89"/>
      <c r="C323" s="89"/>
      <c r="D323" s="89"/>
      <c r="E323" s="136"/>
      <c r="F323" s="49"/>
      <c r="G323" s="49"/>
      <c r="H323" s="136"/>
      <c r="I323" s="136"/>
      <c r="J323" s="136"/>
      <c r="K323" s="136"/>
      <c r="L323" s="49"/>
    </row>
    <row r="324" spans="1:12" ht="12.75">
      <c r="A324" s="49"/>
      <c r="B324" s="89"/>
      <c r="C324" s="89"/>
      <c r="D324" s="89"/>
      <c r="E324" s="136"/>
      <c r="F324" s="49"/>
      <c r="G324" s="49"/>
      <c r="H324" s="136"/>
      <c r="I324" s="136"/>
      <c r="J324" s="136"/>
      <c r="K324" s="136"/>
      <c r="L324" s="49"/>
    </row>
    <row r="325" spans="1:12" ht="12.75">
      <c r="A325" s="49"/>
      <c r="B325" s="89"/>
      <c r="C325" s="89"/>
      <c r="D325" s="89"/>
      <c r="E325" s="136"/>
      <c r="F325" s="49"/>
      <c r="G325" s="49"/>
      <c r="H325" s="136"/>
      <c r="I325" s="136"/>
      <c r="J325" s="136"/>
      <c r="K325" s="136"/>
      <c r="L325" s="49"/>
    </row>
    <row r="326" spans="1:12" ht="12.75">
      <c r="A326" s="49"/>
      <c r="B326" s="89"/>
      <c r="C326" s="89"/>
      <c r="D326" s="89"/>
      <c r="E326" s="136"/>
      <c r="F326" s="49"/>
      <c r="G326" s="49"/>
      <c r="H326" s="136"/>
      <c r="I326" s="136"/>
      <c r="J326" s="136"/>
      <c r="K326" s="136"/>
      <c r="L326" s="49"/>
    </row>
    <row r="327" spans="1:12" ht="12.75">
      <c r="A327" s="49"/>
      <c r="B327" s="89"/>
      <c r="C327" s="89"/>
      <c r="D327" s="89"/>
      <c r="E327" s="136"/>
      <c r="F327" s="49"/>
      <c r="G327" s="49"/>
      <c r="H327" s="136"/>
      <c r="I327" s="136"/>
      <c r="J327" s="136"/>
      <c r="K327" s="136"/>
      <c r="L327" s="49"/>
    </row>
    <row r="328" spans="1:12" ht="12.75">
      <c r="A328" s="49"/>
      <c r="B328" s="89"/>
      <c r="C328" s="89"/>
      <c r="D328" s="89"/>
      <c r="E328" s="136"/>
      <c r="F328" s="49"/>
      <c r="G328" s="49"/>
      <c r="H328" s="136"/>
      <c r="I328" s="136"/>
      <c r="J328" s="136"/>
      <c r="K328" s="136"/>
      <c r="L328" s="49"/>
    </row>
    <row r="329" spans="1:12" ht="12.75">
      <c r="A329" s="49"/>
      <c r="B329" s="89"/>
      <c r="C329" s="89"/>
      <c r="D329" s="89"/>
      <c r="E329" s="136"/>
      <c r="F329" s="49"/>
      <c r="G329" s="49"/>
      <c r="H329" s="136"/>
      <c r="I329" s="136"/>
      <c r="J329" s="136"/>
      <c r="K329" s="136"/>
      <c r="L329" s="49"/>
    </row>
    <row r="330" spans="1:12" ht="12.75">
      <c r="A330" s="49"/>
      <c r="B330" s="89"/>
      <c r="C330" s="89"/>
      <c r="D330" s="89"/>
      <c r="E330" s="136"/>
      <c r="F330" s="49"/>
      <c r="G330" s="49"/>
      <c r="H330" s="136"/>
      <c r="I330" s="136"/>
      <c r="J330" s="136"/>
      <c r="K330" s="136"/>
      <c r="L330" s="49"/>
    </row>
    <row r="331" spans="1:12" ht="12.75">
      <c r="A331" s="49"/>
      <c r="B331" s="89"/>
      <c r="C331" s="89"/>
      <c r="D331" s="89"/>
      <c r="E331" s="136"/>
      <c r="F331" s="49"/>
      <c r="G331" s="49"/>
      <c r="H331" s="136"/>
      <c r="I331" s="136"/>
      <c r="J331" s="136"/>
      <c r="K331" s="136"/>
      <c r="L331" s="49"/>
    </row>
    <row r="332" spans="1:12" ht="12.75">
      <c r="A332" s="49"/>
      <c r="B332" s="89"/>
      <c r="C332" s="89"/>
      <c r="D332" s="89"/>
      <c r="E332" s="136"/>
      <c r="F332" s="49"/>
      <c r="G332" s="49"/>
      <c r="H332" s="136"/>
      <c r="I332" s="136"/>
      <c r="J332" s="136"/>
      <c r="K332" s="136"/>
      <c r="L332" s="49"/>
    </row>
    <row r="333" spans="1:12" ht="12.75">
      <c r="A333" s="49"/>
      <c r="B333" s="89"/>
      <c r="C333" s="89"/>
      <c r="D333" s="89"/>
      <c r="E333" s="136"/>
      <c r="F333" s="49"/>
      <c r="G333" s="49"/>
      <c r="H333" s="136"/>
      <c r="I333" s="136"/>
      <c r="J333" s="136"/>
      <c r="K333" s="136"/>
      <c r="L333" s="49"/>
    </row>
    <row r="334" spans="1:12" ht="12.75">
      <c r="A334" s="49"/>
      <c r="B334" s="89"/>
      <c r="C334" s="89"/>
      <c r="D334" s="89"/>
      <c r="E334" s="136"/>
      <c r="F334" s="152"/>
      <c r="G334" s="49"/>
      <c r="H334" s="136"/>
      <c r="I334" s="136"/>
      <c r="J334" s="136"/>
      <c r="K334" s="136"/>
      <c r="L334" s="49"/>
    </row>
    <row r="335" spans="1:12" ht="12.75">
      <c r="A335" s="49"/>
      <c r="B335" s="89"/>
      <c r="C335" s="89"/>
      <c r="D335" s="89"/>
      <c r="E335" s="136"/>
      <c r="F335" s="49"/>
      <c r="G335" s="49"/>
      <c r="H335" s="136"/>
      <c r="I335" s="136"/>
      <c r="J335" s="136"/>
      <c r="K335" s="136"/>
      <c r="L335" s="49"/>
    </row>
    <row r="336" spans="1:12" ht="12.75">
      <c r="A336" s="49"/>
      <c r="B336" s="89"/>
      <c r="C336" s="89"/>
      <c r="D336" s="89"/>
      <c r="E336" s="136"/>
      <c r="F336" s="49"/>
      <c r="G336" s="49"/>
      <c r="H336" s="136"/>
      <c r="I336" s="136"/>
      <c r="J336" s="136"/>
      <c r="K336" s="136"/>
      <c r="L336" s="49"/>
    </row>
    <row r="337" spans="1:12" ht="12.75">
      <c r="A337" s="49"/>
      <c r="B337" s="89"/>
      <c r="C337" s="89"/>
      <c r="D337" s="89"/>
      <c r="E337" s="136"/>
      <c r="F337" s="49"/>
      <c r="G337" s="266"/>
      <c r="H337" s="266"/>
      <c r="I337" s="266"/>
      <c r="J337" s="266"/>
      <c r="K337" s="266"/>
      <c r="L337" s="49"/>
    </row>
    <row r="338" spans="1:12" ht="12.75">
      <c r="A338" s="49"/>
      <c r="B338" s="89"/>
      <c r="C338" s="89"/>
      <c r="D338" s="89"/>
      <c r="E338" s="136"/>
      <c r="F338" s="133"/>
      <c r="G338" s="133"/>
      <c r="H338" s="134"/>
      <c r="I338" s="134"/>
      <c r="J338" s="134"/>
      <c r="K338" s="134"/>
      <c r="L338" s="49"/>
    </row>
    <row r="339" spans="1:12" ht="12.75">
      <c r="A339" s="49"/>
      <c r="B339" s="89"/>
      <c r="C339" s="89"/>
      <c r="D339" s="89"/>
      <c r="E339" s="136"/>
      <c r="F339" s="49"/>
      <c r="G339" s="135"/>
      <c r="H339" s="49"/>
      <c r="I339" s="49"/>
      <c r="J339" s="49"/>
      <c r="K339" s="136"/>
      <c r="L339" s="49"/>
    </row>
    <row r="340" spans="1:12" ht="12.75">
      <c r="A340" s="49"/>
      <c r="B340" s="89"/>
      <c r="C340" s="89"/>
      <c r="D340" s="89"/>
      <c r="E340" s="136"/>
      <c r="F340" s="49"/>
      <c r="G340" s="135"/>
      <c r="H340" s="49"/>
      <c r="I340" s="49"/>
      <c r="J340" s="49"/>
      <c r="K340" s="136"/>
      <c r="L340" s="49"/>
    </row>
    <row r="341" spans="1:12" ht="12.75">
      <c r="A341" s="49"/>
      <c r="B341" s="89"/>
      <c r="C341" s="89"/>
      <c r="D341" s="89"/>
      <c r="E341" s="136"/>
      <c r="F341" s="49"/>
      <c r="G341" s="135"/>
      <c r="H341" s="49"/>
      <c r="I341" s="49"/>
      <c r="J341" s="49"/>
      <c r="K341" s="136"/>
      <c r="L341" s="49"/>
    </row>
    <row r="342" spans="1:12" ht="12.75">
      <c r="A342" s="49"/>
      <c r="B342" s="89"/>
      <c r="C342" s="89"/>
      <c r="D342" s="89"/>
      <c r="E342" s="136"/>
      <c r="F342" s="49"/>
      <c r="G342" s="135"/>
      <c r="H342" s="49"/>
      <c r="I342" s="49"/>
      <c r="J342" s="49"/>
      <c r="K342" s="136"/>
      <c r="L342" s="49"/>
    </row>
    <row r="343" spans="1:12" ht="12.75">
      <c r="A343" s="49"/>
      <c r="B343" s="89"/>
      <c r="C343" s="89"/>
      <c r="D343" s="89"/>
      <c r="E343" s="136"/>
      <c r="F343" s="49"/>
      <c r="G343" s="135"/>
      <c r="H343" s="49"/>
      <c r="I343" s="49"/>
      <c r="J343" s="49"/>
      <c r="K343" s="136"/>
      <c r="L343" s="49"/>
    </row>
    <row r="344" spans="1:12" ht="12.75">
      <c r="A344" s="49"/>
      <c r="B344" s="89"/>
      <c r="C344" s="89"/>
      <c r="D344" s="89"/>
      <c r="E344" s="136"/>
      <c r="F344" s="49"/>
      <c r="G344" s="135"/>
      <c r="H344" s="49"/>
      <c r="I344" s="49"/>
      <c r="J344" s="49"/>
      <c r="K344" s="136"/>
      <c r="L344" s="49"/>
    </row>
    <row r="345" spans="1:12" ht="12.75">
      <c r="A345" s="49"/>
      <c r="B345" s="89"/>
      <c r="C345" s="89"/>
      <c r="D345" s="89"/>
      <c r="E345" s="136"/>
      <c r="F345" s="49"/>
      <c r="G345" s="135"/>
      <c r="H345" s="49"/>
      <c r="I345" s="49"/>
      <c r="J345" s="49"/>
      <c r="K345" s="136"/>
      <c r="L345" s="49"/>
    </row>
    <row r="346" spans="1:12" ht="12.75">
      <c r="A346" s="49"/>
      <c r="B346" s="89"/>
      <c r="C346" s="89"/>
      <c r="D346" s="89"/>
      <c r="E346" s="136"/>
      <c r="F346" s="49"/>
      <c r="G346" s="135"/>
      <c r="H346" s="49"/>
      <c r="I346" s="49"/>
      <c r="J346" s="49"/>
      <c r="K346" s="136"/>
      <c r="L346" s="49"/>
    </row>
    <row r="347" spans="1:12" ht="12.75">
      <c r="A347" s="49"/>
      <c r="B347" s="89"/>
      <c r="C347" s="89"/>
      <c r="D347" s="89"/>
      <c r="E347" s="136"/>
      <c r="F347" s="49"/>
      <c r="G347" s="135"/>
      <c r="H347" s="49"/>
      <c r="I347" s="49"/>
      <c r="J347" s="49"/>
      <c r="K347" s="136"/>
      <c r="L347" s="49"/>
    </row>
    <row r="348" spans="1:12" ht="12.75">
      <c r="A348" s="49"/>
      <c r="B348" s="89"/>
      <c r="C348" s="89"/>
      <c r="D348" s="89"/>
      <c r="E348" s="136"/>
      <c r="F348" s="49"/>
      <c r="G348" s="135"/>
      <c r="H348" s="49"/>
      <c r="I348" s="49"/>
      <c r="J348" s="49"/>
      <c r="K348" s="136"/>
      <c r="L348" s="49"/>
    </row>
    <row r="349" spans="1:12" ht="12.75">
      <c r="A349" s="49"/>
      <c r="B349" s="89"/>
      <c r="C349" s="89"/>
      <c r="D349" s="89"/>
      <c r="E349" s="136"/>
      <c r="F349" s="49"/>
      <c r="G349" s="135"/>
      <c r="H349" s="49"/>
      <c r="I349" s="49"/>
      <c r="J349" s="49"/>
      <c r="K349" s="136"/>
      <c r="L349" s="49"/>
    </row>
    <row r="350" spans="1:12" ht="12.75">
      <c r="A350" s="49"/>
      <c r="B350" s="89"/>
      <c r="C350" s="89"/>
      <c r="D350" s="89"/>
      <c r="E350" s="136"/>
      <c r="F350" s="49"/>
      <c r="G350" s="135"/>
      <c r="H350" s="49"/>
      <c r="I350" s="49"/>
      <c r="J350" s="49"/>
      <c r="K350" s="136"/>
      <c r="L350" s="49"/>
    </row>
    <row r="351" spans="1:12" ht="12.75">
      <c r="A351" s="49"/>
      <c r="B351" s="89"/>
      <c r="C351" s="89"/>
      <c r="D351" s="89"/>
      <c r="E351" s="136"/>
      <c r="F351" s="49"/>
      <c r="G351" s="135"/>
      <c r="H351" s="49"/>
      <c r="I351" s="49"/>
      <c r="J351" s="49"/>
      <c r="K351" s="136"/>
      <c r="L351" s="49"/>
    </row>
    <row r="352" spans="1:12" ht="12.75">
      <c r="A352" s="49"/>
      <c r="B352" s="89"/>
      <c r="C352" s="89"/>
      <c r="D352" s="89"/>
      <c r="E352" s="136"/>
      <c r="F352" s="152"/>
      <c r="G352" s="137"/>
      <c r="H352" s="138"/>
      <c r="I352" s="138"/>
      <c r="J352" s="138"/>
      <c r="K352" s="138"/>
      <c r="L352" s="49"/>
    </row>
    <row r="353" spans="1:12" ht="12.75">
      <c r="A353" s="49"/>
      <c r="B353" s="89"/>
      <c r="C353" s="89"/>
      <c r="D353" s="89"/>
      <c r="E353" s="136"/>
      <c r="F353" s="49"/>
      <c r="G353" s="49"/>
      <c r="H353" s="136"/>
      <c r="I353" s="136"/>
      <c r="J353" s="136"/>
      <c r="K353" s="136"/>
      <c r="L353" s="49"/>
    </row>
    <row r="354" spans="1:12" ht="12.75">
      <c r="A354" s="49"/>
      <c r="B354" s="89"/>
      <c r="C354" s="89"/>
      <c r="D354" s="89"/>
      <c r="E354" s="136"/>
      <c r="F354" s="49"/>
      <c r="G354" s="49"/>
      <c r="H354" s="136"/>
      <c r="I354" s="136"/>
      <c r="J354" s="136"/>
      <c r="K354" s="136"/>
      <c r="L354" s="49"/>
    </row>
    <row r="355" spans="1:12" ht="12.75">
      <c r="A355" s="49"/>
      <c r="B355" s="89"/>
      <c r="C355" s="89"/>
      <c r="D355" s="89"/>
      <c r="E355" s="136"/>
      <c r="F355" s="49"/>
      <c r="G355" s="49"/>
      <c r="H355" s="136"/>
      <c r="I355" s="136"/>
      <c r="J355" s="136"/>
      <c r="K355" s="136"/>
      <c r="L355" s="49"/>
    </row>
    <row r="356" spans="1:12" ht="12.75">
      <c r="A356" s="49"/>
      <c r="B356" s="89"/>
      <c r="C356" s="89"/>
      <c r="D356" s="89"/>
      <c r="E356" s="136"/>
      <c r="F356" s="49"/>
      <c r="G356" s="49"/>
      <c r="H356" s="136"/>
      <c r="I356" s="136"/>
      <c r="J356" s="136"/>
      <c r="K356" s="136"/>
      <c r="L356" s="49"/>
    </row>
    <row r="357" spans="1:12" ht="12.75">
      <c r="A357" s="49"/>
      <c r="B357" s="89"/>
      <c r="C357" s="89"/>
      <c r="D357" s="89"/>
      <c r="E357" s="136"/>
      <c r="F357" s="49"/>
      <c r="G357" s="49"/>
      <c r="H357" s="136"/>
      <c r="I357" s="136"/>
      <c r="J357" s="136"/>
      <c r="K357" s="136"/>
      <c r="L357" s="49"/>
    </row>
    <row r="358" spans="1:12" ht="12.75">
      <c r="A358" s="49"/>
      <c r="B358" s="89"/>
      <c r="C358" s="89"/>
      <c r="D358" s="89"/>
      <c r="E358" s="136"/>
      <c r="F358" s="49"/>
      <c r="G358" s="49"/>
      <c r="H358" s="136"/>
      <c r="I358" s="136"/>
      <c r="J358" s="136"/>
      <c r="K358" s="136"/>
      <c r="L358" s="49"/>
    </row>
    <row r="359" spans="1:12" ht="12.75">
      <c r="A359" s="49"/>
      <c r="B359" s="89"/>
      <c r="C359" s="89"/>
      <c r="D359" s="89"/>
      <c r="E359" s="136"/>
      <c r="F359" s="49"/>
      <c r="G359" s="49"/>
      <c r="H359" s="136"/>
      <c r="I359" s="136"/>
      <c r="J359" s="136"/>
      <c r="K359" s="136"/>
      <c r="L359" s="49"/>
    </row>
    <row r="360" spans="1:12" ht="12.75">
      <c r="A360" s="49"/>
      <c r="B360" s="89"/>
      <c r="C360" s="89"/>
      <c r="D360" s="89"/>
      <c r="E360" s="136"/>
      <c r="F360" s="49"/>
      <c r="G360" s="49"/>
      <c r="H360" s="136"/>
      <c r="I360" s="136"/>
      <c r="J360" s="136"/>
      <c r="K360" s="136"/>
      <c r="L360" s="49"/>
    </row>
    <row r="361" spans="1:12" ht="12.75">
      <c r="A361" s="49"/>
      <c r="B361" s="89"/>
      <c r="C361" s="89"/>
      <c r="D361" s="89"/>
      <c r="E361" s="136"/>
      <c r="F361" s="49"/>
      <c r="G361" s="49"/>
      <c r="H361" s="136"/>
      <c r="I361" s="136"/>
      <c r="J361" s="136"/>
      <c r="K361" s="136"/>
      <c r="L361" s="49"/>
    </row>
    <row r="362" spans="1:12" ht="12.75">
      <c r="A362" s="49"/>
      <c r="B362" s="89"/>
      <c r="C362" s="89"/>
      <c r="D362" s="89"/>
      <c r="E362" s="136"/>
      <c r="F362" s="49"/>
      <c r="G362" s="49"/>
      <c r="H362" s="136"/>
      <c r="I362" s="136"/>
      <c r="J362" s="136"/>
      <c r="K362" s="136"/>
      <c r="L362" s="49"/>
    </row>
    <row r="363" spans="1:12" ht="12.75">
      <c r="A363" s="49"/>
      <c r="B363" s="89"/>
      <c r="C363" s="89"/>
      <c r="D363" s="89"/>
      <c r="E363" s="136"/>
      <c r="F363" s="49"/>
      <c r="G363" s="49"/>
      <c r="H363" s="136"/>
      <c r="I363" s="136"/>
      <c r="J363" s="136"/>
      <c r="K363" s="136"/>
      <c r="L363" s="49"/>
    </row>
  </sheetData>
  <sheetProtection/>
  <mergeCells count="29">
    <mergeCell ref="A1:K1"/>
    <mergeCell ref="A4:K4"/>
    <mergeCell ref="A7:E7"/>
    <mergeCell ref="G153:K153"/>
    <mergeCell ref="G171:K171"/>
    <mergeCell ref="A25:E25"/>
    <mergeCell ref="G97:K97"/>
    <mergeCell ref="A115:E115"/>
    <mergeCell ref="G61:K61"/>
    <mergeCell ref="G7:K7"/>
    <mergeCell ref="G25:K25"/>
    <mergeCell ref="A43:E43"/>
    <mergeCell ref="G79:K79"/>
    <mergeCell ref="A189:E189"/>
    <mergeCell ref="G227:K227"/>
    <mergeCell ref="G115:K115"/>
    <mergeCell ref="A61:E61"/>
    <mergeCell ref="A227:E227"/>
    <mergeCell ref="G207:K207"/>
    <mergeCell ref="A97:E97"/>
    <mergeCell ref="A133:E133"/>
    <mergeCell ref="G337:K337"/>
    <mergeCell ref="A245:E245"/>
    <mergeCell ref="G245:K245"/>
    <mergeCell ref="G43:K43"/>
    <mergeCell ref="A79:E79"/>
    <mergeCell ref="A299:E299"/>
    <mergeCell ref="G299:K299"/>
    <mergeCell ref="G189:K189"/>
  </mergeCells>
  <printOptions horizontalCentered="1"/>
  <pageMargins left="0.7" right="0.7" top="0.75" bottom="0.75" header="0.3" footer="0.3"/>
  <pageSetup horizontalDpi="600" verticalDpi="600" orientation="portrait" scale="59" r:id="rId1"/>
  <rowBreaks count="1" manualBreakCount="1">
    <brk id="7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5.00390625" style="10" bestFit="1" customWidth="1"/>
    <col min="2" max="2" width="21.57421875" style="0" customWidth="1"/>
    <col min="3" max="3" width="13.421875" style="48" bestFit="1" customWidth="1"/>
    <col min="4" max="4" width="10.421875" style="48" customWidth="1"/>
    <col min="5" max="5" width="11.421875" style="10" customWidth="1"/>
    <col min="6" max="6" width="12.00390625" style="10" bestFit="1" customWidth="1"/>
    <col min="7" max="7" width="11.8515625" style="10" bestFit="1" customWidth="1"/>
  </cols>
  <sheetData>
    <row r="1" spans="1:7" ht="27.75">
      <c r="A1" s="254" t="s">
        <v>692</v>
      </c>
      <c r="B1" s="254"/>
      <c r="C1" s="254"/>
      <c r="D1" s="254"/>
      <c r="E1" s="254"/>
      <c r="F1" s="254"/>
      <c r="G1" s="254"/>
    </row>
    <row r="2" spans="1:7" ht="13.5" customHeight="1">
      <c r="A2" s="113"/>
      <c r="B2" s="113"/>
      <c r="C2" s="113"/>
      <c r="D2" s="113"/>
      <c r="E2" s="113"/>
      <c r="F2" s="113"/>
      <c r="G2" s="113"/>
    </row>
    <row r="5" spans="1:7" ht="18">
      <c r="A5" s="255" t="s">
        <v>378</v>
      </c>
      <c r="B5" s="255"/>
      <c r="C5" s="255"/>
      <c r="D5" s="255"/>
      <c r="E5" s="255"/>
      <c r="F5" s="255"/>
      <c r="G5" s="255"/>
    </row>
    <row r="8" ht="12.75">
      <c r="G8" s="8"/>
    </row>
    <row r="9" spans="1:12" ht="27">
      <c r="A9" s="6" t="s">
        <v>6</v>
      </c>
      <c r="B9" s="80" t="s">
        <v>337</v>
      </c>
      <c r="C9" s="69" t="s">
        <v>10</v>
      </c>
      <c r="D9" s="69" t="s">
        <v>9</v>
      </c>
      <c r="E9" s="88" t="s">
        <v>11</v>
      </c>
      <c r="F9" s="12" t="s">
        <v>8</v>
      </c>
      <c r="G9" s="11" t="s">
        <v>106</v>
      </c>
      <c r="I9" s="120"/>
      <c r="J9" s="120"/>
      <c r="K9" s="120"/>
      <c r="L9" s="10"/>
    </row>
    <row r="10" spans="1:9" ht="12.75">
      <c r="A10" s="7"/>
      <c r="B10" s="81"/>
      <c r="C10" s="47" t="s">
        <v>0</v>
      </c>
      <c r="D10" s="47" t="s">
        <v>1</v>
      </c>
      <c r="E10" s="13" t="s">
        <v>2</v>
      </c>
      <c r="F10" s="14" t="s">
        <v>3</v>
      </c>
      <c r="G10" s="7" t="s">
        <v>4</v>
      </c>
      <c r="I10" s="250"/>
    </row>
    <row r="11" spans="2:9" ht="12.75">
      <c r="B11" s="77"/>
      <c r="E11" s="21"/>
      <c r="F11" s="22"/>
      <c r="I11" s="250"/>
    </row>
    <row r="12" spans="1:12" ht="15.75" customHeight="1">
      <c r="A12" s="10">
        <v>1</v>
      </c>
      <c r="B12" s="122" t="s">
        <v>335</v>
      </c>
      <c r="C12" s="105">
        <f>'Stock Prices'!E22</f>
        <v>44.156153846153835</v>
      </c>
      <c r="D12" s="141">
        <f>'MPG-6'!I12</f>
        <v>0.05083333333333334</v>
      </c>
      <c r="E12" s="156">
        <f>I12*4</f>
        <v>2.54</v>
      </c>
      <c r="F12" s="22">
        <f>E12*(1+D12)/C12</f>
        <v>0.060447218205784845</v>
      </c>
      <c r="G12" s="15">
        <f>D12+F12</f>
        <v>0.11128055153911819</v>
      </c>
      <c r="H12" s="17"/>
      <c r="I12" s="251">
        <v>0.635</v>
      </c>
      <c r="J12" s="17"/>
      <c r="K12" s="17"/>
      <c r="L12" s="17"/>
    </row>
    <row r="13" spans="1:12" ht="15.75" customHeight="1">
      <c r="A13" s="10">
        <v>2</v>
      </c>
      <c r="B13" s="121" t="s">
        <v>594</v>
      </c>
      <c r="C13" s="105">
        <f>'Stock Prices'!K22</f>
        <v>19.71423076923077</v>
      </c>
      <c r="D13" s="141">
        <f>'MPG-6'!I13</f>
        <v>0.04666666666666667</v>
      </c>
      <c r="E13" s="156">
        <f aca="true" t="shared" si="0" ref="E13:E26">I13*4</f>
        <v>0.66</v>
      </c>
      <c r="F13" s="22">
        <f aca="true" t="shared" si="1" ref="F13:F26">E13*(1+D13)/C13</f>
        <v>0.03504067737089568</v>
      </c>
      <c r="G13" s="15">
        <f aca="true" t="shared" si="2" ref="G13:G26">D13+F13</f>
        <v>0.08170734403756236</v>
      </c>
      <c r="H13" s="17"/>
      <c r="I13" s="251">
        <v>0.165</v>
      </c>
      <c r="J13" s="17"/>
      <c r="K13" s="17"/>
      <c r="L13" s="17"/>
    </row>
    <row r="14" spans="1:12" ht="15.75" customHeight="1">
      <c r="A14" s="10">
        <v>3</v>
      </c>
      <c r="B14" s="122" t="s">
        <v>330</v>
      </c>
      <c r="C14" s="105">
        <f>'Stock Prices'!E40</f>
        <v>23.426923076923075</v>
      </c>
      <c r="D14" s="141">
        <f>'MPG-6'!I14</f>
        <v>0.13</v>
      </c>
      <c r="E14" s="156">
        <f t="shared" si="0"/>
        <v>0.9</v>
      </c>
      <c r="F14" s="22">
        <f t="shared" si="1"/>
        <v>0.04341159087177803</v>
      </c>
      <c r="G14" s="15">
        <f t="shared" si="2"/>
        <v>0.17341159087177804</v>
      </c>
      <c r="H14" s="17"/>
      <c r="I14" s="251">
        <v>0.225</v>
      </c>
      <c r="J14" s="17"/>
      <c r="K14" s="17"/>
      <c r="L14" s="17"/>
    </row>
    <row r="15" spans="1:12" ht="15.75" customHeight="1">
      <c r="A15" s="10">
        <v>4</v>
      </c>
      <c r="B15" s="122" t="s">
        <v>110</v>
      </c>
      <c r="C15" s="105">
        <f>'Stock Prices'!K40</f>
        <v>40.79269230769231</v>
      </c>
      <c r="D15" s="141">
        <f>'MPG-6'!I15</f>
        <v>0.0536</v>
      </c>
      <c r="E15" s="156">
        <f t="shared" si="0"/>
        <v>2.12</v>
      </c>
      <c r="F15" s="22">
        <f t="shared" si="1"/>
        <v>0.05475568965029559</v>
      </c>
      <c r="G15" s="15">
        <f t="shared" si="2"/>
        <v>0.1083556896502956</v>
      </c>
      <c r="H15" s="17"/>
      <c r="I15" s="251">
        <v>0.53</v>
      </c>
      <c r="J15" s="17"/>
      <c r="K15" s="17"/>
      <c r="L15" s="17"/>
    </row>
    <row r="16" spans="1:12" ht="15.75" customHeight="1">
      <c r="A16" s="10">
        <v>5</v>
      </c>
      <c r="B16" s="122" t="s">
        <v>589</v>
      </c>
      <c r="C16" s="105">
        <f>'Stock Prices'!E58</f>
        <v>21.02384615384615</v>
      </c>
      <c r="D16" s="141">
        <f>'MPG-6'!I16</f>
        <v>0.06</v>
      </c>
      <c r="E16" s="156">
        <f t="shared" si="0"/>
        <v>1.28</v>
      </c>
      <c r="F16" s="22">
        <f t="shared" si="1"/>
        <v>0.0645362408986133</v>
      </c>
      <c r="G16" s="15">
        <f t="shared" si="2"/>
        <v>0.1245362408986133</v>
      </c>
      <c r="H16" s="17"/>
      <c r="I16" s="251">
        <v>0.32</v>
      </c>
      <c r="J16" s="17"/>
      <c r="K16" s="17"/>
      <c r="L16" s="17"/>
    </row>
    <row r="17" spans="1:12" ht="15.75" customHeight="1">
      <c r="A17" s="10">
        <v>6</v>
      </c>
      <c r="B17" s="122" t="s">
        <v>341</v>
      </c>
      <c r="C17" s="105">
        <f>'Stock Prices'!K58</f>
        <v>80.72730769230769</v>
      </c>
      <c r="D17" s="141">
        <f>'MPG-6'!I17</f>
        <v>0.09646666666666666</v>
      </c>
      <c r="E17" s="156">
        <f t="shared" si="0"/>
        <v>2</v>
      </c>
      <c r="F17" s="22">
        <f t="shared" si="1"/>
        <v>0.027164702948990985</v>
      </c>
      <c r="G17" s="15">
        <f t="shared" si="2"/>
        <v>0.12363136961565764</v>
      </c>
      <c r="H17" s="17"/>
      <c r="I17" s="251">
        <v>0.5</v>
      </c>
      <c r="J17" s="17"/>
      <c r="K17" s="17"/>
      <c r="L17" s="17"/>
    </row>
    <row r="18" spans="1:12" ht="15.75" customHeight="1">
      <c r="A18" s="10">
        <v>7</v>
      </c>
      <c r="B18" s="122" t="s">
        <v>590</v>
      </c>
      <c r="C18" s="105">
        <f>'Stock Prices'!E76</f>
        <v>71.59192307692307</v>
      </c>
      <c r="D18" s="141">
        <f>'MPG-6'!I18</f>
        <v>0.08</v>
      </c>
      <c r="E18" s="156">
        <f t="shared" si="0"/>
        <v>2.2</v>
      </c>
      <c r="F18" s="22">
        <f t="shared" si="1"/>
        <v>0.03318810136510888</v>
      </c>
      <c r="G18" s="15">
        <f t="shared" si="2"/>
        <v>0.11318810136510887</v>
      </c>
      <c r="H18" s="17"/>
      <c r="I18" s="252">
        <v>0.55</v>
      </c>
      <c r="J18" s="17"/>
      <c r="K18" s="17"/>
      <c r="L18" s="17"/>
    </row>
    <row r="19" spans="1:12" ht="15.75" customHeight="1">
      <c r="A19" s="10">
        <v>8</v>
      </c>
      <c r="B19" s="122" t="s">
        <v>591</v>
      </c>
      <c r="C19" s="105">
        <f>'Stock Prices'!K76</f>
        <v>31.59653846153846</v>
      </c>
      <c r="D19" s="141">
        <f>'MPG-6'!I19</f>
        <v>0.06</v>
      </c>
      <c r="E19" s="156">
        <f t="shared" si="0"/>
        <v>1.2</v>
      </c>
      <c r="F19" s="22">
        <f t="shared" si="1"/>
        <v>0.040257574466531144</v>
      </c>
      <c r="G19" s="15">
        <f t="shared" si="2"/>
        <v>0.10025757446653114</v>
      </c>
      <c r="H19" s="17"/>
      <c r="I19" s="251">
        <v>0.3</v>
      </c>
      <c r="J19" s="17"/>
      <c r="K19" s="17"/>
      <c r="L19" s="17"/>
    </row>
    <row r="20" spans="1:12" ht="15.75" customHeight="1">
      <c r="A20" s="10">
        <v>9</v>
      </c>
      <c r="B20" s="122" t="s">
        <v>593</v>
      </c>
      <c r="C20" s="105">
        <f>'Stock Prices'!E94</f>
        <v>17.907692307692308</v>
      </c>
      <c r="D20" s="141">
        <f>'MPG-6'!I20</f>
        <v>0.03</v>
      </c>
      <c r="E20" s="156">
        <f t="shared" si="0"/>
        <v>0.92</v>
      </c>
      <c r="F20" s="22">
        <f t="shared" si="1"/>
        <v>0.05291580756013746</v>
      </c>
      <c r="G20" s="15">
        <f t="shared" si="2"/>
        <v>0.08291580756013746</v>
      </c>
      <c r="H20" s="17"/>
      <c r="I20" s="251">
        <v>0.23</v>
      </c>
      <c r="J20" s="17"/>
      <c r="K20" s="17"/>
      <c r="L20" s="17"/>
    </row>
    <row r="21" spans="1:12" ht="15.75" customHeight="1">
      <c r="A21" s="10">
        <v>10</v>
      </c>
      <c r="B21" s="122" t="s">
        <v>343</v>
      </c>
      <c r="C21" s="105">
        <f>'Stock Prices'!K94</f>
        <v>31.954230769230772</v>
      </c>
      <c r="D21" s="141">
        <f>'MPG-6'!I21</f>
        <v>0.035</v>
      </c>
      <c r="E21" s="156">
        <f t="shared" si="0"/>
        <v>1.392</v>
      </c>
      <c r="F21" s="22">
        <f t="shared" si="1"/>
        <v>0.04508698739784065</v>
      </c>
      <c r="G21" s="15">
        <f t="shared" si="2"/>
        <v>0.08008698739784065</v>
      </c>
      <c r="H21" s="17"/>
      <c r="I21" s="251">
        <v>0.348</v>
      </c>
      <c r="J21" s="17"/>
      <c r="K21" s="17"/>
      <c r="L21" s="17"/>
    </row>
    <row r="22" spans="1:12" ht="15.75" customHeight="1">
      <c r="A22" s="10">
        <v>11</v>
      </c>
      <c r="B22" s="122" t="s">
        <v>344</v>
      </c>
      <c r="C22" s="105">
        <f>'Stock Prices'!E112</f>
        <v>25.227692307692312</v>
      </c>
      <c r="D22" s="141">
        <f>'MPG-6'!I22</f>
        <v>0.11533333333333333</v>
      </c>
      <c r="E22" s="156">
        <f t="shared" si="0"/>
        <v>1.08</v>
      </c>
      <c r="F22" s="22">
        <f t="shared" si="1"/>
        <v>0.04774753018660812</v>
      </c>
      <c r="G22" s="15">
        <f t="shared" si="2"/>
        <v>0.16308086351994144</v>
      </c>
      <c r="H22" s="17"/>
      <c r="I22" s="251">
        <v>0.27</v>
      </c>
      <c r="J22" s="17"/>
      <c r="K22" s="17"/>
      <c r="L22" s="17"/>
    </row>
    <row r="23" spans="1:12" ht="15" customHeight="1">
      <c r="A23" s="10">
        <v>12</v>
      </c>
      <c r="B23" s="128" t="s">
        <v>345</v>
      </c>
      <c r="C23" s="105">
        <f>'Stock Prices'!K112</f>
        <v>38.816153846153846</v>
      </c>
      <c r="D23" s="141">
        <f>'MPG-6'!I23</f>
        <v>0.08113333333333334</v>
      </c>
      <c r="E23" s="156">
        <f t="shared" si="0"/>
        <v>1.56</v>
      </c>
      <c r="F23" s="22">
        <f t="shared" si="1"/>
        <v>0.043450157547412854</v>
      </c>
      <c r="G23" s="15">
        <f t="shared" si="2"/>
        <v>0.12458349088074619</v>
      </c>
      <c r="H23" s="17"/>
      <c r="I23" s="251">
        <v>0.39</v>
      </c>
      <c r="J23" s="17"/>
      <c r="K23" s="17"/>
      <c r="L23" s="17"/>
    </row>
    <row r="24" spans="1:12" ht="15.75" customHeight="1">
      <c r="A24" s="10">
        <v>13</v>
      </c>
      <c r="B24" s="128" t="s">
        <v>383</v>
      </c>
      <c r="C24" s="105">
        <f>'Stock Prices'!E130</f>
        <v>36.021153846153844</v>
      </c>
      <c r="D24" s="141">
        <f>'MPG-6'!I24</f>
        <v>0.054233333333333335</v>
      </c>
      <c r="E24" s="156">
        <f t="shared" si="0"/>
        <v>2.1</v>
      </c>
      <c r="F24" s="22">
        <f t="shared" si="1"/>
        <v>0.06146082964070259</v>
      </c>
      <c r="G24" s="15">
        <f t="shared" si="2"/>
        <v>0.11569416297403592</v>
      </c>
      <c r="H24" s="17"/>
      <c r="I24" s="251">
        <v>0.525</v>
      </c>
      <c r="J24" s="17"/>
      <c r="K24" s="17"/>
      <c r="L24" s="17"/>
    </row>
    <row r="25" spans="1:12" ht="15.75" customHeight="1">
      <c r="A25" s="10">
        <v>14</v>
      </c>
      <c r="B25" s="125" t="s">
        <v>362</v>
      </c>
      <c r="C25" s="105">
        <f>'Stock Prices'!E148</f>
        <v>23.299999999999997</v>
      </c>
      <c r="D25" s="141">
        <f>'MPG-6'!I25</f>
        <v>0.05126666666666666</v>
      </c>
      <c r="E25" s="156">
        <f t="shared" si="0"/>
        <v>1.16</v>
      </c>
      <c r="F25" s="22">
        <f t="shared" si="1"/>
        <v>0.05233773962804005</v>
      </c>
      <c r="G25" s="15">
        <f t="shared" si="2"/>
        <v>0.10360440629470671</v>
      </c>
      <c r="H25" s="17"/>
      <c r="I25" s="251">
        <v>0.29</v>
      </c>
      <c r="J25" s="17"/>
      <c r="K25" s="17"/>
      <c r="L25" s="17"/>
    </row>
    <row r="26" spans="1:12" ht="15.75" customHeight="1">
      <c r="A26" s="10">
        <v>15</v>
      </c>
      <c r="B26" s="125" t="s">
        <v>592</v>
      </c>
      <c r="C26" s="139">
        <f>'Stock Prices'!K130</f>
        <v>20.475</v>
      </c>
      <c r="D26" s="141">
        <f>'MPG-6'!I26</f>
        <v>0.05466666666666666</v>
      </c>
      <c r="E26" s="156">
        <f t="shared" si="0"/>
        <v>0.92</v>
      </c>
      <c r="F26" s="22">
        <f t="shared" si="1"/>
        <v>0.04738917378917379</v>
      </c>
      <c r="G26" s="15">
        <f t="shared" si="2"/>
        <v>0.10205584045584046</v>
      </c>
      <c r="H26" s="17"/>
      <c r="I26" s="251">
        <v>0.23</v>
      </c>
      <c r="J26" s="17"/>
      <c r="K26" s="17"/>
      <c r="L26" s="17"/>
    </row>
    <row r="27" spans="1:12" ht="15.75" customHeight="1">
      <c r="A27" s="35"/>
      <c r="B27" s="128"/>
      <c r="C27" s="105"/>
      <c r="D27" s="75"/>
      <c r="E27" s="156"/>
      <c r="F27" s="22"/>
      <c r="G27" s="15"/>
      <c r="H27" s="17"/>
      <c r="I27" s="251"/>
      <c r="J27" s="17"/>
      <c r="K27" s="17"/>
      <c r="L27" s="17"/>
    </row>
    <row r="28" spans="1:12" ht="12.75">
      <c r="A28" s="35">
        <v>16</v>
      </c>
      <c r="B28" s="140" t="s">
        <v>25</v>
      </c>
      <c r="C28" s="106">
        <f>AVERAGE(C12:C26)</f>
        <v>35.115435897435894</v>
      </c>
      <c r="D28" s="86">
        <f>AVERAGE(D12:D26)</f>
        <v>0.06661333333333333</v>
      </c>
      <c r="E28" s="159">
        <f>AVERAGE(E12:E26)</f>
        <v>1.4688</v>
      </c>
      <c r="F28" s="86">
        <f>AVERAGE(F12:F26)</f>
        <v>0.047279334768527595</v>
      </c>
      <c r="G28" s="86">
        <f>AVERAGE(G12:G26)</f>
        <v>0.11389266810186095</v>
      </c>
      <c r="I28" s="250"/>
      <c r="K28" s="17"/>
      <c r="L28" s="17"/>
    </row>
    <row r="29" spans="1:12" ht="12.75">
      <c r="A29" s="35"/>
      <c r="B29" s="128"/>
      <c r="C29" s="106"/>
      <c r="D29" s="86"/>
      <c r="E29" s="157"/>
      <c r="F29" s="22"/>
      <c r="G29" s="15"/>
      <c r="I29" s="250"/>
      <c r="K29" s="17"/>
      <c r="L29" s="17"/>
    </row>
    <row r="30" spans="1:12" ht="12.75">
      <c r="A30" s="35"/>
      <c r="B30" s="128"/>
      <c r="C30" s="155"/>
      <c r="D30" s="75"/>
      <c r="E30" s="158"/>
      <c r="F30" s="22"/>
      <c r="G30" s="15"/>
      <c r="I30" s="250"/>
      <c r="K30" s="17"/>
      <c r="L30" s="17"/>
    </row>
    <row r="31" spans="1:12" ht="12.75">
      <c r="A31" s="35"/>
      <c r="B31" s="128"/>
      <c r="E31" s="21"/>
      <c r="F31" s="22"/>
      <c r="G31" s="15"/>
      <c r="K31" s="17"/>
      <c r="L31" s="17"/>
    </row>
    <row r="32" spans="1:12" ht="12.75">
      <c r="A32" s="35"/>
      <c r="B32" s="203" t="s">
        <v>5</v>
      </c>
      <c r="E32" s="21"/>
      <c r="F32" s="22"/>
      <c r="G32" s="15"/>
      <c r="K32" s="17"/>
      <c r="L32" s="17"/>
    </row>
    <row r="33" spans="1:12" ht="14.25">
      <c r="A33" s="35"/>
      <c r="B33" s="128" t="s">
        <v>686</v>
      </c>
      <c r="E33" s="21"/>
      <c r="F33" s="22"/>
      <c r="G33" s="15"/>
      <c r="K33" s="17"/>
      <c r="L33" s="17"/>
    </row>
    <row r="34" spans="1:12" ht="14.25">
      <c r="A34" s="35"/>
      <c r="B34" s="128" t="s">
        <v>696</v>
      </c>
      <c r="E34" s="21"/>
      <c r="F34" s="22"/>
      <c r="G34" s="15"/>
      <c r="K34" s="17"/>
      <c r="L34" s="17"/>
    </row>
    <row r="35" spans="1:12" ht="12.75">
      <c r="A35" s="35"/>
      <c r="B35" s="128"/>
      <c r="E35" s="21"/>
      <c r="F35" s="22"/>
      <c r="G35" s="15"/>
      <c r="K35" s="17"/>
      <c r="L35" s="17"/>
    </row>
    <row r="36" spans="1:12" ht="12.75">
      <c r="A36" s="35"/>
      <c r="B36" s="128"/>
      <c r="F36" s="22"/>
      <c r="G36" s="15"/>
      <c r="K36" s="17"/>
      <c r="L36" s="17"/>
    </row>
    <row r="37" spans="11:12" ht="12.75">
      <c r="K37" s="17"/>
      <c r="L37" s="17"/>
    </row>
    <row r="38" spans="2:12" ht="12.75">
      <c r="B38" s="32"/>
      <c r="K38" s="17"/>
      <c r="L38" s="17"/>
    </row>
  </sheetData>
  <sheetProtection/>
  <mergeCells count="2">
    <mergeCell ref="A1:G1"/>
    <mergeCell ref="A5:G5"/>
  </mergeCells>
  <printOptions horizontalCentered="1"/>
  <pageMargins left="0.7" right="0.7" top="0.75" bottom="0.75" header="0.3" footer="0.3"/>
  <pageSetup horizontalDpi="600" verticalDpi="600" orientation="portrait" r:id="rId2"/>
  <headerFooter>
    <oddHeader>&amp;RExhibit No.___(MPG-7)
Page 1 of 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"/>
  <sheetViews>
    <sheetView zoomScale="80" zoomScaleNormal="80" workbookViewId="0" topLeftCell="A1">
      <selection activeCell="A1" sqref="A1"/>
    </sheetView>
  </sheetViews>
  <sheetFormatPr defaultColWidth="9.140625" defaultRowHeight="12.75"/>
  <sheetData>
    <row r="2" spans="1:12" ht="44.25">
      <c r="A2" s="275" t="s">
        <v>692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</sheetData>
  <sheetProtection/>
  <mergeCells count="1">
    <mergeCell ref="A2:L2"/>
  </mergeCells>
  <printOptions horizontalCentered="1"/>
  <pageMargins left="0.7" right="0.7" top="0.75" bottom="0.75" header="0.3" footer="0.3"/>
  <pageSetup fitToHeight="1" fitToWidth="1" horizontalDpi="600" verticalDpi="600" orientation="landscape" r:id="rId2"/>
  <headerFooter>
    <oddHeader>&amp;RExhibit No.___(MPG-8)
Page 1 of 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2" max="2" width="19.140625" style="0" customWidth="1"/>
    <col min="3" max="3" width="12.140625" style="0" customWidth="1"/>
    <col min="4" max="4" width="14.57421875" style="0" customWidth="1"/>
    <col min="5" max="5" width="12.140625" style="0" customWidth="1"/>
    <col min="6" max="6" width="13.28125" style="0" customWidth="1"/>
    <col min="7" max="7" width="12.57421875" style="0" customWidth="1"/>
    <col min="8" max="8" width="11.7109375" style="0" customWidth="1"/>
  </cols>
  <sheetData>
    <row r="1" spans="1:8" ht="33.75">
      <c r="A1" s="269" t="s">
        <v>692</v>
      </c>
      <c r="B1" s="269"/>
      <c r="C1" s="269"/>
      <c r="D1" s="269"/>
      <c r="E1" s="269"/>
      <c r="F1" s="269"/>
      <c r="G1" s="269"/>
      <c r="H1" s="26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3.25">
      <c r="A5" s="270" t="s">
        <v>679</v>
      </c>
      <c r="B5" s="270"/>
      <c r="C5" s="270"/>
      <c r="D5" s="270"/>
      <c r="E5" s="270"/>
      <c r="F5" s="270"/>
      <c r="G5" s="270"/>
      <c r="H5" s="270"/>
    </row>
    <row r="6" ht="12.75">
      <c r="A6" s="9"/>
    </row>
    <row r="7" ht="12.75">
      <c r="A7" s="9"/>
    </row>
    <row r="8" ht="12.75">
      <c r="A8" s="9"/>
    </row>
    <row r="9" spans="3:8" ht="12.75">
      <c r="C9" s="83">
        <v>2007</v>
      </c>
      <c r="D9" s="7" t="s">
        <v>45</v>
      </c>
      <c r="E9" s="83">
        <v>2007</v>
      </c>
      <c r="F9" s="7" t="s">
        <v>45</v>
      </c>
      <c r="G9" s="83">
        <v>2007</v>
      </c>
      <c r="H9" s="27" t="s">
        <v>45</v>
      </c>
    </row>
    <row r="10" spans="3:8" ht="12.75">
      <c r="C10" s="7" t="s">
        <v>38</v>
      </c>
      <c r="D10" s="7" t="s">
        <v>39</v>
      </c>
      <c r="E10" s="7" t="s">
        <v>40</v>
      </c>
      <c r="F10" s="7" t="s">
        <v>41</v>
      </c>
      <c r="G10" s="27" t="s">
        <v>42</v>
      </c>
      <c r="H10" s="27" t="s">
        <v>42</v>
      </c>
    </row>
    <row r="11" spans="1:8" s="6" customFormat="1" ht="12.75">
      <c r="A11" s="6" t="s">
        <v>6</v>
      </c>
      <c r="B11" s="6" t="s">
        <v>337</v>
      </c>
      <c r="C11" s="24" t="s">
        <v>35</v>
      </c>
      <c r="D11" s="4" t="s">
        <v>37</v>
      </c>
      <c r="E11" s="24" t="s">
        <v>35</v>
      </c>
      <c r="F11" s="4" t="s">
        <v>37</v>
      </c>
      <c r="G11" s="24" t="s">
        <v>43</v>
      </c>
      <c r="H11" s="24" t="s">
        <v>43</v>
      </c>
    </row>
    <row r="12" spans="3:8" ht="12.75">
      <c r="C12" s="7" t="s">
        <v>0</v>
      </c>
      <c r="D12" s="7" t="s">
        <v>1</v>
      </c>
      <c r="E12" s="7" t="s">
        <v>2</v>
      </c>
      <c r="F12" s="7" t="s">
        <v>3</v>
      </c>
      <c r="G12" s="7" t="s">
        <v>4</v>
      </c>
      <c r="H12" s="7" t="s">
        <v>7</v>
      </c>
    </row>
    <row r="13" spans="3:8" ht="15.75" customHeight="1">
      <c r="C13" s="36"/>
      <c r="D13" s="36"/>
      <c r="E13" s="36"/>
      <c r="F13" s="36"/>
      <c r="G13" s="91"/>
      <c r="H13" s="91"/>
    </row>
    <row r="14" spans="1:8" ht="15.75" customHeight="1">
      <c r="A14" s="10">
        <v>1</v>
      </c>
      <c r="B14" s="122" t="s">
        <v>335</v>
      </c>
      <c r="C14" s="244">
        <f>'Payout (WP1)'!E14</f>
        <v>2.54</v>
      </c>
      <c r="D14" s="245">
        <f>'Payout (WP1)'!F14</f>
        <v>2.54</v>
      </c>
      <c r="E14" s="245">
        <f>'Payout (WP1)'!G14</f>
        <v>2.98</v>
      </c>
      <c r="F14" s="245">
        <f>'Payout (WP1)'!H14</f>
        <v>3.55</v>
      </c>
      <c r="G14" s="22">
        <f>C14/E14</f>
        <v>0.8523489932885906</v>
      </c>
      <c r="H14" s="22">
        <f>D14/F14</f>
        <v>0.7154929577464789</v>
      </c>
    </row>
    <row r="15" spans="1:8" ht="15.75" customHeight="1">
      <c r="A15" s="10">
        <v>2</v>
      </c>
      <c r="B15" s="121" t="s">
        <v>594</v>
      </c>
      <c r="C15" s="244">
        <f>'Payout (WP1)'!E15</f>
        <v>0.6</v>
      </c>
      <c r="D15" s="245">
        <f>'Payout (WP1)'!F15</f>
        <v>1.2</v>
      </c>
      <c r="E15" s="245">
        <f>'Payout (WP1)'!G15</f>
        <v>0.72</v>
      </c>
      <c r="F15" s="245">
        <f>'Payout (WP1)'!H15</f>
        <v>1.75</v>
      </c>
      <c r="G15" s="22">
        <f aca="true" t="shared" si="0" ref="G15:H28">C15/E15</f>
        <v>0.8333333333333334</v>
      </c>
      <c r="H15" s="22">
        <f t="shared" si="0"/>
        <v>0.6857142857142857</v>
      </c>
    </row>
    <row r="16" spans="1:8" ht="15.75" customHeight="1">
      <c r="A16" s="10">
        <v>3</v>
      </c>
      <c r="B16" s="122" t="s">
        <v>330</v>
      </c>
      <c r="C16" s="244">
        <f>'Payout (WP1)'!E16</f>
        <v>0.9</v>
      </c>
      <c r="D16" s="245">
        <f>'Payout (WP1)'!F16</f>
        <v>1.5</v>
      </c>
      <c r="E16" s="245">
        <f>'Payout (WP1)'!G16</f>
        <v>1.32</v>
      </c>
      <c r="F16" s="245">
        <f>'Payout (WP1)'!H16</f>
        <v>2.25</v>
      </c>
      <c r="G16" s="22">
        <f t="shared" si="0"/>
        <v>0.6818181818181818</v>
      </c>
      <c r="H16" s="22">
        <f t="shared" si="0"/>
        <v>0.6666666666666666</v>
      </c>
    </row>
    <row r="17" spans="1:8" ht="15.75" customHeight="1">
      <c r="A17" s="10">
        <v>4</v>
      </c>
      <c r="B17" s="122" t="s">
        <v>110</v>
      </c>
      <c r="C17" s="244">
        <f>'Payout (WP1)'!E17</f>
        <v>2.12</v>
      </c>
      <c r="D17" s="245">
        <f>'Payout (WP1)'!F17</f>
        <v>2.3</v>
      </c>
      <c r="E17" s="245">
        <f>'Payout (WP1)'!G17</f>
        <v>2.66</v>
      </c>
      <c r="F17" s="245">
        <f>'Payout (WP1)'!H17</f>
        <v>3.75</v>
      </c>
      <c r="G17" s="22">
        <f t="shared" si="0"/>
        <v>0.7969924812030075</v>
      </c>
      <c r="H17" s="22">
        <f t="shared" si="0"/>
        <v>0.6133333333333333</v>
      </c>
    </row>
    <row r="18" spans="1:8" ht="15.75" customHeight="1">
      <c r="A18" s="10">
        <v>5</v>
      </c>
      <c r="B18" s="122" t="s">
        <v>589</v>
      </c>
      <c r="C18" s="244">
        <f>'Payout (WP1)'!E18</f>
        <v>1.28</v>
      </c>
      <c r="D18" s="245">
        <f>'Payout (WP1)'!F18</f>
        <v>1.4</v>
      </c>
      <c r="E18" s="245">
        <f>'Payout (WP1)'!G18</f>
        <v>1.09</v>
      </c>
      <c r="F18" s="245">
        <f>'Payout (WP1)'!H18</f>
        <v>2</v>
      </c>
      <c r="G18" s="22">
        <f t="shared" si="0"/>
        <v>1.1743119266055044</v>
      </c>
      <c r="H18" s="22">
        <f t="shared" si="0"/>
        <v>0.7</v>
      </c>
    </row>
    <row r="19" spans="1:8" ht="15.75" customHeight="1">
      <c r="A19" s="10">
        <v>6</v>
      </c>
      <c r="B19" s="122" t="s">
        <v>341</v>
      </c>
      <c r="C19" s="244">
        <f>'Payout (WP1)'!E19</f>
        <v>1.82</v>
      </c>
      <c r="D19" s="245">
        <f>'Payout (WP1)'!F19</f>
        <v>2.4</v>
      </c>
      <c r="E19" s="245">
        <f>'Payout (WP1)'!G19</f>
        <v>4.03</v>
      </c>
      <c r="F19" s="245">
        <f>'Payout (WP1)'!H19</f>
        <v>5.75</v>
      </c>
      <c r="G19" s="22">
        <f>C19/E19</f>
        <v>0.45161290322580644</v>
      </c>
      <c r="H19" s="22">
        <f>D19/F19</f>
        <v>0.41739130434782606</v>
      </c>
    </row>
    <row r="20" spans="1:8" ht="15.75" customHeight="1">
      <c r="A20" s="10">
        <v>7</v>
      </c>
      <c r="B20" s="122" t="s">
        <v>590</v>
      </c>
      <c r="C20" s="244">
        <f>'Payout (WP1)'!E20</f>
        <v>2.05</v>
      </c>
      <c r="D20" s="245">
        <f>'Payout (WP1)'!F20</f>
        <v>3</v>
      </c>
      <c r="E20" s="245">
        <f>'Payout (WP1)'!G20</f>
        <v>4.25</v>
      </c>
      <c r="F20" s="245">
        <f>'Payout (WP1)'!H20</f>
        <v>5.5</v>
      </c>
      <c r="G20" s="22">
        <f t="shared" si="0"/>
        <v>0.48235294117647054</v>
      </c>
      <c r="H20" s="22">
        <f t="shared" si="0"/>
        <v>0.5454545454545454</v>
      </c>
    </row>
    <row r="21" spans="1:8" ht="15.75" customHeight="1">
      <c r="A21" s="10">
        <v>8</v>
      </c>
      <c r="B21" s="125" t="s">
        <v>591</v>
      </c>
      <c r="C21" s="244">
        <f>'Payout (WP1)'!E21</f>
        <v>1.2</v>
      </c>
      <c r="D21" s="245">
        <f>'Payout (WP1)'!F21</f>
        <v>1.2</v>
      </c>
      <c r="E21" s="245">
        <f>'Payout (WP1)'!G21</f>
        <v>1.86</v>
      </c>
      <c r="F21" s="245">
        <f>'Payout (WP1)'!H21</f>
        <v>2.35</v>
      </c>
      <c r="G21" s="22">
        <f t="shared" si="0"/>
        <v>0.6451612903225806</v>
      </c>
      <c r="H21" s="22">
        <f t="shared" si="0"/>
        <v>0.5106382978723404</v>
      </c>
    </row>
    <row r="22" spans="1:8" ht="15.75" customHeight="1">
      <c r="A22" s="10">
        <v>9</v>
      </c>
      <c r="B22" s="122" t="s">
        <v>593</v>
      </c>
      <c r="C22" s="244">
        <f>'Payout (WP1)'!E22</f>
        <v>0.92</v>
      </c>
      <c r="D22" s="245">
        <f>'Payout (WP1)'!F22</f>
        <v>1</v>
      </c>
      <c r="E22" s="245">
        <f>'Payout (WP1)'!G22</f>
        <v>1.14</v>
      </c>
      <c r="F22" s="245">
        <f>'Payout (WP1)'!H22</f>
        <v>1.5</v>
      </c>
      <c r="G22" s="22">
        <f t="shared" si="0"/>
        <v>0.8070175438596492</v>
      </c>
      <c r="H22" s="22">
        <f t="shared" si="0"/>
        <v>0.6666666666666666</v>
      </c>
    </row>
    <row r="23" spans="1:8" ht="15.75" customHeight="1">
      <c r="A23" s="10">
        <v>10</v>
      </c>
      <c r="B23" s="122" t="s">
        <v>343</v>
      </c>
      <c r="C23" s="244">
        <f>'Payout (WP1)'!E23</f>
        <v>1.37</v>
      </c>
      <c r="D23" s="245">
        <f>'Payout (WP1)'!F23</f>
        <v>1.55</v>
      </c>
      <c r="E23" s="245">
        <f>'Payout (WP1)'!G23</f>
        <v>2.64</v>
      </c>
      <c r="F23" s="245">
        <f>'Payout (WP1)'!H23</f>
        <v>3</v>
      </c>
      <c r="G23" s="22">
        <f t="shared" si="0"/>
        <v>0.5189393939393939</v>
      </c>
      <c r="H23" s="22">
        <f t="shared" si="0"/>
        <v>0.5166666666666667</v>
      </c>
    </row>
    <row r="24" spans="1:8" ht="15.75" customHeight="1">
      <c r="A24" s="10">
        <v>11</v>
      </c>
      <c r="B24" s="122" t="s">
        <v>344</v>
      </c>
      <c r="C24" s="244">
        <f>'Payout (WP1)'!E24</f>
        <v>1.04</v>
      </c>
      <c r="D24" s="245">
        <f>'Payout (WP1)'!F24</f>
        <v>1.8</v>
      </c>
      <c r="E24" s="245">
        <f>'Payout (WP1)'!G24</f>
        <v>1.6</v>
      </c>
      <c r="F24" s="245">
        <f>'Payout (WP1)'!H24</f>
        <v>3</v>
      </c>
      <c r="G24" s="22">
        <f t="shared" si="0"/>
        <v>0.65</v>
      </c>
      <c r="H24" s="22">
        <f t="shared" si="0"/>
        <v>0.6</v>
      </c>
    </row>
    <row r="25" spans="1:8" ht="15.75" customHeight="1">
      <c r="A25" s="10">
        <v>12</v>
      </c>
      <c r="B25" s="125" t="s">
        <v>345</v>
      </c>
      <c r="C25" s="244">
        <f>'Payout (WP1)'!E25</f>
        <v>1.41</v>
      </c>
      <c r="D25" s="245">
        <f>'Payout (WP1)'!F25</f>
        <v>2.04</v>
      </c>
      <c r="E25" s="245">
        <f>'Payout (WP1)'!G25</f>
        <v>2.78</v>
      </c>
      <c r="F25" s="245">
        <f>'Payout (WP1)'!H25</f>
        <v>3.5</v>
      </c>
      <c r="G25" s="22">
        <f t="shared" si="0"/>
        <v>0.5071942446043165</v>
      </c>
      <c r="H25" s="22">
        <f t="shared" si="0"/>
        <v>0.5828571428571429</v>
      </c>
    </row>
    <row r="26" spans="1:8" ht="15.75" customHeight="1">
      <c r="A26" s="10">
        <v>13</v>
      </c>
      <c r="B26" s="125" t="s">
        <v>383</v>
      </c>
      <c r="C26" s="244">
        <f>'Payout (WP1)'!E26</f>
        <v>2.1</v>
      </c>
      <c r="D26" s="245">
        <f>'Payout (WP1)'!F26</f>
        <v>2.58</v>
      </c>
      <c r="E26" s="245">
        <f>'Payout (WP1)'!G26</f>
        <v>2.96</v>
      </c>
      <c r="F26" s="245">
        <f>'Payout (WP1)'!H26</f>
        <v>3.05</v>
      </c>
      <c r="G26" s="22">
        <f t="shared" si="0"/>
        <v>0.7094594594594595</v>
      </c>
      <c r="H26" s="22">
        <f t="shared" si="0"/>
        <v>0.8459016393442623</v>
      </c>
    </row>
    <row r="27" spans="1:8" ht="15.75" customHeight="1">
      <c r="A27" s="10">
        <v>14</v>
      </c>
      <c r="B27" s="125" t="s">
        <v>362</v>
      </c>
      <c r="C27" s="244">
        <f>'Payout (WP1)'!E27</f>
        <v>1.08</v>
      </c>
      <c r="D27" s="245">
        <f>'Payout (WP1)'!F27</f>
        <v>1.32</v>
      </c>
      <c r="E27" s="245">
        <f>'Payout (WP1)'!G27</f>
        <v>1.84</v>
      </c>
      <c r="F27" s="245">
        <f>'Payout (WP1)'!H27</f>
        <v>1.95</v>
      </c>
      <c r="G27" s="22">
        <f t="shared" si="0"/>
        <v>0.5869565217391305</v>
      </c>
      <c r="H27" s="22">
        <f t="shared" si="0"/>
        <v>0.676923076923077</v>
      </c>
    </row>
    <row r="28" spans="1:8" ht="15.75" customHeight="1">
      <c r="A28" s="10">
        <v>15</v>
      </c>
      <c r="B28" s="125" t="s">
        <v>592</v>
      </c>
      <c r="C28" s="244">
        <f>'Payout (WP1)'!E28</f>
        <v>0.91</v>
      </c>
      <c r="D28" s="245">
        <f>'Payout (WP1)'!F28</f>
        <v>1.15</v>
      </c>
      <c r="E28" s="245">
        <f>'Payout (WP1)'!G28</f>
        <v>1.35</v>
      </c>
      <c r="F28" s="245">
        <f>'Payout (WP1)'!H28</f>
        <v>2</v>
      </c>
      <c r="G28" s="22">
        <f t="shared" si="0"/>
        <v>0.674074074074074</v>
      </c>
      <c r="H28" s="22">
        <f t="shared" si="0"/>
        <v>0.575</v>
      </c>
    </row>
    <row r="29" spans="1:8" ht="12.75">
      <c r="A29" s="48"/>
      <c r="B29" s="49"/>
      <c r="C29" s="245"/>
      <c r="D29" s="245"/>
      <c r="E29" s="245"/>
      <c r="F29" s="245"/>
      <c r="G29" s="22"/>
      <c r="H29" s="22"/>
    </row>
    <row r="30" spans="1:8" ht="12.75">
      <c r="A30" s="48">
        <v>16</v>
      </c>
      <c r="B30" s="118" t="s">
        <v>25</v>
      </c>
      <c r="C30" s="246">
        <f aca="true" t="shared" si="1" ref="C30:H30">AVERAGE(C14:C28)</f>
        <v>1.4226666666666667</v>
      </c>
      <c r="D30" s="246">
        <f t="shared" si="1"/>
        <v>1.7986666666666664</v>
      </c>
      <c r="E30" s="246">
        <f t="shared" si="1"/>
        <v>2.214666666666667</v>
      </c>
      <c r="F30" s="246">
        <f t="shared" si="1"/>
        <v>2.9933333333333336</v>
      </c>
      <c r="G30" s="14">
        <f t="shared" si="1"/>
        <v>0.6914382192433</v>
      </c>
      <c r="H30" s="14">
        <f t="shared" si="1"/>
        <v>0.621247105572886</v>
      </c>
    </row>
    <row r="31" spans="3:6" ht="12.75">
      <c r="C31" s="36"/>
      <c r="D31" s="38"/>
      <c r="E31" s="36"/>
      <c r="F31" s="36"/>
    </row>
    <row r="32" spans="2:6" ht="12.75">
      <c r="B32" s="9"/>
      <c r="C32" s="36"/>
      <c r="D32" s="38"/>
      <c r="E32" s="36"/>
      <c r="F32" s="36"/>
    </row>
    <row r="33" spans="3:6" ht="12.75">
      <c r="C33" s="36"/>
      <c r="D33" s="38"/>
      <c r="E33" s="36"/>
      <c r="F33" s="36"/>
    </row>
    <row r="34" spans="2:6" ht="12.75">
      <c r="B34" s="203" t="s">
        <v>26</v>
      </c>
      <c r="C34" s="93"/>
      <c r="D34" s="38"/>
      <c r="E34" s="36"/>
      <c r="F34" s="36"/>
    </row>
    <row r="35" spans="2:6" ht="12.75">
      <c r="B35" s="128" t="s">
        <v>697</v>
      </c>
      <c r="C35" s="36"/>
      <c r="D35" s="38"/>
      <c r="E35" s="36"/>
      <c r="F35" s="36"/>
    </row>
    <row r="36" spans="3:6" ht="12.75">
      <c r="C36" s="36"/>
      <c r="D36" s="38"/>
      <c r="E36" s="36"/>
      <c r="F36" s="36"/>
    </row>
  </sheetData>
  <sheetProtection/>
  <mergeCells count="2">
    <mergeCell ref="A1:H1"/>
    <mergeCell ref="A5:H5"/>
  </mergeCells>
  <printOptions horizontalCentered="1"/>
  <pageMargins left="0.7" right="0.7" top="0.75" bottom="0.75" header="0.3" footer="0.3"/>
  <pageSetup fitToHeight="1" fitToWidth="1" horizontalDpi="600" verticalDpi="600" orientation="portrait" scale="88" r:id="rId2"/>
  <headerFooter>
    <oddHeader>&amp;RExhibit No.___(MPG-10)
Page 1 of 1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80" zoomScaleNormal="80" workbookViewId="0" topLeftCell="A1">
      <selection activeCell="B4" sqref="B4"/>
    </sheetView>
  </sheetViews>
  <sheetFormatPr defaultColWidth="9.140625" defaultRowHeight="12.75"/>
  <cols>
    <col min="2" max="2" width="21.57421875" style="0" customWidth="1"/>
    <col min="3" max="3" width="14.00390625" style="0" customWidth="1"/>
    <col min="4" max="4" width="15.140625" style="0" customWidth="1"/>
    <col min="5" max="5" width="10.7109375" style="0" customWidth="1"/>
    <col min="6" max="6" width="11.140625" style="0" customWidth="1"/>
    <col min="7" max="7" width="15.57421875" style="0" customWidth="1"/>
    <col min="8" max="8" width="15.8515625" style="0" customWidth="1"/>
  </cols>
  <sheetData>
    <row r="1" spans="1:8" ht="33.75">
      <c r="A1" s="269" t="s">
        <v>692</v>
      </c>
      <c r="B1" s="269"/>
      <c r="C1" s="269"/>
      <c r="D1" s="269"/>
      <c r="E1" s="269"/>
      <c r="F1" s="269"/>
      <c r="G1" s="269"/>
      <c r="H1" s="269"/>
    </row>
    <row r="5" spans="1:8" ht="23.25">
      <c r="A5" s="270" t="s">
        <v>680</v>
      </c>
      <c r="B5" s="270"/>
      <c r="C5" s="270"/>
      <c r="D5" s="270"/>
      <c r="E5" s="270"/>
      <c r="F5" s="270"/>
      <c r="G5" s="270"/>
      <c r="H5" s="270"/>
    </row>
    <row r="10" spans="3:8" ht="12.75">
      <c r="C10" s="7" t="s">
        <v>45</v>
      </c>
      <c r="D10" s="7" t="s">
        <v>45</v>
      </c>
      <c r="F10" s="8" t="s">
        <v>45</v>
      </c>
      <c r="G10" s="8" t="s">
        <v>45</v>
      </c>
      <c r="H10" s="8" t="s">
        <v>45</v>
      </c>
    </row>
    <row r="11" spans="3:8" ht="12.75">
      <c r="C11" s="7" t="s">
        <v>39</v>
      </c>
      <c r="D11" s="7" t="s">
        <v>41</v>
      </c>
      <c r="E11" s="27" t="s">
        <v>46</v>
      </c>
      <c r="F11" s="27" t="s">
        <v>42</v>
      </c>
      <c r="G11" s="27" t="s">
        <v>678</v>
      </c>
      <c r="H11" s="27" t="s">
        <v>676</v>
      </c>
    </row>
    <row r="12" spans="1:8" ht="12.75">
      <c r="A12" s="6" t="s">
        <v>6</v>
      </c>
      <c r="B12" s="4" t="s">
        <v>337</v>
      </c>
      <c r="C12" s="4" t="s">
        <v>37</v>
      </c>
      <c r="D12" s="4" t="s">
        <v>37</v>
      </c>
      <c r="E12" s="24" t="s">
        <v>44</v>
      </c>
      <c r="F12" s="24" t="s">
        <v>43</v>
      </c>
      <c r="G12" s="24" t="s">
        <v>677</v>
      </c>
      <c r="H12" s="24" t="s">
        <v>677</v>
      </c>
    </row>
    <row r="13" spans="1:8" ht="12.75">
      <c r="A13" s="7"/>
      <c r="B13" s="7"/>
      <c r="C13" s="7" t="s">
        <v>0</v>
      </c>
      <c r="D13" s="7" t="s">
        <v>1</v>
      </c>
      <c r="E13" s="7" t="s">
        <v>2</v>
      </c>
      <c r="F13" s="7" t="s">
        <v>3</v>
      </c>
      <c r="G13" s="7" t="s">
        <v>4</v>
      </c>
      <c r="H13" s="7" t="s">
        <v>7</v>
      </c>
    </row>
    <row r="14" spans="1:6" ht="12.75">
      <c r="A14" s="10"/>
      <c r="B14" s="8"/>
      <c r="C14" s="36"/>
      <c r="D14" s="36"/>
      <c r="E14" s="22"/>
      <c r="F14" s="10"/>
    </row>
    <row r="15" spans="1:8" ht="15.75" customHeight="1">
      <c r="A15" s="10">
        <v>1</v>
      </c>
      <c r="B15" s="122" t="s">
        <v>335</v>
      </c>
      <c r="C15" s="245">
        <f>'Payout (WP1)'!F14</f>
        <v>2.54</v>
      </c>
      <c r="D15" s="245">
        <f>'Payout (WP1)'!H14</f>
        <v>3.55</v>
      </c>
      <c r="E15" s="22">
        <f>'Payout (WP1)'!N14</f>
        <v>0.09491978609625669</v>
      </c>
      <c r="F15" s="20">
        <f>C15/D15</f>
        <v>0.7154929577464789</v>
      </c>
      <c r="G15" s="15">
        <f>1-F15</f>
        <v>0.2845070422535211</v>
      </c>
      <c r="H15" s="15">
        <f>G15*E15</f>
        <v>0.027005347593582883</v>
      </c>
    </row>
    <row r="16" spans="1:8" ht="15.75" customHeight="1">
      <c r="A16" s="10">
        <v>2</v>
      </c>
      <c r="B16" s="121" t="s">
        <v>594</v>
      </c>
      <c r="C16" s="245">
        <f>'Payout (WP1)'!F15</f>
        <v>1.2</v>
      </c>
      <c r="D16" s="245">
        <f>'Payout (WP1)'!H15</f>
        <v>1.75</v>
      </c>
      <c r="E16" s="22">
        <f>'Payout (WP1)'!N15</f>
        <v>0.08433734939759036</v>
      </c>
      <c r="F16" s="20">
        <f aca="true" t="shared" si="0" ref="F16:F29">C16/D16</f>
        <v>0.6857142857142857</v>
      </c>
      <c r="G16" s="15">
        <f aca="true" t="shared" si="1" ref="G16:G29">1-F16</f>
        <v>0.3142857142857143</v>
      </c>
      <c r="H16" s="15">
        <f aca="true" t="shared" si="2" ref="H16:H29">G16*E16</f>
        <v>0.02650602409638554</v>
      </c>
    </row>
    <row r="17" spans="1:8" ht="15.75" customHeight="1">
      <c r="A17" s="10">
        <v>3</v>
      </c>
      <c r="B17" s="122" t="s">
        <v>330</v>
      </c>
      <c r="C17" s="245">
        <f>'Payout (WP1)'!F16</f>
        <v>1.5</v>
      </c>
      <c r="D17" s="245">
        <f>'Payout (WP1)'!H16</f>
        <v>2.25</v>
      </c>
      <c r="E17" s="22">
        <f>'Payout (WP1)'!N16</f>
        <v>0.10465116279069768</v>
      </c>
      <c r="F17" s="20">
        <f t="shared" si="0"/>
        <v>0.6666666666666666</v>
      </c>
      <c r="G17" s="15">
        <f t="shared" si="1"/>
        <v>0.33333333333333337</v>
      </c>
      <c r="H17" s="15">
        <f t="shared" si="2"/>
        <v>0.034883720930232565</v>
      </c>
    </row>
    <row r="18" spans="1:8" ht="15.75" customHeight="1">
      <c r="A18" s="10">
        <v>4</v>
      </c>
      <c r="B18" s="122" t="s">
        <v>110</v>
      </c>
      <c r="C18" s="245">
        <f>'Payout (WP1)'!F17</f>
        <v>2.3</v>
      </c>
      <c r="D18" s="245">
        <f>'Payout (WP1)'!H17</f>
        <v>3.75</v>
      </c>
      <c r="E18" s="22">
        <f>'Payout (WP1)'!N17</f>
        <v>0.08928571428571429</v>
      </c>
      <c r="F18" s="20">
        <f t="shared" si="0"/>
        <v>0.6133333333333333</v>
      </c>
      <c r="G18" s="15">
        <f t="shared" si="1"/>
        <v>0.3866666666666667</v>
      </c>
      <c r="H18" s="15">
        <f t="shared" si="2"/>
        <v>0.034523809523809526</v>
      </c>
    </row>
    <row r="19" spans="1:8" ht="15.75" customHeight="1">
      <c r="A19" s="10">
        <v>5</v>
      </c>
      <c r="B19" s="122" t="s">
        <v>589</v>
      </c>
      <c r="C19" s="245">
        <f>'Payout (WP1)'!F18</f>
        <v>1.4</v>
      </c>
      <c r="D19" s="245">
        <f>'Payout (WP1)'!H18</f>
        <v>2</v>
      </c>
      <c r="E19" s="22">
        <f>'Payout (WP1)'!N18</f>
        <v>0.1111111111111111</v>
      </c>
      <c r="F19" s="20">
        <f t="shared" si="0"/>
        <v>0.7</v>
      </c>
      <c r="G19" s="15">
        <f t="shared" si="1"/>
        <v>0.30000000000000004</v>
      </c>
      <c r="H19" s="15">
        <f t="shared" si="2"/>
        <v>0.03333333333333334</v>
      </c>
    </row>
    <row r="20" spans="1:8" ht="15.75" customHeight="1">
      <c r="A20" s="10">
        <v>6</v>
      </c>
      <c r="B20" s="122" t="s">
        <v>341</v>
      </c>
      <c r="C20" s="245">
        <f>'Payout (WP1)'!F19</f>
        <v>2.4</v>
      </c>
      <c r="D20" s="245">
        <f>'Payout (WP1)'!H19</f>
        <v>5.75</v>
      </c>
      <c r="E20" s="22">
        <f>'Payout (WP1)'!N19</f>
        <v>0.23958333333333334</v>
      </c>
      <c r="F20" s="20">
        <f t="shared" si="0"/>
        <v>0.41739130434782606</v>
      </c>
      <c r="G20" s="15">
        <f t="shared" si="1"/>
        <v>0.5826086956521739</v>
      </c>
      <c r="H20" s="15">
        <f t="shared" si="2"/>
        <v>0.13958333333333334</v>
      </c>
    </row>
    <row r="21" spans="1:8" ht="15.75" customHeight="1">
      <c r="A21" s="10">
        <v>7</v>
      </c>
      <c r="B21" s="122" t="s">
        <v>590</v>
      </c>
      <c r="C21" s="245">
        <f>'Payout (WP1)'!F20</f>
        <v>3</v>
      </c>
      <c r="D21" s="245">
        <f>'Payout (WP1)'!H20</f>
        <v>5.5</v>
      </c>
      <c r="E21" s="22">
        <f>'Payout (WP1)'!N20</f>
        <v>0.13580246913580246</v>
      </c>
      <c r="F21" s="20">
        <f t="shared" si="0"/>
        <v>0.5454545454545454</v>
      </c>
      <c r="G21" s="15">
        <f t="shared" si="1"/>
        <v>0.4545454545454546</v>
      </c>
      <c r="H21" s="15">
        <f t="shared" si="2"/>
        <v>0.0617283950617284</v>
      </c>
    </row>
    <row r="22" spans="1:8" ht="15.75" customHeight="1">
      <c r="A22" s="10">
        <v>8</v>
      </c>
      <c r="B22" s="125" t="s">
        <v>591</v>
      </c>
      <c r="C22" s="245">
        <f>'Payout (WP1)'!F21</f>
        <v>1.2</v>
      </c>
      <c r="D22" s="245">
        <f>'Payout (WP1)'!H21</f>
        <v>2.35</v>
      </c>
      <c r="E22" s="22">
        <f>'Payout (WP1)'!N21</f>
        <v>0.07993197278911565</v>
      </c>
      <c r="F22" s="20">
        <f t="shared" si="0"/>
        <v>0.5106382978723404</v>
      </c>
      <c r="G22" s="15">
        <f t="shared" si="1"/>
        <v>0.4893617021276596</v>
      </c>
      <c r="H22" s="15">
        <f t="shared" si="2"/>
        <v>0.03911564625850341</v>
      </c>
    </row>
    <row r="23" spans="1:8" ht="15.75" customHeight="1">
      <c r="A23" s="10">
        <v>9</v>
      </c>
      <c r="B23" s="122" t="s">
        <v>593</v>
      </c>
      <c r="C23" s="245">
        <f>'Payout (WP1)'!F22</f>
        <v>1</v>
      </c>
      <c r="D23" s="245">
        <f>'Payout (WP1)'!H22</f>
        <v>1.5</v>
      </c>
      <c r="E23" s="22">
        <f>'Payout (WP1)'!N22</f>
        <v>0.07317073170731707</v>
      </c>
      <c r="F23" s="20">
        <f t="shared" si="0"/>
        <v>0.6666666666666666</v>
      </c>
      <c r="G23" s="15">
        <f t="shared" si="1"/>
        <v>0.33333333333333337</v>
      </c>
      <c r="H23" s="15">
        <f t="shared" si="2"/>
        <v>0.024390243902439025</v>
      </c>
    </row>
    <row r="24" spans="1:8" ht="15.75" customHeight="1">
      <c r="A24" s="10">
        <v>10</v>
      </c>
      <c r="B24" s="122" t="s">
        <v>343</v>
      </c>
      <c r="C24" s="245">
        <f>'Payout (WP1)'!F23</f>
        <v>1.55</v>
      </c>
      <c r="D24" s="245">
        <f>'Payout (WP1)'!H23</f>
        <v>3</v>
      </c>
      <c r="E24" s="22">
        <f>'Payout (WP1)'!N23</f>
        <v>0.12121212121212122</v>
      </c>
      <c r="F24" s="20">
        <f t="shared" si="0"/>
        <v>0.5166666666666667</v>
      </c>
      <c r="G24" s="15">
        <f t="shared" si="1"/>
        <v>0.4833333333333333</v>
      </c>
      <c r="H24" s="15">
        <f t="shared" si="2"/>
        <v>0.05858585858585858</v>
      </c>
    </row>
    <row r="25" spans="1:8" ht="15.75" customHeight="1">
      <c r="A25" s="10">
        <v>11</v>
      </c>
      <c r="B25" s="122" t="s">
        <v>344</v>
      </c>
      <c r="C25" s="245">
        <f>'Payout (WP1)'!F24</f>
        <v>1.8</v>
      </c>
      <c r="D25" s="245">
        <f>'Payout (WP1)'!H24</f>
        <v>3</v>
      </c>
      <c r="E25" s="22">
        <f>'Payout (WP1)'!N24</f>
        <v>0.12244897959183673</v>
      </c>
      <c r="F25" s="20">
        <f t="shared" si="0"/>
        <v>0.6</v>
      </c>
      <c r="G25" s="15">
        <f t="shared" si="1"/>
        <v>0.4</v>
      </c>
      <c r="H25" s="15">
        <f t="shared" si="2"/>
        <v>0.0489795918367347</v>
      </c>
    </row>
    <row r="26" spans="1:8" ht="15.75" customHeight="1">
      <c r="A26" s="10">
        <v>12</v>
      </c>
      <c r="B26" s="125" t="s">
        <v>345</v>
      </c>
      <c r="C26" s="245">
        <f>'Payout (WP1)'!F25</f>
        <v>2.04</v>
      </c>
      <c r="D26" s="245">
        <f>'Payout (WP1)'!H25</f>
        <v>3.5</v>
      </c>
      <c r="E26" s="22">
        <f>'Payout (WP1)'!N25</f>
        <v>0.12089810017271158</v>
      </c>
      <c r="F26" s="20">
        <f t="shared" si="0"/>
        <v>0.5828571428571429</v>
      </c>
      <c r="G26" s="15">
        <f t="shared" si="1"/>
        <v>0.41714285714285715</v>
      </c>
      <c r="H26" s="15">
        <f t="shared" si="2"/>
        <v>0.05043177892918826</v>
      </c>
    </row>
    <row r="27" spans="1:8" ht="15.75" customHeight="1">
      <c r="A27" s="10">
        <v>13</v>
      </c>
      <c r="B27" s="125" t="s">
        <v>383</v>
      </c>
      <c r="C27" s="245">
        <f>'Payout (WP1)'!F26</f>
        <v>2.58</v>
      </c>
      <c r="D27" s="245">
        <f>'Payout (WP1)'!H26</f>
        <v>3.05</v>
      </c>
      <c r="E27" s="22">
        <f>'Payout (WP1)'!N26</f>
        <v>0.08133333333333333</v>
      </c>
      <c r="F27" s="20">
        <f t="shared" si="0"/>
        <v>0.8459016393442623</v>
      </c>
      <c r="G27" s="15">
        <f t="shared" si="1"/>
        <v>0.15409836065573768</v>
      </c>
      <c r="H27" s="15">
        <f t="shared" si="2"/>
        <v>0.01253333333333333</v>
      </c>
    </row>
    <row r="28" spans="1:8" ht="15.75" customHeight="1">
      <c r="A28" s="10">
        <v>14</v>
      </c>
      <c r="B28" s="125" t="s">
        <v>362</v>
      </c>
      <c r="C28" s="245">
        <f>'Payout (WP1)'!F27</f>
        <v>1.32</v>
      </c>
      <c r="D28" s="245">
        <f>'Payout (WP1)'!H27</f>
        <v>1.95</v>
      </c>
      <c r="E28" s="22">
        <f>'Payout (WP1)'!N27</f>
        <v>0.08944954128440366</v>
      </c>
      <c r="F28" s="20">
        <f t="shared" si="0"/>
        <v>0.676923076923077</v>
      </c>
      <c r="G28" s="15">
        <f t="shared" si="1"/>
        <v>0.32307692307692304</v>
      </c>
      <c r="H28" s="15">
        <f t="shared" si="2"/>
        <v>0.028899082568807334</v>
      </c>
    </row>
    <row r="29" spans="1:8" ht="15.75" customHeight="1">
      <c r="A29" s="10">
        <v>15</v>
      </c>
      <c r="B29" s="125" t="s">
        <v>592</v>
      </c>
      <c r="C29" s="245">
        <f>'Payout (WP1)'!F28</f>
        <v>1.15</v>
      </c>
      <c r="D29" s="245">
        <f>'Payout (WP1)'!H28</f>
        <v>2</v>
      </c>
      <c r="E29" s="22">
        <f>'Payout (WP1)'!N28</f>
        <v>0.1095890410958904</v>
      </c>
      <c r="F29" s="20">
        <f t="shared" si="0"/>
        <v>0.575</v>
      </c>
      <c r="G29" s="15">
        <f t="shared" si="1"/>
        <v>0.42500000000000004</v>
      </c>
      <c r="H29" s="15">
        <f t="shared" si="2"/>
        <v>0.04657534246575343</v>
      </c>
    </row>
    <row r="30" spans="1:6" ht="12.75">
      <c r="A30" s="48"/>
      <c r="B30" s="49"/>
      <c r="C30" s="245"/>
      <c r="D30" s="245"/>
      <c r="E30" s="22"/>
      <c r="F30" s="10"/>
    </row>
    <row r="31" spans="1:8" ht="12.75">
      <c r="A31" s="48">
        <v>16</v>
      </c>
      <c r="B31" s="118" t="s">
        <v>25</v>
      </c>
      <c r="C31" s="246">
        <f aca="true" t="shared" si="3" ref="C31:H31">AVERAGE(C15:C29)</f>
        <v>1.7986666666666664</v>
      </c>
      <c r="D31" s="246">
        <f t="shared" si="3"/>
        <v>2.9933333333333336</v>
      </c>
      <c r="E31" s="14">
        <f t="shared" si="3"/>
        <v>0.1105149831558157</v>
      </c>
      <c r="F31" s="14">
        <f t="shared" si="3"/>
        <v>0.621247105572886</v>
      </c>
      <c r="G31" s="14">
        <f t="shared" si="3"/>
        <v>0.3787528944271139</v>
      </c>
      <c r="H31" s="14">
        <f t="shared" si="3"/>
        <v>0.04447165611686824</v>
      </c>
    </row>
    <row r="32" spans="3:6" ht="12.75">
      <c r="C32" s="36"/>
      <c r="D32" s="38"/>
      <c r="E32" s="36"/>
      <c r="F32" s="36"/>
    </row>
    <row r="33" spans="2:6" ht="12.75">
      <c r="B33" s="9"/>
      <c r="C33" s="36"/>
      <c r="D33" s="38"/>
      <c r="E33" s="36"/>
      <c r="F33" s="36"/>
    </row>
    <row r="34" spans="3:6" ht="12.75">
      <c r="C34" s="36"/>
      <c r="D34" s="38"/>
      <c r="E34" s="36"/>
      <c r="F34" s="36"/>
    </row>
    <row r="35" spans="2:6" ht="12.75">
      <c r="B35" s="203" t="s">
        <v>26</v>
      </c>
      <c r="C35" s="93"/>
      <c r="D35" s="38"/>
      <c r="E35" s="36"/>
      <c r="F35" s="36"/>
    </row>
    <row r="36" spans="2:6" ht="12.75">
      <c r="B36" s="128" t="s">
        <v>698</v>
      </c>
      <c r="C36" s="36"/>
      <c r="D36" s="38"/>
      <c r="E36" s="36"/>
      <c r="F36" s="36"/>
    </row>
    <row r="37" spans="3:6" ht="12.75">
      <c r="C37" s="36"/>
      <c r="D37" s="38"/>
      <c r="E37" s="36"/>
      <c r="F37" s="36"/>
    </row>
  </sheetData>
  <sheetProtection/>
  <mergeCells count="2">
    <mergeCell ref="A5:H5"/>
    <mergeCell ref="A1:H1"/>
  </mergeCells>
  <printOptions horizontalCentered="1"/>
  <pageMargins left="0.7" right="0.7" top="0.75" bottom="0.75" header="0.3" footer="0.3"/>
  <pageSetup fitToHeight="1" fitToWidth="1" horizontalDpi="600" verticalDpi="600" orientation="portrait" scale="81" r:id="rId2"/>
  <headerFooter>
    <oddHeader>&amp;RExhibit No.___(MPG-11)
Page 1 of 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40"/>
  <sheetViews>
    <sheetView zoomScale="80" zoomScaleNormal="80" zoomScaleSheetLayoutView="80" workbookViewId="0" topLeftCell="A1">
      <selection activeCell="A2" sqref="A2"/>
    </sheetView>
  </sheetViews>
  <sheetFormatPr defaultColWidth="9.140625" defaultRowHeight="12.75"/>
  <cols>
    <col min="1" max="1" width="5.140625" style="10" bestFit="1" customWidth="1"/>
    <col min="2" max="2" width="19.8515625" style="0" customWidth="1"/>
    <col min="3" max="3" width="14.140625" style="48" customWidth="1"/>
    <col min="4" max="4" width="11.140625" style="48" bestFit="1" customWidth="1"/>
    <col min="5" max="5" width="14.00390625" style="48" customWidth="1"/>
    <col min="6" max="6" width="14.28125" style="10" customWidth="1"/>
    <col min="7" max="7" width="13.28125" style="10" customWidth="1"/>
    <col min="9" max="9" width="9.8515625" style="0" bestFit="1" customWidth="1"/>
    <col min="10" max="15" width="9.28125" style="0" bestFit="1" customWidth="1"/>
  </cols>
  <sheetData>
    <row r="1" spans="1:7" ht="27.75">
      <c r="A1" s="254" t="s">
        <v>692</v>
      </c>
      <c r="B1" s="254"/>
      <c r="C1" s="254"/>
      <c r="D1" s="254"/>
      <c r="E1" s="254"/>
      <c r="F1" s="254"/>
      <c r="G1" s="254"/>
    </row>
    <row r="5" spans="1:7" ht="18">
      <c r="A5" s="255" t="s">
        <v>377</v>
      </c>
      <c r="B5" s="255"/>
      <c r="C5" s="255"/>
      <c r="D5" s="255"/>
      <c r="E5" s="255"/>
      <c r="F5" s="255"/>
      <c r="G5" s="255"/>
    </row>
    <row r="8" ht="12.75">
      <c r="G8" s="8"/>
    </row>
    <row r="9" spans="1:209" ht="27.75">
      <c r="A9" s="6" t="s">
        <v>6</v>
      </c>
      <c r="B9" s="4" t="s">
        <v>337</v>
      </c>
      <c r="C9" s="69" t="s">
        <v>317</v>
      </c>
      <c r="D9" s="88" t="s">
        <v>316</v>
      </c>
      <c r="E9" s="69" t="s">
        <v>320</v>
      </c>
      <c r="F9" s="69" t="s">
        <v>321</v>
      </c>
      <c r="G9" s="69" t="s">
        <v>318</v>
      </c>
      <c r="I9" s="3" t="s">
        <v>115</v>
      </c>
      <c r="J9" s="8" t="s">
        <v>116</v>
      </c>
      <c r="K9" s="8" t="s">
        <v>384</v>
      </c>
      <c r="L9" s="8" t="s">
        <v>385</v>
      </c>
      <c r="M9" s="8" t="s">
        <v>386</v>
      </c>
      <c r="N9" s="8" t="s">
        <v>387</v>
      </c>
      <c r="O9" s="8" t="s">
        <v>388</v>
      </c>
      <c r="P9" s="8" t="s">
        <v>389</v>
      </c>
      <c r="Q9" s="8" t="s">
        <v>390</v>
      </c>
      <c r="R9" s="8" t="s">
        <v>391</v>
      </c>
      <c r="S9" s="8" t="s">
        <v>392</v>
      </c>
      <c r="T9" s="8" t="s">
        <v>393</v>
      </c>
      <c r="U9" s="8" t="s">
        <v>394</v>
      </c>
      <c r="V9" s="8" t="s">
        <v>395</v>
      </c>
      <c r="W9" s="8" t="s">
        <v>396</v>
      </c>
      <c r="X9" s="8" t="s">
        <v>397</v>
      </c>
      <c r="Y9" s="8" t="s">
        <v>398</v>
      </c>
      <c r="Z9" s="8" t="s">
        <v>399</v>
      </c>
      <c r="AA9" s="8" t="s">
        <v>400</v>
      </c>
      <c r="AB9" s="8" t="s">
        <v>401</v>
      </c>
      <c r="AC9" s="8" t="s">
        <v>402</v>
      </c>
      <c r="AD9" s="8" t="s">
        <v>403</v>
      </c>
      <c r="AE9" s="8" t="s">
        <v>404</v>
      </c>
      <c r="AF9" s="8" t="s">
        <v>405</v>
      </c>
      <c r="AG9" s="8" t="s">
        <v>406</v>
      </c>
      <c r="AH9" s="8" t="s">
        <v>407</v>
      </c>
      <c r="AI9" s="8" t="s">
        <v>408</v>
      </c>
      <c r="AJ9" s="8" t="s">
        <v>409</v>
      </c>
      <c r="AK9" s="8" t="s">
        <v>410</v>
      </c>
      <c r="AL9" s="8" t="s">
        <v>411</v>
      </c>
      <c r="AM9" s="8" t="s">
        <v>412</v>
      </c>
      <c r="AN9" s="8" t="s">
        <v>413</v>
      </c>
      <c r="AO9" s="8" t="s">
        <v>414</v>
      </c>
      <c r="AP9" s="8" t="s">
        <v>415</v>
      </c>
      <c r="AQ9" s="8" t="s">
        <v>416</v>
      </c>
      <c r="AR9" s="8" t="s">
        <v>417</v>
      </c>
      <c r="AS9" s="8" t="s">
        <v>418</v>
      </c>
      <c r="AT9" s="8" t="s">
        <v>419</v>
      </c>
      <c r="AU9" s="8" t="s">
        <v>420</v>
      </c>
      <c r="AV9" s="8" t="s">
        <v>421</v>
      </c>
      <c r="AW9" s="8" t="s">
        <v>422</v>
      </c>
      <c r="AX9" s="8" t="s">
        <v>423</v>
      </c>
      <c r="AY9" s="8" t="s">
        <v>424</v>
      </c>
      <c r="AZ9" s="8" t="s">
        <v>425</v>
      </c>
      <c r="BA9" s="8" t="s">
        <v>426</v>
      </c>
      <c r="BB9" s="8" t="s">
        <v>427</v>
      </c>
      <c r="BC9" s="8" t="s">
        <v>428</v>
      </c>
      <c r="BD9" s="8" t="s">
        <v>429</v>
      </c>
      <c r="BE9" s="8" t="s">
        <v>430</v>
      </c>
      <c r="BF9" s="8" t="s">
        <v>431</v>
      </c>
      <c r="BG9" s="8" t="s">
        <v>432</v>
      </c>
      <c r="BH9" s="8" t="s">
        <v>433</v>
      </c>
      <c r="BI9" s="8" t="s">
        <v>434</v>
      </c>
      <c r="BJ9" s="8" t="s">
        <v>435</v>
      </c>
      <c r="BK9" s="8" t="s">
        <v>436</v>
      </c>
      <c r="BL9" s="8" t="s">
        <v>437</v>
      </c>
      <c r="BM9" s="8" t="s">
        <v>438</v>
      </c>
      <c r="BN9" s="8" t="s">
        <v>439</v>
      </c>
      <c r="BO9" s="8" t="s">
        <v>440</v>
      </c>
      <c r="BP9" s="8" t="s">
        <v>441</v>
      </c>
      <c r="BQ9" s="8" t="s">
        <v>442</v>
      </c>
      <c r="BR9" s="8" t="s">
        <v>443</v>
      </c>
      <c r="BS9" s="8" t="s">
        <v>444</v>
      </c>
      <c r="BT9" s="8" t="s">
        <v>445</v>
      </c>
      <c r="BU9" s="8" t="s">
        <v>446</v>
      </c>
      <c r="BV9" s="8" t="s">
        <v>447</v>
      </c>
      <c r="BW9" s="8" t="s">
        <v>448</v>
      </c>
      <c r="BX9" s="8" t="s">
        <v>449</v>
      </c>
      <c r="BY9" s="8" t="s">
        <v>450</v>
      </c>
      <c r="BZ9" s="8" t="s">
        <v>451</v>
      </c>
      <c r="CA9" s="8" t="s">
        <v>452</v>
      </c>
      <c r="CB9" s="8" t="s">
        <v>453</v>
      </c>
      <c r="CC9" s="8" t="s">
        <v>454</v>
      </c>
      <c r="CD9" s="8" t="s">
        <v>455</v>
      </c>
      <c r="CE9" s="8" t="s">
        <v>456</v>
      </c>
      <c r="CF9" s="8" t="s">
        <v>457</v>
      </c>
      <c r="CG9" s="8" t="s">
        <v>458</v>
      </c>
      <c r="CH9" s="8" t="s">
        <v>459</v>
      </c>
      <c r="CI9" s="8" t="s">
        <v>460</v>
      </c>
      <c r="CJ9" s="8" t="s">
        <v>461</v>
      </c>
      <c r="CK9" s="8" t="s">
        <v>462</v>
      </c>
      <c r="CL9" s="8" t="s">
        <v>463</v>
      </c>
      <c r="CM9" s="8" t="s">
        <v>464</v>
      </c>
      <c r="CN9" s="8" t="s">
        <v>465</v>
      </c>
      <c r="CO9" s="8" t="s">
        <v>466</v>
      </c>
      <c r="CP9" s="8" t="s">
        <v>467</v>
      </c>
      <c r="CQ9" s="8" t="s">
        <v>468</v>
      </c>
      <c r="CR9" s="8" t="s">
        <v>469</v>
      </c>
      <c r="CS9" s="8" t="s">
        <v>470</v>
      </c>
      <c r="CT9" s="8" t="s">
        <v>471</v>
      </c>
      <c r="CU9" s="8" t="s">
        <v>472</v>
      </c>
      <c r="CV9" s="8" t="s">
        <v>473</v>
      </c>
      <c r="CW9" s="8" t="s">
        <v>474</v>
      </c>
      <c r="CX9" s="8" t="s">
        <v>475</v>
      </c>
      <c r="CY9" s="8" t="s">
        <v>476</v>
      </c>
      <c r="CZ9" s="8" t="s">
        <v>477</v>
      </c>
      <c r="DA9" s="8" t="s">
        <v>478</v>
      </c>
      <c r="DB9" s="8" t="s">
        <v>479</v>
      </c>
      <c r="DC9" s="8" t="s">
        <v>480</v>
      </c>
      <c r="DD9" s="8" t="s">
        <v>481</v>
      </c>
      <c r="DE9" s="8" t="s">
        <v>482</v>
      </c>
      <c r="DF9" s="8" t="s">
        <v>483</v>
      </c>
      <c r="DG9" s="8" t="s">
        <v>484</v>
      </c>
      <c r="DH9" s="8" t="s">
        <v>485</v>
      </c>
      <c r="DI9" s="8" t="s">
        <v>486</v>
      </c>
      <c r="DJ9" s="8" t="s">
        <v>487</v>
      </c>
      <c r="DK9" s="8" t="s">
        <v>488</v>
      </c>
      <c r="DL9" s="8" t="s">
        <v>489</v>
      </c>
      <c r="DM9" s="8" t="s">
        <v>490</v>
      </c>
      <c r="DN9" s="8" t="s">
        <v>491</v>
      </c>
      <c r="DO9" s="8" t="s">
        <v>492</v>
      </c>
      <c r="DP9" s="8" t="s">
        <v>493</v>
      </c>
      <c r="DQ9" s="8" t="s">
        <v>494</v>
      </c>
      <c r="DR9" s="8" t="s">
        <v>495</v>
      </c>
      <c r="DS9" s="8" t="s">
        <v>496</v>
      </c>
      <c r="DT9" s="8" t="s">
        <v>497</v>
      </c>
      <c r="DU9" s="8" t="s">
        <v>498</v>
      </c>
      <c r="DV9" s="8" t="s">
        <v>499</v>
      </c>
      <c r="DW9" s="8" t="s">
        <v>500</v>
      </c>
      <c r="DX9" s="8" t="s">
        <v>501</v>
      </c>
      <c r="DY9" s="8" t="s">
        <v>502</v>
      </c>
      <c r="DZ9" s="8" t="s">
        <v>503</v>
      </c>
      <c r="EA9" s="8" t="s">
        <v>504</v>
      </c>
      <c r="EB9" s="8" t="s">
        <v>505</v>
      </c>
      <c r="EC9" s="8" t="s">
        <v>506</v>
      </c>
      <c r="ED9" s="8" t="s">
        <v>507</v>
      </c>
      <c r="EE9" s="8" t="s">
        <v>508</v>
      </c>
      <c r="EF9" s="8" t="s">
        <v>509</v>
      </c>
      <c r="EG9" s="8" t="s">
        <v>510</v>
      </c>
      <c r="EH9" s="8" t="s">
        <v>511</v>
      </c>
      <c r="EI9" s="8" t="s">
        <v>512</v>
      </c>
      <c r="EJ9" s="8" t="s">
        <v>513</v>
      </c>
      <c r="EK9" s="8" t="s">
        <v>514</v>
      </c>
      <c r="EL9" s="8" t="s">
        <v>515</v>
      </c>
      <c r="EM9" s="8" t="s">
        <v>516</v>
      </c>
      <c r="EN9" s="8" t="s">
        <v>517</v>
      </c>
      <c r="EO9" s="8" t="s">
        <v>518</v>
      </c>
      <c r="EP9" s="8" t="s">
        <v>519</v>
      </c>
      <c r="EQ9" s="8" t="s">
        <v>520</v>
      </c>
      <c r="ER9" s="8" t="s">
        <v>521</v>
      </c>
      <c r="ES9" s="8" t="s">
        <v>522</v>
      </c>
      <c r="ET9" s="8" t="s">
        <v>523</v>
      </c>
      <c r="EU9" s="8" t="s">
        <v>524</v>
      </c>
      <c r="EV9" s="8" t="s">
        <v>525</v>
      </c>
      <c r="EW9" s="8" t="s">
        <v>526</v>
      </c>
      <c r="EX9" s="8" t="s">
        <v>527</v>
      </c>
      <c r="EY9" s="8" t="s">
        <v>528</v>
      </c>
      <c r="EZ9" s="8" t="s">
        <v>529</v>
      </c>
      <c r="FA9" s="8" t="s">
        <v>530</v>
      </c>
      <c r="FB9" s="8" t="s">
        <v>531</v>
      </c>
      <c r="FC9" s="8" t="s">
        <v>532</v>
      </c>
      <c r="FD9" s="8" t="s">
        <v>533</v>
      </c>
      <c r="FE9" s="8" t="s">
        <v>534</v>
      </c>
      <c r="FF9" s="8" t="s">
        <v>535</v>
      </c>
      <c r="FG9" s="8" t="s">
        <v>536</v>
      </c>
      <c r="FH9" s="8" t="s">
        <v>537</v>
      </c>
      <c r="FI9" s="8" t="s">
        <v>538</v>
      </c>
      <c r="FJ9" s="8" t="s">
        <v>539</v>
      </c>
      <c r="FK9" s="8" t="s">
        <v>540</v>
      </c>
      <c r="FL9" s="8" t="s">
        <v>541</v>
      </c>
      <c r="FM9" s="8" t="s">
        <v>542</v>
      </c>
      <c r="FN9" s="8" t="s">
        <v>543</v>
      </c>
      <c r="FO9" s="8" t="s">
        <v>544</v>
      </c>
      <c r="FP9" s="8" t="s">
        <v>545</v>
      </c>
      <c r="FQ9" s="8" t="s">
        <v>546</v>
      </c>
      <c r="FR9" s="8" t="s">
        <v>547</v>
      </c>
      <c r="FS9" s="8" t="s">
        <v>548</v>
      </c>
      <c r="FT9" s="8" t="s">
        <v>549</v>
      </c>
      <c r="FU9" s="8" t="s">
        <v>550</v>
      </c>
      <c r="FV9" s="8" t="s">
        <v>551</v>
      </c>
      <c r="FW9" s="8" t="s">
        <v>552</v>
      </c>
      <c r="FX9" s="8" t="s">
        <v>553</v>
      </c>
      <c r="FY9" s="8" t="s">
        <v>554</v>
      </c>
      <c r="FZ9" s="8" t="s">
        <v>555</v>
      </c>
      <c r="GA9" s="8" t="s">
        <v>556</v>
      </c>
      <c r="GB9" s="8" t="s">
        <v>557</v>
      </c>
      <c r="GC9" s="8" t="s">
        <v>558</v>
      </c>
      <c r="GD9" s="8" t="s">
        <v>559</v>
      </c>
      <c r="GE9" s="8" t="s">
        <v>560</v>
      </c>
      <c r="GF9" s="8" t="s">
        <v>561</v>
      </c>
      <c r="GG9" s="8" t="s">
        <v>562</v>
      </c>
      <c r="GH9" s="8" t="s">
        <v>563</v>
      </c>
      <c r="GI9" s="8" t="s">
        <v>564</v>
      </c>
      <c r="GJ9" s="8" t="s">
        <v>565</v>
      </c>
      <c r="GK9" s="8" t="s">
        <v>566</v>
      </c>
      <c r="GL9" s="8" t="s">
        <v>567</v>
      </c>
      <c r="GM9" s="8" t="s">
        <v>568</v>
      </c>
      <c r="GN9" s="8" t="s">
        <v>569</v>
      </c>
      <c r="GO9" s="8" t="s">
        <v>570</v>
      </c>
      <c r="GP9" s="8" t="s">
        <v>571</v>
      </c>
      <c r="GQ9" s="8" t="s">
        <v>572</v>
      </c>
      <c r="GR9" s="8" t="s">
        <v>573</v>
      </c>
      <c r="GS9" s="8" t="s">
        <v>574</v>
      </c>
      <c r="GT9" s="8" t="s">
        <v>575</v>
      </c>
      <c r="GU9" s="8" t="s">
        <v>576</v>
      </c>
      <c r="GV9" s="8" t="s">
        <v>577</v>
      </c>
      <c r="GW9" s="8" t="s">
        <v>578</v>
      </c>
      <c r="GX9" s="8" t="s">
        <v>579</v>
      </c>
      <c r="GY9" s="8" t="s">
        <v>580</v>
      </c>
      <c r="GZ9" s="8" t="s">
        <v>581</v>
      </c>
      <c r="HA9" s="8" t="s">
        <v>582</v>
      </c>
    </row>
    <row r="10" spans="1:209" ht="12.75">
      <c r="A10" s="7"/>
      <c r="B10" s="119"/>
      <c r="C10" s="47" t="s">
        <v>0</v>
      </c>
      <c r="D10" s="102" t="s">
        <v>1</v>
      </c>
      <c r="E10" s="102" t="s">
        <v>2</v>
      </c>
      <c r="F10" s="14" t="s">
        <v>3</v>
      </c>
      <c r="G10" s="7" t="s">
        <v>4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</row>
    <row r="11" spans="2:6" ht="12.75">
      <c r="B11" s="32"/>
      <c r="D11" s="21"/>
      <c r="F11" s="22"/>
    </row>
    <row r="12" spans="1:209" ht="15.75" customHeight="1">
      <c r="A12" s="10">
        <v>1</v>
      </c>
      <c r="B12" s="122" t="s">
        <v>335</v>
      </c>
      <c r="C12" s="105">
        <f>'Stock Prices'!E22</f>
        <v>44.156153846153835</v>
      </c>
      <c r="D12" s="103">
        <f>'MPG-7'!E12</f>
        <v>2.54</v>
      </c>
      <c r="E12" s="75">
        <f>'MPG-7'!D12</f>
        <v>0.05083333333333334</v>
      </c>
      <c r="F12" s="22">
        <v>0.049</v>
      </c>
      <c r="G12" s="20">
        <f>IRR(I12:HA12)</f>
        <v>0.10981513279825368</v>
      </c>
      <c r="I12" s="100">
        <f>-C12</f>
        <v>-44.156153846153835</v>
      </c>
      <c r="J12" s="36">
        <f>D12*(1+$E12)</f>
        <v>2.6691166666666666</v>
      </c>
      <c r="K12" s="36">
        <f aca="true" t="shared" si="0" ref="K12:N13">J12*(1+$E12)</f>
        <v>2.8047967638888887</v>
      </c>
      <c r="L12" s="36">
        <f t="shared" si="0"/>
        <v>2.947373932719907</v>
      </c>
      <c r="M12" s="36">
        <f t="shared" si="0"/>
        <v>3.0971987742998355</v>
      </c>
      <c r="N12" s="36">
        <f t="shared" si="0"/>
        <v>3.2546397119934105</v>
      </c>
      <c r="O12" s="36">
        <f>N12*(1+$F12)</f>
        <v>3.4141170578810875</v>
      </c>
      <c r="P12" s="36">
        <f aca="true" t="shared" si="1" ref="O12:BZ15">O12*(1+$F12)</f>
        <v>3.5814087937172605</v>
      </c>
      <c r="Q12" s="36">
        <f t="shared" si="1"/>
        <v>3.756897824609406</v>
      </c>
      <c r="R12" s="36">
        <f t="shared" si="1"/>
        <v>3.9409858180152666</v>
      </c>
      <c r="S12" s="36">
        <f t="shared" si="1"/>
        <v>4.134094123098015</v>
      </c>
      <c r="T12" s="36">
        <f t="shared" si="1"/>
        <v>4.336664735129817</v>
      </c>
      <c r="U12" s="36">
        <f t="shared" si="1"/>
        <v>4.549161307151178</v>
      </c>
      <c r="V12" s="36">
        <f t="shared" si="1"/>
        <v>4.772070211201585</v>
      </c>
      <c r="W12" s="36">
        <f t="shared" si="1"/>
        <v>5.005901651550463</v>
      </c>
      <c r="X12" s="36">
        <f t="shared" si="1"/>
        <v>5.251190832476436</v>
      </c>
      <c r="Y12" s="36">
        <f t="shared" si="1"/>
        <v>5.508499183267781</v>
      </c>
      <c r="Z12" s="36">
        <f t="shared" si="1"/>
        <v>5.778415643247902</v>
      </c>
      <c r="AA12" s="36">
        <f t="shared" si="1"/>
        <v>6.061558009767048</v>
      </c>
      <c r="AB12" s="36">
        <f t="shared" si="1"/>
        <v>6.3585743522456335</v>
      </c>
      <c r="AC12" s="36">
        <f t="shared" si="1"/>
        <v>6.670144495505669</v>
      </c>
      <c r="AD12" s="36">
        <f t="shared" si="1"/>
        <v>6.996981575785447</v>
      </c>
      <c r="AE12" s="36">
        <f t="shared" si="1"/>
        <v>7.3398336729989335</v>
      </c>
      <c r="AF12" s="36">
        <f t="shared" si="1"/>
        <v>7.6994855229758805</v>
      </c>
      <c r="AG12" s="36">
        <f t="shared" si="1"/>
        <v>8.076760313601698</v>
      </c>
      <c r="AH12" s="36">
        <f t="shared" si="1"/>
        <v>8.47252156896818</v>
      </c>
      <c r="AI12" s="36">
        <f t="shared" si="1"/>
        <v>8.88767512584762</v>
      </c>
      <c r="AJ12" s="36">
        <f t="shared" si="1"/>
        <v>9.323171207014154</v>
      </c>
      <c r="AK12" s="36">
        <f t="shared" si="1"/>
        <v>9.780006596157847</v>
      </c>
      <c r="AL12" s="36">
        <f t="shared" si="1"/>
        <v>10.259226919369581</v>
      </c>
      <c r="AM12" s="36">
        <f t="shared" si="1"/>
        <v>10.76192903841869</v>
      </c>
      <c r="AN12" s="36">
        <f t="shared" si="1"/>
        <v>11.289263561301206</v>
      </c>
      <c r="AO12" s="36">
        <f t="shared" si="1"/>
        <v>11.842437475804966</v>
      </c>
      <c r="AP12" s="36">
        <f t="shared" si="1"/>
        <v>12.422716912119409</v>
      </c>
      <c r="AQ12" s="36">
        <f t="shared" si="1"/>
        <v>13.031430040813259</v>
      </c>
      <c r="AR12" s="36">
        <f t="shared" si="1"/>
        <v>13.669970112813107</v>
      </c>
      <c r="AS12" s="36">
        <f t="shared" si="1"/>
        <v>14.339798648340949</v>
      </c>
      <c r="AT12" s="36">
        <f t="shared" si="1"/>
        <v>15.042448782109654</v>
      </c>
      <c r="AU12" s="36">
        <f t="shared" si="1"/>
        <v>15.779528772433025</v>
      </c>
      <c r="AV12" s="36">
        <f t="shared" si="1"/>
        <v>16.552725682282244</v>
      </c>
      <c r="AW12" s="36">
        <f t="shared" si="1"/>
        <v>17.363809240714073</v>
      </c>
      <c r="AX12" s="36">
        <f t="shared" si="1"/>
        <v>18.21463589350906</v>
      </c>
      <c r="AY12" s="36">
        <f t="shared" si="1"/>
        <v>19.107153052291004</v>
      </c>
      <c r="AZ12" s="36">
        <f t="shared" si="1"/>
        <v>20.043403551853263</v>
      </c>
      <c r="BA12" s="36">
        <f t="shared" si="1"/>
        <v>21.02553032589407</v>
      </c>
      <c r="BB12" s="36">
        <f t="shared" si="1"/>
        <v>22.05578131186288</v>
      </c>
      <c r="BC12" s="36">
        <f t="shared" si="1"/>
        <v>23.13651459614416</v>
      </c>
      <c r="BD12" s="36">
        <f t="shared" si="1"/>
        <v>24.270203811355223</v>
      </c>
      <c r="BE12" s="36">
        <f t="shared" si="1"/>
        <v>25.45944379811163</v>
      </c>
      <c r="BF12" s="36">
        <f t="shared" si="1"/>
        <v>26.706956544219096</v>
      </c>
      <c r="BG12" s="36">
        <f t="shared" si="1"/>
        <v>28.015597414885832</v>
      </c>
      <c r="BH12" s="36">
        <f t="shared" si="1"/>
        <v>29.388361688215237</v>
      </c>
      <c r="BI12" s="36">
        <f t="shared" si="1"/>
        <v>30.828391410937783</v>
      </c>
      <c r="BJ12" s="36">
        <f t="shared" si="1"/>
        <v>32.33898259007373</v>
      </c>
      <c r="BK12" s="36">
        <f t="shared" si="1"/>
        <v>33.923592736987345</v>
      </c>
      <c r="BL12" s="36">
        <f t="shared" si="1"/>
        <v>35.58584878109972</v>
      </c>
      <c r="BM12" s="36">
        <f t="shared" si="1"/>
        <v>37.3295553713736</v>
      </c>
      <c r="BN12" s="36">
        <f t="shared" si="1"/>
        <v>39.15870358457091</v>
      </c>
      <c r="BO12" s="36">
        <f t="shared" si="1"/>
        <v>41.07748006021488</v>
      </c>
      <c r="BP12" s="36">
        <f t="shared" si="1"/>
        <v>43.090276583165405</v>
      </c>
      <c r="BQ12" s="36">
        <f t="shared" si="1"/>
        <v>45.20170013574051</v>
      </c>
      <c r="BR12" s="36">
        <f t="shared" si="1"/>
        <v>47.41658344239179</v>
      </c>
      <c r="BS12" s="36">
        <f t="shared" si="1"/>
        <v>49.73999603106898</v>
      </c>
      <c r="BT12" s="36">
        <f t="shared" si="1"/>
        <v>52.17725583659136</v>
      </c>
      <c r="BU12" s="36">
        <f t="shared" si="1"/>
        <v>54.73394137258433</v>
      </c>
      <c r="BV12" s="36">
        <f t="shared" si="1"/>
        <v>57.41590449984096</v>
      </c>
      <c r="BW12" s="36">
        <f t="shared" si="1"/>
        <v>60.229283820333166</v>
      </c>
      <c r="BX12" s="36">
        <f t="shared" si="1"/>
        <v>63.18051872752949</v>
      </c>
      <c r="BY12" s="36">
        <f t="shared" si="1"/>
        <v>66.27636414517843</v>
      </c>
      <c r="BZ12" s="36">
        <f t="shared" si="1"/>
        <v>69.52390598829217</v>
      </c>
      <c r="CA12" s="36">
        <f aca="true" t="shared" si="2" ref="CA12:EL16">BZ12*(1+$F12)</f>
        <v>72.93057738171848</v>
      </c>
      <c r="CB12" s="36">
        <f t="shared" si="2"/>
        <v>76.50417567342268</v>
      </c>
      <c r="CC12" s="36">
        <f t="shared" si="2"/>
        <v>80.25288028142039</v>
      </c>
      <c r="CD12" s="36">
        <f t="shared" si="2"/>
        <v>84.18527141520998</v>
      </c>
      <c r="CE12" s="36">
        <f t="shared" si="2"/>
        <v>88.31034971455527</v>
      </c>
      <c r="CF12" s="36">
        <f t="shared" si="2"/>
        <v>92.63755685056847</v>
      </c>
      <c r="CG12" s="36">
        <f t="shared" si="2"/>
        <v>97.17679713624632</v>
      </c>
      <c r="CH12" s="36">
        <f t="shared" si="2"/>
        <v>101.93846019592239</v>
      </c>
      <c r="CI12" s="36">
        <f t="shared" si="2"/>
        <v>106.93344474552258</v>
      </c>
      <c r="CJ12" s="36">
        <f t="shared" si="2"/>
        <v>112.17318353805318</v>
      </c>
      <c r="CK12" s="36">
        <f t="shared" si="2"/>
        <v>117.66966953141778</v>
      </c>
      <c r="CL12" s="36">
        <f t="shared" si="2"/>
        <v>123.43548333845725</v>
      </c>
      <c r="CM12" s="36">
        <f t="shared" si="2"/>
        <v>129.48382202204164</v>
      </c>
      <c r="CN12" s="36">
        <f t="shared" si="2"/>
        <v>135.82852930112168</v>
      </c>
      <c r="CO12" s="36">
        <f t="shared" si="2"/>
        <v>142.48412723687662</v>
      </c>
      <c r="CP12" s="36">
        <f t="shared" si="2"/>
        <v>149.46584947148355</v>
      </c>
      <c r="CQ12" s="36">
        <f t="shared" si="2"/>
        <v>156.78967609558623</v>
      </c>
      <c r="CR12" s="36">
        <f t="shared" si="2"/>
        <v>164.47237022426995</v>
      </c>
      <c r="CS12" s="36">
        <f t="shared" si="2"/>
        <v>172.53151636525917</v>
      </c>
      <c r="CT12" s="36">
        <f t="shared" si="2"/>
        <v>180.98556066715685</v>
      </c>
      <c r="CU12" s="36">
        <f t="shared" si="2"/>
        <v>189.85385313984753</v>
      </c>
      <c r="CV12" s="36">
        <f t="shared" si="2"/>
        <v>199.15669194370005</v>
      </c>
      <c r="CW12" s="36">
        <f t="shared" si="2"/>
        <v>208.91536984894134</v>
      </c>
      <c r="CX12" s="36">
        <f t="shared" si="2"/>
        <v>219.15222297153946</v>
      </c>
      <c r="CY12" s="36">
        <f t="shared" si="2"/>
        <v>229.89068189714487</v>
      </c>
      <c r="CZ12" s="36">
        <f t="shared" si="2"/>
        <v>241.15532531010496</v>
      </c>
      <c r="DA12" s="36">
        <f t="shared" si="2"/>
        <v>252.97193625030008</v>
      </c>
      <c r="DB12" s="36">
        <f t="shared" si="2"/>
        <v>265.36756112656474</v>
      </c>
      <c r="DC12" s="36">
        <f t="shared" si="2"/>
        <v>278.3705716217664</v>
      </c>
      <c r="DD12" s="36">
        <f t="shared" si="2"/>
        <v>292.0107296312329</v>
      </c>
      <c r="DE12" s="36">
        <f t="shared" si="2"/>
        <v>306.3192553831633</v>
      </c>
      <c r="DF12" s="36">
        <f t="shared" si="2"/>
        <v>321.32889889693826</v>
      </c>
      <c r="DG12" s="36">
        <f t="shared" si="2"/>
        <v>337.0740149428882</v>
      </c>
      <c r="DH12" s="36">
        <f t="shared" si="2"/>
        <v>353.59064167508967</v>
      </c>
      <c r="DI12" s="36">
        <f t="shared" si="2"/>
        <v>370.91658311716907</v>
      </c>
      <c r="DJ12" s="36">
        <f t="shared" si="2"/>
        <v>389.09149568991035</v>
      </c>
      <c r="DK12" s="36">
        <f t="shared" si="2"/>
        <v>408.1569789787159</v>
      </c>
      <c r="DL12" s="36">
        <f t="shared" si="2"/>
        <v>428.15667094867297</v>
      </c>
      <c r="DM12" s="36">
        <f t="shared" si="2"/>
        <v>449.13634782515794</v>
      </c>
      <c r="DN12" s="36">
        <f t="shared" si="2"/>
        <v>471.1440288685906</v>
      </c>
      <c r="DO12" s="36">
        <f t="shared" si="2"/>
        <v>494.23008628315154</v>
      </c>
      <c r="DP12" s="36">
        <f t="shared" si="2"/>
        <v>518.447360511026</v>
      </c>
      <c r="DQ12" s="36">
        <f t="shared" si="2"/>
        <v>543.8512811760662</v>
      </c>
      <c r="DR12" s="36">
        <f t="shared" si="2"/>
        <v>570.4999939536934</v>
      </c>
      <c r="DS12" s="36">
        <f t="shared" si="2"/>
        <v>598.4544936574243</v>
      </c>
      <c r="DT12" s="36">
        <f t="shared" si="2"/>
        <v>627.7787638466381</v>
      </c>
      <c r="DU12" s="36">
        <f t="shared" si="2"/>
        <v>658.5399232751233</v>
      </c>
      <c r="DV12" s="36">
        <f t="shared" si="2"/>
        <v>690.8083795156043</v>
      </c>
      <c r="DW12" s="36">
        <f t="shared" si="2"/>
        <v>724.6579901118689</v>
      </c>
      <c r="DX12" s="36">
        <f t="shared" si="2"/>
        <v>760.1662316273504</v>
      </c>
      <c r="DY12" s="36">
        <f t="shared" si="2"/>
        <v>797.4143769770905</v>
      </c>
      <c r="DZ12" s="36">
        <f t="shared" si="2"/>
        <v>836.4876814489678</v>
      </c>
      <c r="EA12" s="36">
        <f t="shared" si="2"/>
        <v>877.4755778399672</v>
      </c>
      <c r="EB12" s="36">
        <f t="shared" si="2"/>
        <v>920.4718811541255</v>
      </c>
      <c r="EC12" s="36">
        <f t="shared" si="2"/>
        <v>965.5750033306776</v>
      </c>
      <c r="ED12" s="36">
        <f t="shared" si="2"/>
        <v>1012.8881784938808</v>
      </c>
      <c r="EE12" s="36">
        <f t="shared" si="2"/>
        <v>1062.5196992400809</v>
      </c>
      <c r="EF12" s="36">
        <f t="shared" si="2"/>
        <v>1114.5831645028447</v>
      </c>
      <c r="EG12" s="36">
        <f t="shared" si="2"/>
        <v>1169.197739563484</v>
      </c>
      <c r="EH12" s="36">
        <f t="shared" si="2"/>
        <v>1226.4884288020946</v>
      </c>
      <c r="EI12" s="36">
        <f t="shared" si="2"/>
        <v>1286.5863618133972</v>
      </c>
      <c r="EJ12" s="36">
        <f t="shared" si="2"/>
        <v>1349.6290935422535</v>
      </c>
      <c r="EK12" s="36">
        <f t="shared" si="2"/>
        <v>1415.7609191258239</v>
      </c>
      <c r="EL12" s="36">
        <f t="shared" si="2"/>
        <v>1485.1332041629892</v>
      </c>
      <c r="EM12" s="36">
        <f aca="true" t="shared" si="3" ref="EM12:GX15">EL12*(1+$F12)</f>
        <v>1557.9047311669756</v>
      </c>
      <c r="EN12" s="36">
        <f t="shared" si="3"/>
        <v>1634.2420629941573</v>
      </c>
      <c r="EO12" s="36">
        <f t="shared" si="3"/>
        <v>1714.319924080871</v>
      </c>
      <c r="EP12" s="36">
        <f t="shared" si="3"/>
        <v>1798.3216003608336</v>
      </c>
      <c r="EQ12" s="36">
        <f t="shared" si="3"/>
        <v>1886.4393587785144</v>
      </c>
      <c r="ER12" s="36">
        <f t="shared" si="3"/>
        <v>1978.8748873586615</v>
      </c>
      <c r="ES12" s="36">
        <f t="shared" si="3"/>
        <v>2075.8397568392356</v>
      </c>
      <c r="ET12" s="36">
        <f t="shared" si="3"/>
        <v>2177.555904924358</v>
      </c>
      <c r="EU12" s="36">
        <f t="shared" si="3"/>
        <v>2284.2561442656515</v>
      </c>
      <c r="EV12" s="36">
        <f t="shared" si="3"/>
        <v>2396.1846953346685</v>
      </c>
      <c r="EW12" s="36">
        <f t="shared" si="3"/>
        <v>2513.597745406067</v>
      </c>
      <c r="EX12" s="36">
        <f t="shared" si="3"/>
        <v>2636.764034930964</v>
      </c>
      <c r="EY12" s="36">
        <f t="shared" si="3"/>
        <v>2765.965472642581</v>
      </c>
      <c r="EZ12" s="36">
        <f t="shared" si="3"/>
        <v>2901.497780802067</v>
      </c>
      <c r="FA12" s="36">
        <f t="shared" si="3"/>
        <v>3043.6711720613685</v>
      </c>
      <c r="FB12" s="36">
        <f t="shared" si="3"/>
        <v>3192.811059492375</v>
      </c>
      <c r="FC12" s="36">
        <f t="shared" si="3"/>
        <v>3349.2588014075013</v>
      </c>
      <c r="FD12" s="36">
        <f t="shared" si="3"/>
        <v>3513.3724826764687</v>
      </c>
      <c r="FE12" s="36">
        <f t="shared" si="3"/>
        <v>3685.5277343276157</v>
      </c>
      <c r="FF12" s="36">
        <f t="shared" si="3"/>
        <v>3866.1185933096685</v>
      </c>
      <c r="FG12" s="36">
        <f t="shared" si="3"/>
        <v>4055.558404381842</v>
      </c>
      <c r="FH12" s="36">
        <f t="shared" si="3"/>
        <v>4254.280766196553</v>
      </c>
      <c r="FI12" s="36">
        <f t="shared" si="3"/>
        <v>4462.740523740184</v>
      </c>
      <c r="FJ12" s="36">
        <f t="shared" si="3"/>
        <v>4681.414809403453</v>
      </c>
      <c r="FK12" s="36">
        <f t="shared" si="3"/>
        <v>4910.804135064222</v>
      </c>
      <c r="FL12" s="36">
        <f t="shared" si="3"/>
        <v>5151.433537682368</v>
      </c>
      <c r="FM12" s="36">
        <f t="shared" si="3"/>
        <v>5403.853781028804</v>
      </c>
      <c r="FN12" s="36">
        <f t="shared" si="3"/>
        <v>5668.642616299216</v>
      </c>
      <c r="FO12" s="36">
        <f t="shared" si="3"/>
        <v>5946.406104497877</v>
      </c>
      <c r="FP12" s="36">
        <f t="shared" si="3"/>
        <v>6237.7800036182725</v>
      </c>
      <c r="FQ12" s="36">
        <f t="shared" si="3"/>
        <v>6543.431223795567</v>
      </c>
      <c r="FR12" s="36">
        <f t="shared" si="3"/>
        <v>6864.05935376155</v>
      </c>
      <c r="FS12" s="36">
        <f t="shared" si="3"/>
        <v>7200.398262095865</v>
      </c>
      <c r="FT12" s="36">
        <f t="shared" si="3"/>
        <v>7553.217776938562</v>
      </c>
      <c r="FU12" s="36">
        <f t="shared" si="3"/>
        <v>7923.325448008551</v>
      </c>
      <c r="FV12" s="36">
        <f t="shared" si="3"/>
        <v>8311.568394960968</v>
      </c>
      <c r="FW12" s="36">
        <f t="shared" si="3"/>
        <v>8718.835246314055</v>
      </c>
      <c r="FX12" s="36">
        <f t="shared" si="3"/>
        <v>9146.058173383442</v>
      </c>
      <c r="FY12" s="36">
        <f t="shared" si="3"/>
        <v>9594.215023879231</v>
      </c>
      <c r="FZ12" s="36">
        <f t="shared" si="3"/>
        <v>10064.331560049313</v>
      </c>
      <c r="GA12" s="36">
        <f t="shared" si="3"/>
        <v>10557.48380649173</v>
      </c>
      <c r="GB12" s="36">
        <f t="shared" si="3"/>
        <v>11074.800513009823</v>
      </c>
      <c r="GC12" s="36">
        <f t="shared" si="3"/>
        <v>11617.465738147303</v>
      </c>
      <c r="GD12" s="36">
        <f t="shared" si="3"/>
        <v>12186.72155931652</v>
      </c>
      <c r="GE12" s="36">
        <f t="shared" si="3"/>
        <v>12783.87091572303</v>
      </c>
      <c r="GF12" s="36">
        <f t="shared" si="3"/>
        <v>13410.280590593457</v>
      </c>
      <c r="GG12" s="36">
        <f t="shared" si="3"/>
        <v>14067.384339532535</v>
      </c>
      <c r="GH12" s="36">
        <f t="shared" si="3"/>
        <v>14756.686172169628</v>
      </c>
      <c r="GI12" s="36">
        <f t="shared" si="3"/>
        <v>15479.763794605939</v>
      </c>
      <c r="GJ12" s="36">
        <f t="shared" si="3"/>
        <v>16238.272220541628</v>
      </c>
      <c r="GK12" s="36">
        <f t="shared" si="3"/>
        <v>17033.947559348166</v>
      </c>
      <c r="GL12" s="36">
        <f t="shared" si="3"/>
        <v>17868.610989756224</v>
      </c>
      <c r="GM12" s="36">
        <f t="shared" si="3"/>
        <v>18744.172928254276</v>
      </c>
      <c r="GN12" s="36">
        <f t="shared" si="3"/>
        <v>19662.637401738735</v>
      </c>
      <c r="GO12" s="36">
        <f t="shared" si="3"/>
        <v>20626.106634423933</v>
      </c>
      <c r="GP12" s="36">
        <f t="shared" si="3"/>
        <v>21636.785859510706</v>
      </c>
      <c r="GQ12" s="36">
        <f t="shared" si="3"/>
        <v>22696.98836662673</v>
      </c>
      <c r="GR12" s="36">
        <f t="shared" si="3"/>
        <v>23809.14079659144</v>
      </c>
      <c r="GS12" s="36">
        <f t="shared" si="3"/>
        <v>24975.78869562442</v>
      </c>
      <c r="GT12" s="36">
        <f t="shared" si="3"/>
        <v>26199.60234171001</v>
      </c>
      <c r="GU12" s="36">
        <f t="shared" si="3"/>
        <v>27483.3828564538</v>
      </c>
      <c r="GV12" s="36">
        <f t="shared" si="3"/>
        <v>28830.068616420038</v>
      </c>
      <c r="GW12" s="36">
        <f t="shared" si="3"/>
        <v>30242.741978624617</v>
      </c>
      <c r="GX12" s="36">
        <f t="shared" si="3"/>
        <v>31724.636335577223</v>
      </c>
      <c r="GY12" s="36">
        <f aca="true" t="shared" si="4" ref="GY12:HA14">GX12*(1+$F12)</f>
        <v>33279.14351602051</v>
      </c>
      <c r="GZ12" s="36">
        <f>GY12*(1+$F12)</f>
        <v>34909.82154830551</v>
      </c>
      <c r="HA12" s="36">
        <f>GZ12*(1+$F12)</f>
        <v>36620.402804172474</v>
      </c>
    </row>
    <row r="13" spans="1:209" ht="15.75" customHeight="1">
      <c r="A13" s="10">
        <v>2</v>
      </c>
      <c r="B13" s="121" t="s">
        <v>594</v>
      </c>
      <c r="C13" s="105">
        <f>'Stock Prices'!K22</f>
        <v>19.71423076923077</v>
      </c>
      <c r="D13" s="103">
        <f>'MPG-7'!E13</f>
        <v>0.66</v>
      </c>
      <c r="E13" s="75">
        <f>'MPG-7'!D13</f>
        <v>0.04666666666666667</v>
      </c>
      <c r="F13" s="22">
        <v>0.049</v>
      </c>
      <c r="G13" s="20">
        <f>IRR(I13:HA13)</f>
        <v>0.08370227470662216</v>
      </c>
      <c r="I13" s="132">
        <f>-C13</f>
        <v>-19.71423076923077</v>
      </c>
      <c r="J13" s="36">
        <f>D13*(1+$E13)</f>
        <v>0.6908</v>
      </c>
      <c r="K13" s="36">
        <f t="shared" si="0"/>
        <v>0.7230373333333333</v>
      </c>
      <c r="L13" s="36">
        <f t="shared" si="0"/>
        <v>0.7567790755555555</v>
      </c>
      <c r="M13" s="36">
        <f t="shared" si="0"/>
        <v>0.7920954324148147</v>
      </c>
      <c r="N13" s="36">
        <f t="shared" si="0"/>
        <v>0.829059885927506</v>
      </c>
      <c r="O13" s="36">
        <f t="shared" si="1"/>
        <v>0.8696838203379538</v>
      </c>
      <c r="P13" s="36">
        <f t="shared" si="1"/>
        <v>0.9122983275345135</v>
      </c>
      <c r="Q13" s="36">
        <f t="shared" si="1"/>
        <v>0.9570009455837045</v>
      </c>
      <c r="R13" s="36">
        <f t="shared" si="1"/>
        <v>1.003893991917306</v>
      </c>
      <c r="S13" s="36">
        <f t="shared" si="1"/>
        <v>1.0530847975212538</v>
      </c>
      <c r="T13" s="36">
        <f t="shared" si="1"/>
        <v>1.1046859525997952</v>
      </c>
      <c r="U13" s="36">
        <f t="shared" si="1"/>
        <v>1.1588155642771851</v>
      </c>
      <c r="V13" s="36">
        <f t="shared" si="1"/>
        <v>1.2155975269267671</v>
      </c>
      <c r="W13" s="36">
        <f t="shared" si="1"/>
        <v>1.2751618057461787</v>
      </c>
      <c r="X13" s="36">
        <f t="shared" si="1"/>
        <v>1.3376447342277413</v>
      </c>
      <c r="Y13" s="36">
        <f t="shared" si="1"/>
        <v>1.4031893262049007</v>
      </c>
      <c r="Z13" s="36">
        <f t="shared" si="1"/>
        <v>1.4719456031889406</v>
      </c>
      <c r="AA13" s="36">
        <f t="shared" si="1"/>
        <v>1.5440709377451987</v>
      </c>
      <c r="AB13" s="36">
        <f t="shared" si="1"/>
        <v>1.6197304136947133</v>
      </c>
      <c r="AC13" s="36">
        <f t="shared" si="1"/>
        <v>1.6990972039657541</v>
      </c>
      <c r="AD13" s="36">
        <f t="shared" si="1"/>
        <v>1.782352966960076</v>
      </c>
      <c r="AE13" s="36">
        <f t="shared" si="1"/>
        <v>1.8696882623411195</v>
      </c>
      <c r="AF13" s="36">
        <f t="shared" si="1"/>
        <v>1.9613029871958343</v>
      </c>
      <c r="AG13" s="36">
        <f t="shared" si="1"/>
        <v>2.05740683356843</v>
      </c>
      <c r="AH13" s="36">
        <f t="shared" si="1"/>
        <v>2.158219768413283</v>
      </c>
      <c r="AI13" s="36">
        <f t="shared" si="1"/>
        <v>2.2639725370655337</v>
      </c>
      <c r="AJ13" s="36">
        <f t="shared" si="1"/>
        <v>2.3749071913817446</v>
      </c>
      <c r="AK13" s="36">
        <f t="shared" si="1"/>
        <v>2.49127764375945</v>
      </c>
      <c r="AL13" s="36">
        <f t="shared" si="1"/>
        <v>2.613350248303663</v>
      </c>
      <c r="AM13" s="36">
        <f t="shared" si="1"/>
        <v>2.741404410470542</v>
      </c>
      <c r="AN13" s="36">
        <f t="shared" si="1"/>
        <v>2.8757332265835984</v>
      </c>
      <c r="AO13" s="36">
        <f t="shared" si="1"/>
        <v>3.0166441546861944</v>
      </c>
      <c r="AP13" s="36">
        <f t="shared" si="1"/>
        <v>3.164459718265818</v>
      </c>
      <c r="AQ13" s="36">
        <f t="shared" si="1"/>
        <v>3.3195182444608426</v>
      </c>
      <c r="AR13" s="36">
        <f t="shared" si="1"/>
        <v>3.4821746384394237</v>
      </c>
      <c r="AS13" s="36">
        <f t="shared" si="1"/>
        <v>3.6528011957229554</v>
      </c>
      <c r="AT13" s="36">
        <f t="shared" si="1"/>
        <v>3.8317884543133798</v>
      </c>
      <c r="AU13" s="36">
        <f t="shared" si="1"/>
        <v>4.019546088574735</v>
      </c>
      <c r="AV13" s="36">
        <f t="shared" si="1"/>
        <v>4.216503846914897</v>
      </c>
      <c r="AW13" s="36">
        <f t="shared" si="1"/>
        <v>4.423112535413726</v>
      </c>
      <c r="AX13" s="36">
        <f t="shared" si="1"/>
        <v>4.639845049648999</v>
      </c>
      <c r="AY13" s="36">
        <f t="shared" si="1"/>
        <v>4.8671974570818</v>
      </c>
      <c r="AZ13" s="36">
        <f t="shared" si="1"/>
        <v>5.1056901324788075</v>
      </c>
      <c r="BA13" s="36">
        <f t="shared" si="1"/>
        <v>5.355868948970269</v>
      </c>
      <c r="BB13" s="36">
        <f t="shared" si="1"/>
        <v>5.618306527469811</v>
      </c>
      <c r="BC13" s="36">
        <f t="shared" si="1"/>
        <v>5.8936035473158315</v>
      </c>
      <c r="BD13" s="36">
        <f t="shared" si="1"/>
        <v>6.182390121134307</v>
      </c>
      <c r="BE13" s="36">
        <f t="shared" si="1"/>
        <v>6.485327237069887</v>
      </c>
      <c r="BF13" s="36">
        <f t="shared" si="1"/>
        <v>6.803108271686311</v>
      </c>
      <c r="BG13" s="36">
        <f t="shared" si="1"/>
        <v>7.13646057699894</v>
      </c>
      <c r="BH13" s="36">
        <f t="shared" si="1"/>
        <v>7.486147145271888</v>
      </c>
      <c r="BI13" s="36">
        <f t="shared" si="1"/>
        <v>7.852968355390209</v>
      </c>
      <c r="BJ13" s="36">
        <f t="shared" si="1"/>
        <v>8.23776380480433</v>
      </c>
      <c r="BK13" s="36">
        <f t="shared" si="1"/>
        <v>8.641414231239741</v>
      </c>
      <c r="BL13" s="36">
        <f t="shared" si="1"/>
        <v>9.064843528570488</v>
      </c>
      <c r="BM13" s="36">
        <f t="shared" si="1"/>
        <v>9.509020861470441</v>
      </c>
      <c r="BN13" s="36">
        <f t="shared" si="1"/>
        <v>9.974962883682492</v>
      </c>
      <c r="BO13" s="36">
        <f t="shared" si="1"/>
        <v>10.463736064982934</v>
      </c>
      <c r="BP13" s="36">
        <f t="shared" si="1"/>
        <v>10.976459132167097</v>
      </c>
      <c r="BQ13" s="36">
        <f t="shared" si="1"/>
        <v>11.514305629643284</v>
      </c>
      <c r="BR13" s="36">
        <f t="shared" si="1"/>
        <v>12.078506605495804</v>
      </c>
      <c r="BS13" s="36">
        <f t="shared" si="1"/>
        <v>12.670353429165097</v>
      </c>
      <c r="BT13" s="36">
        <f t="shared" si="1"/>
        <v>13.291200747194186</v>
      </c>
      <c r="BU13" s="36">
        <f t="shared" si="1"/>
        <v>13.9424695838067</v>
      </c>
      <c r="BV13" s="36">
        <f t="shared" si="1"/>
        <v>14.625650593413226</v>
      </c>
      <c r="BW13" s="36">
        <f t="shared" si="1"/>
        <v>15.342307472490473</v>
      </c>
      <c r="BX13" s="36">
        <f t="shared" si="1"/>
        <v>16.094080538642505</v>
      </c>
      <c r="BY13" s="36">
        <f t="shared" si="1"/>
        <v>16.882690485035987</v>
      </c>
      <c r="BZ13" s="36">
        <f t="shared" si="1"/>
        <v>17.70994231880275</v>
      </c>
      <c r="CA13" s="36">
        <f t="shared" si="2"/>
        <v>18.577729492424083</v>
      </c>
      <c r="CB13" s="36">
        <f t="shared" si="2"/>
        <v>19.488038237552864</v>
      </c>
      <c r="CC13" s="36">
        <f t="shared" si="2"/>
        <v>20.44295211119295</v>
      </c>
      <c r="CD13" s="36">
        <f t="shared" si="2"/>
        <v>21.444656764641405</v>
      </c>
      <c r="CE13" s="36">
        <f t="shared" si="2"/>
        <v>22.495444946108833</v>
      </c>
      <c r="CF13" s="36">
        <f t="shared" si="2"/>
        <v>23.597721748468164</v>
      </c>
      <c r="CG13" s="36">
        <f t="shared" si="2"/>
        <v>24.754010114143103</v>
      </c>
      <c r="CH13" s="36">
        <f t="shared" si="2"/>
        <v>25.966956609736112</v>
      </c>
      <c r="CI13" s="36">
        <f t="shared" si="2"/>
        <v>27.23933748361318</v>
      </c>
      <c r="CJ13" s="36">
        <f t="shared" si="2"/>
        <v>28.574065020310226</v>
      </c>
      <c r="CK13" s="36">
        <f t="shared" si="2"/>
        <v>29.974194206305423</v>
      </c>
      <c r="CL13" s="36">
        <f t="shared" si="2"/>
        <v>31.442929722414387</v>
      </c>
      <c r="CM13" s="36">
        <f t="shared" si="2"/>
        <v>32.98363327881269</v>
      </c>
      <c r="CN13" s="36">
        <f t="shared" si="2"/>
        <v>34.59983130947451</v>
      </c>
      <c r="CO13" s="36">
        <f t="shared" si="2"/>
        <v>36.29522304363876</v>
      </c>
      <c r="CP13" s="36">
        <f t="shared" si="2"/>
        <v>38.073688972777056</v>
      </c>
      <c r="CQ13" s="36">
        <f t="shared" si="2"/>
        <v>39.93929973244313</v>
      </c>
      <c r="CR13" s="36">
        <f t="shared" si="2"/>
        <v>41.89632541933284</v>
      </c>
      <c r="CS13" s="36">
        <f t="shared" si="2"/>
        <v>43.94924536488015</v>
      </c>
      <c r="CT13" s="36">
        <f t="shared" si="2"/>
        <v>46.10275838775927</v>
      </c>
      <c r="CU13" s="36">
        <f t="shared" si="2"/>
        <v>48.36179354875947</v>
      </c>
      <c r="CV13" s="36">
        <f t="shared" si="2"/>
        <v>50.731521432648684</v>
      </c>
      <c r="CW13" s="36">
        <f t="shared" si="2"/>
        <v>53.21736598284846</v>
      </c>
      <c r="CX13" s="36">
        <f t="shared" si="2"/>
        <v>55.82501691600803</v>
      </c>
      <c r="CY13" s="36">
        <f t="shared" si="2"/>
        <v>58.56044274489242</v>
      </c>
      <c r="CZ13" s="36">
        <f t="shared" si="2"/>
        <v>61.429904439392146</v>
      </c>
      <c r="DA13" s="36">
        <f t="shared" si="2"/>
        <v>64.43996975692235</v>
      </c>
      <c r="DB13" s="36">
        <f t="shared" si="2"/>
        <v>67.59752827501154</v>
      </c>
      <c r="DC13" s="36">
        <f t="shared" si="2"/>
        <v>70.9098071604871</v>
      </c>
      <c r="DD13" s="36">
        <f t="shared" si="2"/>
        <v>74.38438771135097</v>
      </c>
      <c r="DE13" s="36">
        <f t="shared" si="2"/>
        <v>78.02922270920716</v>
      </c>
      <c r="DF13" s="36">
        <f t="shared" si="2"/>
        <v>81.85265462195831</v>
      </c>
      <c r="DG13" s="36">
        <f t="shared" si="2"/>
        <v>85.86343469843426</v>
      </c>
      <c r="DH13" s="36">
        <f t="shared" si="2"/>
        <v>90.07074299865754</v>
      </c>
      <c r="DI13" s="36">
        <f t="shared" si="2"/>
        <v>94.48420940559176</v>
      </c>
      <c r="DJ13" s="36">
        <f t="shared" si="2"/>
        <v>99.11393566646575</v>
      </c>
      <c r="DK13" s="36">
        <f t="shared" si="2"/>
        <v>103.97051851412256</v>
      </c>
      <c r="DL13" s="36">
        <f t="shared" si="2"/>
        <v>109.06507392131456</v>
      </c>
      <c r="DM13" s="36">
        <f t="shared" si="2"/>
        <v>114.40926254345896</v>
      </c>
      <c r="DN13" s="36">
        <f t="shared" si="2"/>
        <v>120.01531640808845</v>
      </c>
      <c r="DO13" s="36">
        <f t="shared" si="2"/>
        <v>125.89606691208478</v>
      </c>
      <c r="DP13" s="36">
        <f t="shared" si="2"/>
        <v>132.06497419077692</v>
      </c>
      <c r="DQ13" s="36">
        <f t="shared" si="2"/>
        <v>138.536157926125</v>
      </c>
      <c r="DR13" s="36">
        <f t="shared" si="2"/>
        <v>145.3244296645051</v>
      </c>
      <c r="DS13" s="36">
        <f t="shared" si="2"/>
        <v>152.44532671806584</v>
      </c>
      <c r="DT13" s="36">
        <f t="shared" si="2"/>
        <v>159.91514772725105</v>
      </c>
      <c r="DU13" s="36">
        <f t="shared" si="2"/>
        <v>167.75098996588633</v>
      </c>
      <c r="DV13" s="36">
        <f t="shared" si="2"/>
        <v>175.97078847421474</v>
      </c>
      <c r="DW13" s="36">
        <f t="shared" si="2"/>
        <v>184.59335710945126</v>
      </c>
      <c r="DX13" s="36">
        <f t="shared" si="2"/>
        <v>193.63843160781437</v>
      </c>
      <c r="DY13" s="36">
        <f t="shared" si="2"/>
        <v>203.12671475659727</v>
      </c>
      <c r="DZ13" s="36">
        <f t="shared" si="2"/>
        <v>213.0799237796705</v>
      </c>
      <c r="EA13" s="36">
        <f t="shared" si="2"/>
        <v>223.52084004487435</v>
      </c>
      <c r="EB13" s="36">
        <f t="shared" si="2"/>
        <v>234.47336120707317</v>
      </c>
      <c r="EC13" s="36">
        <f t="shared" si="2"/>
        <v>245.96255590621973</v>
      </c>
      <c r="ED13" s="36">
        <f t="shared" si="2"/>
        <v>258.0147211456245</v>
      </c>
      <c r="EE13" s="36">
        <f t="shared" si="2"/>
        <v>270.6574424817601</v>
      </c>
      <c r="EF13" s="36">
        <f t="shared" si="2"/>
        <v>283.9196571633663</v>
      </c>
      <c r="EG13" s="36">
        <f t="shared" si="2"/>
        <v>297.8317203643712</v>
      </c>
      <c r="EH13" s="36">
        <f t="shared" si="2"/>
        <v>312.4254746622254</v>
      </c>
      <c r="EI13" s="36">
        <f t="shared" si="2"/>
        <v>327.7343229206744</v>
      </c>
      <c r="EJ13" s="36">
        <f t="shared" si="2"/>
        <v>343.7933047437874</v>
      </c>
      <c r="EK13" s="36">
        <f t="shared" si="2"/>
        <v>360.639176676233</v>
      </c>
      <c r="EL13" s="36">
        <f t="shared" si="2"/>
        <v>378.31049633336835</v>
      </c>
      <c r="EM13" s="36">
        <f t="shared" si="3"/>
        <v>396.84771065370336</v>
      </c>
      <c r="EN13" s="36">
        <f t="shared" si="3"/>
        <v>416.2932484757348</v>
      </c>
      <c r="EO13" s="36">
        <f t="shared" si="3"/>
        <v>436.69161765104576</v>
      </c>
      <c r="EP13" s="36">
        <f t="shared" si="3"/>
        <v>458.08950691594697</v>
      </c>
      <c r="EQ13" s="36">
        <f t="shared" si="3"/>
        <v>480.53589275482835</v>
      </c>
      <c r="ER13" s="36">
        <f t="shared" si="3"/>
        <v>504.0821514998149</v>
      </c>
      <c r="ES13" s="36">
        <f t="shared" si="3"/>
        <v>528.7821769233058</v>
      </c>
      <c r="ET13" s="36">
        <f t="shared" si="3"/>
        <v>554.6925035925477</v>
      </c>
      <c r="EU13" s="36">
        <f t="shared" si="3"/>
        <v>581.8724362685825</v>
      </c>
      <c r="EV13" s="36">
        <f t="shared" si="3"/>
        <v>610.3841856457431</v>
      </c>
      <c r="EW13" s="36">
        <f t="shared" si="3"/>
        <v>640.2930107423845</v>
      </c>
      <c r="EX13" s="36">
        <f t="shared" si="3"/>
        <v>671.6673682687613</v>
      </c>
      <c r="EY13" s="36">
        <f t="shared" si="3"/>
        <v>704.5790693139305</v>
      </c>
      <c r="EZ13" s="36">
        <f t="shared" si="3"/>
        <v>739.1034437103131</v>
      </c>
      <c r="FA13" s="36">
        <f t="shared" si="3"/>
        <v>775.3195124521184</v>
      </c>
      <c r="FB13" s="36">
        <f t="shared" si="3"/>
        <v>813.3101685622721</v>
      </c>
      <c r="FC13" s="36">
        <f t="shared" si="3"/>
        <v>853.1623668218234</v>
      </c>
      <c r="FD13" s="36">
        <f t="shared" si="3"/>
        <v>894.9673227960927</v>
      </c>
      <c r="FE13" s="36">
        <f t="shared" si="3"/>
        <v>938.8207216131012</v>
      </c>
      <c r="FF13" s="36">
        <f t="shared" si="3"/>
        <v>984.8229369721431</v>
      </c>
      <c r="FG13" s="36">
        <f t="shared" si="3"/>
        <v>1033.079260883778</v>
      </c>
      <c r="FH13" s="36">
        <f t="shared" si="3"/>
        <v>1083.7001446670831</v>
      </c>
      <c r="FI13" s="36">
        <f t="shared" si="3"/>
        <v>1136.8014517557701</v>
      </c>
      <c r="FJ13" s="36">
        <f t="shared" si="3"/>
        <v>1192.5047228918029</v>
      </c>
      <c r="FK13" s="36">
        <f t="shared" si="3"/>
        <v>1250.9374543135011</v>
      </c>
      <c r="FL13" s="36">
        <f t="shared" si="3"/>
        <v>1312.2333895748625</v>
      </c>
      <c r="FM13" s="36">
        <f t="shared" si="3"/>
        <v>1376.5328256640307</v>
      </c>
      <c r="FN13" s="36">
        <f t="shared" si="3"/>
        <v>1443.9829341215682</v>
      </c>
      <c r="FO13" s="36">
        <f t="shared" si="3"/>
        <v>1514.7380978935248</v>
      </c>
      <c r="FP13" s="36">
        <f t="shared" si="3"/>
        <v>1588.9602646903074</v>
      </c>
      <c r="FQ13" s="36">
        <f t="shared" si="3"/>
        <v>1666.8193176601324</v>
      </c>
      <c r="FR13" s="36">
        <f t="shared" si="3"/>
        <v>1748.4934642254786</v>
      </c>
      <c r="FS13" s="36">
        <f t="shared" si="3"/>
        <v>1834.169643972527</v>
      </c>
      <c r="FT13" s="36">
        <f t="shared" si="3"/>
        <v>1924.0439565271806</v>
      </c>
      <c r="FU13" s="36">
        <f t="shared" si="3"/>
        <v>2018.3221103970122</v>
      </c>
      <c r="FV13" s="36">
        <f t="shared" si="3"/>
        <v>2117.2198938064657</v>
      </c>
      <c r="FW13" s="36">
        <f t="shared" si="3"/>
        <v>2220.9636686029826</v>
      </c>
      <c r="FX13" s="36">
        <f t="shared" si="3"/>
        <v>2329.7908883645287</v>
      </c>
      <c r="FY13" s="36">
        <f t="shared" si="3"/>
        <v>2443.9506418943906</v>
      </c>
      <c r="FZ13" s="36">
        <f t="shared" si="3"/>
        <v>2563.7042233472157</v>
      </c>
      <c r="GA13" s="36">
        <f t="shared" si="3"/>
        <v>2689.3257302912293</v>
      </c>
      <c r="GB13" s="36">
        <f t="shared" si="3"/>
        <v>2821.1026910754995</v>
      </c>
      <c r="GC13" s="36">
        <f t="shared" si="3"/>
        <v>2959.336722938199</v>
      </c>
      <c r="GD13" s="36">
        <f t="shared" si="3"/>
        <v>3104.3442223621705</v>
      </c>
      <c r="GE13" s="36">
        <f t="shared" si="3"/>
        <v>3256.457089257917</v>
      </c>
      <c r="GF13" s="36">
        <f t="shared" si="3"/>
        <v>3416.0234866315545</v>
      </c>
      <c r="GG13" s="36">
        <f t="shared" si="3"/>
        <v>3583.4086374765006</v>
      </c>
      <c r="GH13" s="36">
        <f t="shared" si="3"/>
        <v>3758.995660712849</v>
      </c>
      <c r="GI13" s="36">
        <f t="shared" si="3"/>
        <v>3943.186448087778</v>
      </c>
      <c r="GJ13" s="36">
        <f t="shared" si="3"/>
        <v>4136.402584044079</v>
      </c>
      <c r="GK13" s="36">
        <f t="shared" si="3"/>
        <v>4339.086310662238</v>
      </c>
      <c r="GL13" s="36">
        <f t="shared" si="3"/>
        <v>4551.701539884688</v>
      </c>
      <c r="GM13" s="36">
        <f t="shared" si="3"/>
        <v>4774.734915339037</v>
      </c>
      <c r="GN13" s="36">
        <f t="shared" si="3"/>
        <v>5008.69692619065</v>
      </c>
      <c r="GO13" s="36">
        <f t="shared" si="3"/>
        <v>5254.123075573992</v>
      </c>
      <c r="GP13" s="36">
        <f t="shared" si="3"/>
        <v>5511.575106277117</v>
      </c>
      <c r="GQ13" s="36">
        <f t="shared" si="3"/>
        <v>5781.642286484695</v>
      </c>
      <c r="GR13" s="36">
        <f t="shared" si="3"/>
        <v>6064.942758522445</v>
      </c>
      <c r="GS13" s="36">
        <f t="shared" si="3"/>
        <v>6362.124953690044</v>
      </c>
      <c r="GT13" s="36">
        <f t="shared" si="3"/>
        <v>6673.869076420856</v>
      </c>
      <c r="GU13" s="36">
        <f t="shared" si="3"/>
        <v>7000.888661165477</v>
      </c>
      <c r="GV13" s="36">
        <f t="shared" si="3"/>
        <v>7343.932205562585</v>
      </c>
      <c r="GW13" s="36">
        <f t="shared" si="3"/>
        <v>7703.784883635151</v>
      </c>
      <c r="GX13" s="36">
        <f t="shared" si="3"/>
        <v>8081.270342933273</v>
      </c>
      <c r="GY13" s="36">
        <f t="shared" si="4"/>
        <v>8477.252589737003</v>
      </c>
      <c r="GZ13" s="36">
        <f t="shared" si="4"/>
        <v>8892.637966634116</v>
      </c>
      <c r="HA13" s="36">
        <f t="shared" si="4"/>
        <v>9328.377226999188</v>
      </c>
    </row>
    <row r="14" spans="1:209" ht="15.75" customHeight="1">
      <c r="A14" s="10">
        <v>3</v>
      </c>
      <c r="B14" s="122" t="s">
        <v>330</v>
      </c>
      <c r="C14" s="105">
        <f>'Stock Prices'!E40</f>
        <v>23.426923076923075</v>
      </c>
      <c r="D14" s="103">
        <f>'MPG-7'!E14</f>
        <v>0.9</v>
      </c>
      <c r="E14" s="75">
        <f>'MPG-7'!D14</f>
        <v>0.13</v>
      </c>
      <c r="F14" s="22">
        <v>0.049</v>
      </c>
      <c r="G14" s="20">
        <f aca="true" t="shared" si="5" ref="G14:G26">IRR(I14:HA14)</f>
        <v>0.10556047436924625</v>
      </c>
      <c r="I14" s="100">
        <f aca="true" t="shared" si="6" ref="I14:I26">-C14</f>
        <v>-23.426923076923075</v>
      </c>
      <c r="J14" s="36">
        <f aca="true" t="shared" si="7" ref="J14:J26">D14*(1+$E14)</f>
        <v>1.017</v>
      </c>
      <c r="K14" s="36">
        <f aca="true" t="shared" si="8" ref="K14:N26">J14*(1+$E14)</f>
        <v>1.1492099999999998</v>
      </c>
      <c r="L14" s="36">
        <f t="shared" si="8"/>
        <v>1.2986072999999998</v>
      </c>
      <c r="M14" s="36">
        <f t="shared" si="8"/>
        <v>1.4674262489999996</v>
      </c>
      <c r="N14" s="36">
        <f t="shared" si="8"/>
        <v>1.6581916613699994</v>
      </c>
      <c r="O14" s="36">
        <f t="shared" si="1"/>
        <v>1.7394430527771292</v>
      </c>
      <c r="P14" s="36">
        <f t="shared" si="1"/>
        <v>1.8246757623632084</v>
      </c>
      <c r="Q14" s="36">
        <f t="shared" si="1"/>
        <v>1.9140848747190056</v>
      </c>
      <c r="R14" s="36">
        <f t="shared" si="1"/>
        <v>2.0078750335802367</v>
      </c>
      <c r="S14" s="36">
        <f t="shared" si="1"/>
        <v>2.106260910225668</v>
      </c>
      <c r="T14" s="36">
        <f t="shared" si="1"/>
        <v>2.2094676948267256</v>
      </c>
      <c r="U14" s="36">
        <f t="shared" si="1"/>
        <v>2.317731611873235</v>
      </c>
      <c r="V14" s="36">
        <f t="shared" si="1"/>
        <v>2.4313004608550233</v>
      </c>
      <c r="W14" s="36">
        <f t="shared" si="1"/>
        <v>2.550434183436919</v>
      </c>
      <c r="X14" s="36">
        <f t="shared" si="1"/>
        <v>2.675405458425328</v>
      </c>
      <c r="Y14" s="36">
        <f t="shared" si="1"/>
        <v>2.8065003258881687</v>
      </c>
      <c r="Z14" s="36">
        <f t="shared" si="1"/>
        <v>2.9440188418566886</v>
      </c>
      <c r="AA14" s="36">
        <f t="shared" si="1"/>
        <v>3.088275765107666</v>
      </c>
      <c r="AB14" s="36">
        <f t="shared" si="1"/>
        <v>3.2396012775979415</v>
      </c>
      <c r="AC14" s="36">
        <f t="shared" si="1"/>
        <v>3.3983417402002405</v>
      </c>
      <c r="AD14" s="36">
        <f t="shared" si="1"/>
        <v>3.564860485470052</v>
      </c>
      <c r="AE14" s="36">
        <f t="shared" si="1"/>
        <v>3.739538649258084</v>
      </c>
      <c r="AF14" s="36">
        <f t="shared" si="1"/>
        <v>3.92277604307173</v>
      </c>
      <c r="AG14" s="36">
        <f t="shared" si="1"/>
        <v>4.114992069182245</v>
      </c>
      <c r="AH14" s="36">
        <f t="shared" si="1"/>
        <v>4.316626680572175</v>
      </c>
      <c r="AI14" s="36">
        <f t="shared" si="1"/>
        <v>4.528141387920211</v>
      </c>
      <c r="AJ14" s="36">
        <f t="shared" si="1"/>
        <v>4.750020315928301</v>
      </c>
      <c r="AK14" s="36">
        <f t="shared" si="1"/>
        <v>4.982771311408788</v>
      </c>
      <c r="AL14" s="36">
        <f t="shared" si="1"/>
        <v>5.226927105667818</v>
      </c>
      <c r="AM14" s="36">
        <f t="shared" si="1"/>
        <v>5.483046533845541</v>
      </c>
      <c r="AN14" s="36">
        <f t="shared" si="1"/>
        <v>5.751715814003972</v>
      </c>
      <c r="AO14" s="36">
        <f t="shared" si="1"/>
        <v>6.033549888890166</v>
      </c>
      <c r="AP14" s="36">
        <f t="shared" si="1"/>
        <v>6.329193833445784</v>
      </c>
      <c r="AQ14" s="36">
        <f t="shared" si="1"/>
        <v>6.639324331284627</v>
      </c>
      <c r="AR14" s="36">
        <f t="shared" si="1"/>
        <v>6.964651223517573</v>
      </c>
      <c r="AS14" s="36">
        <f t="shared" si="1"/>
        <v>7.305919133469934</v>
      </c>
      <c r="AT14" s="36">
        <f t="shared" si="1"/>
        <v>7.66390917100996</v>
      </c>
      <c r="AU14" s="36">
        <f t="shared" si="1"/>
        <v>8.039440720389448</v>
      </c>
      <c r="AV14" s="36">
        <f t="shared" si="1"/>
        <v>8.43337331568853</v>
      </c>
      <c r="AW14" s="36">
        <f t="shared" si="1"/>
        <v>8.846608608157268</v>
      </c>
      <c r="AX14" s="36">
        <f t="shared" si="1"/>
        <v>9.280092429956975</v>
      </c>
      <c r="AY14" s="36">
        <f t="shared" si="1"/>
        <v>9.734816959024865</v>
      </c>
      <c r="AZ14" s="36">
        <f t="shared" si="1"/>
        <v>10.211822990017083</v>
      </c>
      <c r="BA14" s="36">
        <f t="shared" si="1"/>
        <v>10.71220231652792</v>
      </c>
      <c r="BB14" s="36">
        <f t="shared" si="1"/>
        <v>11.237100230037788</v>
      </c>
      <c r="BC14" s="36">
        <f t="shared" si="1"/>
        <v>11.78771814130964</v>
      </c>
      <c r="BD14" s="36">
        <f t="shared" si="1"/>
        <v>12.365316330233812</v>
      </c>
      <c r="BE14" s="36">
        <f t="shared" si="1"/>
        <v>12.971216830415267</v>
      </c>
      <c r="BF14" s="36">
        <f t="shared" si="1"/>
        <v>13.606806455105614</v>
      </c>
      <c r="BG14" s="36">
        <f t="shared" si="1"/>
        <v>14.27353997140579</v>
      </c>
      <c r="BH14" s="36">
        <f t="shared" si="1"/>
        <v>14.972943430004673</v>
      </c>
      <c r="BI14" s="36">
        <f t="shared" si="1"/>
        <v>15.7066176580749</v>
      </c>
      <c r="BJ14" s="36">
        <f t="shared" si="1"/>
        <v>16.47624192332057</v>
      </c>
      <c r="BK14" s="36">
        <f t="shared" si="1"/>
        <v>17.283577777563274</v>
      </c>
      <c r="BL14" s="36">
        <f t="shared" si="1"/>
        <v>18.130473088663873</v>
      </c>
      <c r="BM14" s="36">
        <f t="shared" si="1"/>
        <v>19.018866270008402</v>
      </c>
      <c r="BN14" s="36">
        <f t="shared" si="1"/>
        <v>19.950790717238814</v>
      </c>
      <c r="BO14" s="36">
        <f t="shared" si="1"/>
        <v>20.928379462383514</v>
      </c>
      <c r="BP14" s="36">
        <f t="shared" si="1"/>
        <v>21.953870056040305</v>
      </c>
      <c r="BQ14" s="36">
        <f t="shared" si="1"/>
        <v>23.02960968878628</v>
      </c>
      <c r="BR14" s="36">
        <f t="shared" si="1"/>
        <v>24.158060563536807</v>
      </c>
      <c r="BS14" s="36">
        <f t="shared" si="1"/>
        <v>25.341805531150108</v>
      </c>
      <c r="BT14" s="36">
        <f t="shared" si="1"/>
        <v>26.583554002176463</v>
      </c>
      <c r="BU14" s="36">
        <f t="shared" si="1"/>
        <v>27.88614814828311</v>
      </c>
      <c r="BV14" s="36">
        <f t="shared" si="1"/>
        <v>29.25256940754898</v>
      </c>
      <c r="BW14" s="36">
        <f t="shared" si="1"/>
        <v>30.68594530851888</v>
      </c>
      <c r="BX14" s="36">
        <f t="shared" si="1"/>
        <v>32.1895566286363</v>
      </c>
      <c r="BY14" s="36">
        <f t="shared" si="1"/>
        <v>33.76684490343948</v>
      </c>
      <c r="BZ14" s="36">
        <f t="shared" si="1"/>
        <v>35.42142030370801</v>
      </c>
      <c r="CA14" s="36">
        <f t="shared" si="2"/>
        <v>37.157069898589704</v>
      </c>
      <c r="CB14" s="36">
        <f t="shared" si="2"/>
        <v>38.9777663236206</v>
      </c>
      <c r="CC14" s="36">
        <f t="shared" si="2"/>
        <v>40.88767687347801</v>
      </c>
      <c r="CD14" s="36">
        <f t="shared" si="2"/>
        <v>42.891173040278424</v>
      </c>
      <c r="CE14" s="36">
        <f t="shared" si="2"/>
        <v>44.99284051925206</v>
      </c>
      <c r="CF14" s="36">
        <f t="shared" si="2"/>
        <v>47.197489704695414</v>
      </c>
      <c r="CG14" s="36">
        <f t="shared" si="2"/>
        <v>49.51016670022548</v>
      </c>
      <c r="CH14" s="36">
        <f t="shared" si="2"/>
        <v>51.93616486853653</v>
      </c>
      <c r="CI14" s="36">
        <f t="shared" si="2"/>
        <v>54.481036947094815</v>
      </c>
      <c r="CJ14" s="36">
        <f t="shared" si="2"/>
        <v>57.150607757502456</v>
      </c>
      <c r="CK14" s="36">
        <f t="shared" si="2"/>
        <v>59.95098753762007</v>
      </c>
      <c r="CL14" s="36">
        <f t="shared" si="2"/>
        <v>62.88858592696345</v>
      </c>
      <c r="CM14" s="36">
        <f t="shared" si="2"/>
        <v>65.97012663738465</v>
      </c>
      <c r="CN14" s="36">
        <f t="shared" si="2"/>
        <v>69.20266284261649</v>
      </c>
      <c r="CO14" s="36">
        <f t="shared" si="2"/>
        <v>72.59359332190469</v>
      </c>
      <c r="CP14" s="36">
        <f t="shared" si="2"/>
        <v>76.15067939467802</v>
      </c>
      <c r="CQ14" s="36">
        <f t="shared" si="2"/>
        <v>79.88206268501725</v>
      </c>
      <c r="CR14" s="36">
        <f t="shared" si="2"/>
        <v>83.79628375658308</v>
      </c>
      <c r="CS14" s="36">
        <f t="shared" si="2"/>
        <v>87.90230166065564</v>
      </c>
      <c r="CT14" s="36">
        <f t="shared" si="2"/>
        <v>92.20951444202775</v>
      </c>
      <c r="CU14" s="36">
        <f t="shared" si="2"/>
        <v>96.7277806496871</v>
      </c>
      <c r="CV14" s="36">
        <f t="shared" si="2"/>
        <v>101.46744190152177</v>
      </c>
      <c r="CW14" s="36">
        <f t="shared" si="2"/>
        <v>106.43934655469633</v>
      </c>
      <c r="CX14" s="36">
        <f t="shared" si="2"/>
        <v>111.65487453587644</v>
      </c>
      <c r="CY14" s="36">
        <f t="shared" si="2"/>
        <v>117.12596338813438</v>
      </c>
      <c r="CZ14" s="36">
        <f t="shared" si="2"/>
        <v>122.86513559415296</v>
      </c>
      <c r="DA14" s="36">
        <f t="shared" si="2"/>
        <v>128.88552723826643</v>
      </c>
      <c r="DB14" s="36">
        <f t="shared" si="2"/>
        <v>135.20091807294148</v>
      </c>
      <c r="DC14" s="36">
        <f t="shared" si="2"/>
        <v>141.8257630585156</v>
      </c>
      <c r="DD14" s="36">
        <f t="shared" si="2"/>
        <v>148.77522544838286</v>
      </c>
      <c r="DE14" s="36">
        <f t="shared" si="2"/>
        <v>156.0652114953536</v>
      </c>
      <c r="DF14" s="36">
        <f t="shared" si="2"/>
        <v>163.7124068586259</v>
      </c>
      <c r="DG14" s="36">
        <f t="shared" si="2"/>
        <v>171.73431479469858</v>
      </c>
      <c r="DH14" s="36">
        <f t="shared" si="2"/>
        <v>180.14929621963879</v>
      </c>
      <c r="DI14" s="36">
        <f t="shared" si="2"/>
        <v>188.97661173440108</v>
      </c>
      <c r="DJ14" s="36">
        <f t="shared" si="2"/>
        <v>198.23646570938672</v>
      </c>
      <c r="DK14" s="36">
        <f t="shared" si="2"/>
        <v>207.95005252914666</v>
      </c>
      <c r="DL14" s="36">
        <f t="shared" si="2"/>
        <v>218.13960510307484</v>
      </c>
      <c r="DM14" s="36">
        <f t="shared" si="2"/>
        <v>228.8284457531255</v>
      </c>
      <c r="DN14" s="36">
        <f t="shared" si="2"/>
        <v>240.04103959502862</v>
      </c>
      <c r="DO14" s="36">
        <f t="shared" si="2"/>
        <v>251.803050535185</v>
      </c>
      <c r="DP14" s="36">
        <f t="shared" si="2"/>
        <v>264.1414000114091</v>
      </c>
      <c r="DQ14" s="36">
        <f t="shared" si="2"/>
        <v>277.0843286119681</v>
      </c>
      <c r="DR14" s="36">
        <f t="shared" si="2"/>
        <v>290.6614607139545</v>
      </c>
      <c r="DS14" s="36">
        <f t="shared" si="2"/>
        <v>304.90387228893826</v>
      </c>
      <c r="DT14" s="36">
        <f t="shared" si="2"/>
        <v>319.84416203109623</v>
      </c>
      <c r="DU14" s="36">
        <f t="shared" si="2"/>
        <v>335.5165259706199</v>
      </c>
      <c r="DV14" s="36">
        <f t="shared" si="2"/>
        <v>351.95683574318025</v>
      </c>
      <c r="DW14" s="36">
        <f t="shared" si="2"/>
        <v>369.20272069459605</v>
      </c>
      <c r="DX14" s="36">
        <f t="shared" si="2"/>
        <v>387.2936540086312</v>
      </c>
      <c r="DY14" s="36">
        <f t="shared" si="2"/>
        <v>406.2710430550541</v>
      </c>
      <c r="DZ14" s="36">
        <f t="shared" si="2"/>
        <v>426.17832416475176</v>
      </c>
      <c r="EA14" s="36">
        <f t="shared" si="2"/>
        <v>447.06106204882457</v>
      </c>
      <c r="EB14" s="36">
        <f t="shared" si="2"/>
        <v>468.96705408921696</v>
      </c>
      <c r="EC14" s="36">
        <f t="shared" si="2"/>
        <v>491.9464397395886</v>
      </c>
      <c r="ED14" s="36">
        <f t="shared" si="2"/>
        <v>516.0518152868284</v>
      </c>
      <c r="EE14" s="36">
        <f t="shared" si="2"/>
        <v>541.338354235883</v>
      </c>
      <c r="EF14" s="36">
        <f t="shared" si="2"/>
        <v>567.8639335934413</v>
      </c>
      <c r="EG14" s="36">
        <f t="shared" si="2"/>
        <v>595.6892663395199</v>
      </c>
      <c r="EH14" s="36">
        <f t="shared" si="2"/>
        <v>624.8780403901563</v>
      </c>
      <c r="EI14" s="36">
        <f t="shared" si="2"/>
        <v>655.497064369274</v>
      </c>
      <c r="EJ14" s="36">
        <f t="shared" si="2"/>
        <v>687.6164205233683</v>
      </c>
      <c r="EK14" s="36">
        <f t="shared" si="2"/>
        <v>721.3096251290133</v>
      </c>
      <c r="EL14" s="36">
        <f t="shared" si="2"/>
        <v>756.6537967603349</v>
      </c>
      <c r="EM14" s="36">
        <f t="shared" si="3"/>
        <v>793.7298328015912</v>
      </c>
      <c r="EN14" s="36">
        <f t="shared" si="3"/>
        <v>832.6225946088691</v>
      </c>
      <c r="EO14" s="36">
        <f t="shared" si="3"/>
        <v>873.4211017447036</v>
      </c>
      <c r="EP14" s="36">
        <f t="shared" si="3"/>
        <v>916.218735730194</v>
      </c>
      <c r="EQ14" s="36">
        <f t="shared" si="3"/>
        <v>961.1134537809735</v>
      </c>
      <c r="ER14" s="36">
        <f t="shared" si="3"/>
        <v>1008.2080130162411</v>
      </c>
      <c r="ES14" s="36">
        <f t="shared" si="3"/>
        <v>1057.610205654037</v>
      </c>
      <c r="ET14" s="36">
        <f t="shared" si="3"/>
        <v>1109.4331057310847</v>
      </c>
      <c r="EU14" s="36">
        <f t="shared" si="3"/>
        <v>1163.7953279119076</v>
      </c>
      <c r="EV14" s="36">
        <f t="shared" si="3"/>
        <v>1220.8212989795911</v>
      </c>
      <c r="EW14" s="36">
        <f t="shared" si="3"/>
        <v>1280.641542629591</v>
      </c>
      <c r="EX14" s="36">
        <f t="shared" si="3"/>
        <v>1343.392978218441</v>
      </c>
      <c r="EY14" s="36">
        <f t="shared" si="3"/>
        <v>1409.2192341511445</v>
      </c>
      <c r="EZ14" s="36">
        <f t="shared" si="3"/>
        <v>1478.2709766245505</v>
      </c>
      <c r="FA14" s="36">
        <f t="shared" si="3"/>
        <v>1550.7062544791534</v>
      </c>
      <c r="FB14" s="36">
        <f t="shared" si="3"/>
        <v>1626.6908609486318</v>
      </c>
      <c r="FC14" s="36">
        <f t="shared" si="3"/>
        <v>1706.3987131351146</v>
      </c>
      <c r="FD14" s="36">
        <f t="shared" si="3"/>
        <v>1790.0122500787352</v>
      </c>
      <c r="FE14" s="36">
        <f t="shared" si="3"/>
        <v>1877.722850332593</v>
      </c>
      <c r="FF14" s="36">
        <f t="shared" si="3"/>
        <v>1969.73126999889</v>
      </c>
      <c r="FG14" s="36">
        <f t="shared" si="3"/>
        <v>2066.2481022288353</v>
      </c>
      <c r="FH14" s="36">
        <f t="shared" si="3"/>
        <v>2167.494259238048</v>
      </c>
      <c r="FI14" s="36">
        <f t="shared" si="3"/>
        <v>2273.7014779407123</v>
      </c>
      <c r="FJ14" s="36">
        <f t="shared" si="3"/>
        <v>2385.112850359807</v>
      </c>
      <c r="FK14" s="36">
        <f t="shared" si="3"/>
        <v>2501.9833800274373</v>
      </c>
      <c r="FL14" s="36">
        <f t="shared" si="3"/>
        <v>2624.5805656487814</v>
      </c>
      <c r="FM14" s="36">
        <f t="shared" si="3"/>
        <v>2753.1850133655716</v>
      </c>
      <c r="FN14" s="36">
        <f t="shared" si="3"/>
        <v>2888.0910790204844</v>
      </c>
      <c r="FO14" s="36">
        <f t="shared" si="3"/>
        <v>3029.607541892488</v>
      </c>
      <c r="FP14" s="36">
        <f t="shared" si="3"/>
        <v>3178.0583114452197</v>
      </c>
      <c r="FQ14" s="36">
        <f t="shared" si="3"/>
        <v>3333.783168706035</v>
      </c>
      <c r="FR14" s="36">
        <f t="shared" si="3"/>
        <v>3497.1385439726305</v>
      </c>
      <c r="FS14" s="36">
        <f t="shared" si="3"/>
        <v>3668.498332627289</v>
      </c>
      <c r="FT14" s="36">
        <f t="shared" si="3"/>
        <v>3848.254750926026</v>
      </c>
      <c r="FU14" s="36">
        <f t="shared" si="3"/>
        <v>4036.8192337214014</v>
      </c>
      <c r="FV14" s="36">
        <f t="shared" si="3"/>
        <v>4234.623376173749</v>
      </c>
      <c r="FW14" s="36">
        <f t="shared" si="3"/>
        <v>4442.119921606263</v>
      </c>
      <c r="FX14" s="36">
        <f t="shared" si="3"/>
        <v>4659.78379776497</v>
      </c>
      <c r="FY14" s="36">
        <f t="shared" si="3"/>
        <v>4888.113203855453</v>
      </c>
      <c r="FZ14" s="36">
        <f t="shared" si="3"/>
        <v>5127.630750844371</v>
      </c>
      <c r="GA14" s="36">
        <f t="shared" si="3"/>
        <v>5378.884657635745</v>
      </c>
      <c r="GB14" s="36">
        <f t="shared" si="3"/>
        <v>5642.450005859896</v>
      </c>
      <c r="GC14" s="36">
        <f t="shared" si="3"/>
        <v>5918.930056147031</v>
      </c>
      <c r="GD14" s="36">
        <f t="shared" si="3"/>
        <v>6208.957628898235</v>
      </c>
      <c r="GE14" s="36">
        <f t="shared" si="3"/>
        <v>6513.196552714248</v>
      </c>
      <c r="GF14" s="36">
        <f t="shared" si="3"/>
        <v>6832.343183797246</v>
      </c>
      <c r="GG14" s="36">
        <f t="shared" si="3"/>
        <v>7167.127999803311</v>
      </c>
      <c r="GH14" s="36">
        <f t="shared" si="3"/>
        <v>7518.317271793672</v>
      </c>
      <c r="GI14" s="36">
        <f t="shared" si="3"/>
        <v>7886.714818111562</v>
      </c>
      <c r="GJ14" s="36">
        <f t="shared" si="3"/>
        <v>8273.163844199027</v>
      </c>
      <c r="GK14" s="36">
        <f t="shared" si="3"/>
        <v>8678.54887256478</v>
      </c>
      <c r="GL14" s="36">
        <f t="shared" si="3"/>
        <v>9103.797767320453</v>
      </c>
      <c r="GM14" s="36">
        <f t="shared" si="3"/>
        <v>9549.883857919154</v>
      </c>
      <c r="GN14" s="36">
        <f t="shared" si="3"/>
        <v>10017.828166957192</v>
      </c>
      <c r="GO14" s="36">
        <f t="shared" si="3"/>
        <v>10508.701747138093</v>
      </c>
      <c r="GP14" s="36">
        <f t="shared" si="3"/>
        <v>11023.62813274786</v>
      </c>
      <c r="GQ14" s="36">
        <f t="shared" si="3"/>
        <v>11563.785911252504</v>
      </c>
      <c r="GR14" s="36">
        <f t="shared" si="3"/>
        <v>12130.411420903876</v>
      </c>
      <c r="GS14" s="36">
        <f t="shared" si="3"/>
        <v>12724.801580528165</v>
      </c>
      <c r="GT14" s="36">
        <f t="shared" si="3"/>
        <v>13348.316857974043</v>
      </c>
      <c r="GU14" s="36">
        <f t="shared" si="3"/>
        <v>14002.384384014771</v>
      </c>
      <c r="GV14" s="36">
        <f t="shared" si="3"/>
        <v>14688.501218831494</v>
      </c>
      <c r="GW14" s="36">
        <f t="shared" si="3"/>
        <v>15408.237778554236</v>
      </c>
      <c r="GX14" s="36">
        <f t="shared" si="3"/>
        <v>16163.241429703392</v>
      </c>
      <c r="GY14" s="36">
        <f t="shared" si="4"/>
        <v>16955.24025975886</v>
      </c>
      <c r="GZ14" s="36">
        <f t="shared" si="4"/>
        <v>17786.04703248704</v>
      </c>
      <c r="HA14" s="36">
        <f t="shared" si="4"/>
        <v>18657.563337078904</v>
      </c>
    </row>
    <row r="15" spans="1:209" ht="15.75" customHeight="1">
      <c r="A15" s="10">
        <v>4</v>
      </c>
      <c r="B15" s="122" t="s">
        <v>110</v>
      </c>
      <c r="C15" s="105">
        <f>'Stock Prices'!K40</f>
        <v>40.79269230769231</v>
      </c>
      <c r="D15" s="103">
        <f>'MPG-7'!E15</f>
        <v>2.12</v>
      </c>
      <c r="E15" s="75">
        <f>'MPG-7'!D15</f>
        <v>0.0536</v>
      </c>
      <c r="F15" s="22">
        <v>0.049</v>
      </c>
      <c r="G15" s="20">
        <f t="shared" si="5"/>
        <v>0.10460471496282447</v>
      </c>
      <c r="I15" s="100">
        <f t="shared" si="6"/>
        <v>-40.79269230769231</v>
      </c>
      <c r="J15" s="36">
        <f t="shared" si="7"/>
        <v>2.2336320000000005</v>
      </c>
      <c r="K15" s="36">
        <f t="shared" si="8"/>
        <v>2.3533546752000007</v>
      </c>
      <c r="L15" s="36">
        <f t="shared" si="8"/>
        <v>2.479494485790721</v>
      </c>
      <c r="M15" s="36">
        <f t="shared" si="8"/>
        <v>2.6123953902291035</v>
      </c>
      <c r="N15" s="36">
        <f t="shared" si="8"/>
        <v>2.752419783145384</v>
      </c>
      <c r="O15" s="36">
        <f t="shared" si="1"/>
        <v>2.8872883525195077</v>
      </c>
      <c r="P15" s="36">
        <f t="shared" si="1"/>
        <v>3.0287654817929632</v>
      </c>
      <c r="Q15" s="36">
        <f t="shared" si="1"/>
        <v>3.177174990400818</v>
      </c>
      <c r="R15" s="36">
        <f t="shared" si="1"/>
        <v>3.332856564930458</v>
      </c>
      <c r="S15" s="36">
        <f t="shared" si="1"/>
        <v>3.49616653661205</v>
      </c>
      <c r="T15" s="36">
        <f t="shared" si="1"/>
        <v>3.6674786969060404</v>
      </c>
      <c r="U15" s="36">
        <f t="shared" si="1"/>
        <v>3.8471851530544363</v>
      </c>
      <c r="V15" s="36">
        <f t="shared" si="1"/>
        <v>4.035697225554103</v>
      </c>
      <c r="W15" s="36">
        <f t="shared" si="1"/>
        <v>4.233446389606254</v>
      </c>
      <c r="X15" s="36">
        <f t="shared" si="1"/>
        <v>4.44088526269696</v>
      </c>
      <c r="Y15" s="36">
        <f t="shared" si="1"/>
        <v>4.658488640569111</v>
      </c>
      <c r="Z15" s="36">
        <f t="shared" si="1"/>
        <v>4.886754583956997</v>
      </c>
      <c r="AA15" s="36">
        <f t="shared" si="1"/>
        <v>5.12620555857089</v>
      </c>
      <c r="AB15" s="36">
        <f t="shared" si="1"/>
        <v>5.377389630940863</v>
      </c>
      <c r="AC15" s="36">
        <f t="shared" si="1"/>
        <v>5.640881722856965</v>
      </c>
      <c r="AD15" s="36">
        <f t="shared" si="1"/>
        <v>5.917284927276956</v>
      </c>
      <c r="AE15" s="36">
        <f t="shared" si="1"/>
        <v>6.207231888713527</v>
      </c>
      <c r="AF15" s="36">
        <f t="shared" si="1"/>
        <v>6.51138625126049</v>
      </c>
      <c r="AG15" s="36">
        <f t="shared" si="1"/>
        <v>6.830444177572253</v>
      </c>
      <c r="AH15" s="36">
        <f t="shared" si="1"/>
        <v>7.1651359422732925</v>
      </c>
      <c r="AI15" s="36">
        <f t="shared" si="1"/>
        <v>7.516227603444683</v>
      </c>
      <c r="AJ15" s="36">
        <f t="shared" si="1"/>
        <v>7.884522756013473</v>
      </c>
      <c r="AK15" s="36">
        <f t="shared" si="1"/>
        <v>8.270864371058133</v>
      </c>
      <c r="AL15" s="36">
        <f t="shared" si="1"/>
        <v>8.676136725239981</v>
      </c>
      <c r="AM15" s="36">
        <f t="shared" si="1"/>
        <v>9.10126742477674</v>
      </c>
      <c r="AN15" s="36">
        <f t="shared" si="1"/>
        <v>9.5472295285908</v>
      </c>
      <c r="AO15" s="36">
        <f t="shared" si="1"/>
        <v>10.015043775491748</v>
      </c>
      <c r="AP15" s="36">
        <f t="shared" si="1"/>
        <v>10.505780920490842</v>
      </c>
      <c r="AQ15" s="36">
        <f t="shared" si="1"/>
        <v>11.020564185594893</v>
      </c>
      <c r="AR15" s="36">
        <f t="shared" si="1"/>
        <v>11.560571830689042</v>
      </c>
      <c r="AS15" s="36">
        <f t="shared" si="1"/>
        <v>12.127039850392805</v>
      </c>
      <c r="AT15" s="36">
        <f t="shared" si="1"/>
        <v>12.721264803062052</v>
      </c>
      <c r="AU15" s="36">
        <f t="shared" si="1"/>
        <v>13.344606778412091</v>
      </c>
      <c r="AV15" s="36">
        <f t="shared" si="1"/>
        <v>13.998492510554282</v>
      </c>
      <c r="AW15" s="36">
        <f t="shared" si="1"/>
        <v>14.68441864357144</v>
      </c>
      <c r="AX15" s="36">
        <f t="shared" si="1"/>
        <v>15.40395515710644</v>
      </c>
      <c r="AY15" s="36">
        <f t="shared" si="1"/>
        <v>16.158748959804655</v>
      </c>
      <c r="AZ15" s="36">
        <f t="shared" si="1"/>
        <v>16.95052765883508</v>
      </c>
      <c r="BA15" s="36">
        <f t="shared" si="1"/>
        <v>17.781103514117998</v>
      </c>
      <c r="BB15" s="36">
        <f t="shared" si="1"/>
        <v>18.65237758630978</v>
      </c>
      <c r="BC15" s="36">
        <f t="shared" si="1"/>
        <v>19.566344088038957</v>
      </c>
      <c r="BD15" s="36">
        <f t="shared" si="1"/>
        <v>20.525094948352866</v>
      </c>
      <c r="BE15" s="36">
        <f t="shared" si="1"/>
        <v>21.530824600822154</v>
      </c>
      <c r="BF15" s="36">
        <f t="shared" si="1"/>
        <v>22.58583500626244</v>
      </c>
      <c r="BG15" s="36">
        <f t="shared" si="1"/>
        <v>23.692540921569297</v>
      </c>
      <c r="BH15" s="36">
        <f t="shared" si="1"/>
        <v>24.85347542672619</v>
      </c>
      <c r="BI15" s="36">
        <f t="shared" si="1"/>
        <v>26.071295722635774</v>
      </c>
      <c r="BJ15" s="36">
        <f t="shared" si="1"/>
        <v>27.348789213044924</v>
      </c>
      <c r="BK15" s="36">
        <f t="shared" si="1"/>
        <v>28.688879884484123</v>
      </c>
      <c r="BL15" s="36">
        <f t="shared" si="1"/>
        <v>30.094634998823842</v>
      </c>
      <c r="BM15" s="36">
        <f t="shared" si="1"/>
        <v>31.569272113766207</v>
      </c>
      <c r="BN15" s="36">
        <f t="shared" si="1"/>
        <v>33.116166447340746</v>
      </c>
      <c r="BO15" s="36">
        <f t="shared" si="1"/>
        <v>34.73885860326044</v>
      </c>
      <c r="BP15" s="36">
        <f t="shared" si="1"/>
        <v>36.4410626748202</v>
      </c>
      <c r="BQ15" s="36">
        <f t="shared" si="1"/>
        <v>38.22667474588639</v>
      </c>
      <c r="BR15" s="36">
        <f t="shared" si="1"/>
        <v>40.09978180843482</v>
      </c>
      <c r="BS15" s="36">
        <f t="shared" si="1"/>
        <v>42.06467111704812</v>
      </c>
      <c r="BT15" s="36">
        <f t="shared" si="1"/>
        <v>44.12584000178347</v>
      </c>
      <c r="BU15" s="36">
        <f t="shared" si="1"/>
        <v>46.28800616187086</v>
      </c>
      <c r="BV15" s="36">
        <f t="shared" si="1"/>
        <v>48.55611846380253</v>
      </c>
      <c r="BW15" s="36">
        <f t="shared" si="1"/>
        <v>50.93536826852885</v>
      </c>
      <c r="BX15" s="36">
        <f t="shared" si="1"/>
        <v>53.431201313686756</v>
      </c>
      <c r="BY15" s="36">
        <f t="shared" si="1"/>
        <v>56.0493301780574</v>
      </c>
      <c r="BZ15" s="36">
        <f aca="true" t="shared" si="9" ref="BZ15:CP18">BY15*(1+$F15)</f>
        <v>58.795747356782215</v>
      </c>
      <c r="CA15" s="36">
        <f t="shared" si="9"/>
        <v>61.67673897726454</v>
      </c>
      <c r="CB15" s="36">
        <f t="shared" si="9"/>
        <v>64.6988991871505</v>
      </c>
      <c r="CC15" s="36">
        <f t="shared" si="9"/>
        <v>67.86914524732087</v>
      </c>
      <c r="CD15" s="36">
        <f t="shared" si="9"/>
        <v>71.19473336443959</v>
      </c>
      <c r="CE15" s="36">
        <f t="shared" si="9"/>
        <v>74.68327529929712</v>
      </c>
      <c r="CF15" s="36">
        <f t="shared" si="9"/>
        <v>78.34275578896268</v>
      </c>
      <c r="CG15" s="36">
        <f t="shared" si="9"/>
        <v>82.18155082262184</v>
      </c>
      <c r="CH15" s="36">
        <f t="shared" si="9"/>
        <v>86.2084468129303</v>
      </c>
      <c r="CI15" s="36">
        <f t="shared" si="9"/>
        <v>90.43266070676388</v>
      </c>
      <c r="CJ15" s="36">
        <f t="shared" si="9"/>
        <v>94.86386108139531</v>
      </c>
      <c r="CK15" s="36">
        <f t="shared" si="9"/>
        <v>99.51219027438368</v>
      </c>
      <c r="CL15" s="36">
        <f t="shared" si="9"/>
        <v>104.38828759782848</v>
      </c>
      <c r="CM15" s="36">
        <f t="shared" si="9"/>
        <v>109.50331369012207</v>
      </c>
      <c r="CN15" s="36">
        <f t="shared" si="9"/>
        <v>114.86897606093804</v>
      </c>
      <c r="CO15" s="36">
        <f t="shared" si="9"/>
        <v>120.497555887924</v>
      </c>
      <c r="CP15" s="36">
        <f t="shared" si="9"/>
        <v>126.40193612643226</v>
      </c>
      <c r="CQ15" s="36">
        <f t="shared" si="2"/>
        <v>132.59563099662742</v>
      </c>
      <c r="CR15" s="36">
        <f t="shared" si="2"/>
        <v>139.09281691546215</v>
      </c>
      <c r="CS15" s="36">
        <f t="shared" si="2"/>
        <v>145.9083649443198</v>
      </c>
      <c r="CT15" s="36">
        <f t="shared" si="2"/>
        <v>153.05787482659147</v>
      </c>
      <c r="CU15" s="36">
        <f t="shared" si="2"/>
        <v>160.55771069309444</v>
      </c>
      <c r="CV15" s="36">
        <f t="shared" si="2"/>
        <v>168.42503851705604</v>
      </c>
      <c r="CW15" s="36">
        <f t="shared" si="2"/>
        <v>176.67786540439178</v>
      </c>
      <c r="CX15" s="36">
        <f t="shared" si="2"/>
        <v>185.33508080920697</v>
      </c>
      <c r="CY15" s="36">
        <f t="shared" si="2"/>
        <v>194.4164997688581</v>
      </c>
      <c r="CZ15" s="36">
        <f t="shared" si="2"/>
        <v>203.94290825753214</v>
      </c>
      <c r="DA15" s="36">
        <f t="shared" si="2"/>
        <v>213.9361107621512</v>
      </c>
      <c r="DB15" s="36">
        <f t="shared" si="2"/>
        <v>224.4189801894966</v>
      </c>
      <c r="DC15" s="36">
        <f t="shared" si="2"/>
        <v>235.41551021878192</v>
      </c>
      <c r="DD15" s="36">
        <f t="shared" si="2"/>
        <v>246.9508702195022</v>
      </c>
      <c r="DE15" s="36">
        <f t="shared" si="2"/>
        <v>259.0514628602578</v>
      </c>
      <c r="DF15" s="36">
        <f t="shared" si="2"/>
        <v>271.7449845404104</v>
      </c>
      <c r="DG15" s="36">
        <f t="shared" si="2"/>
        <v>285.0604887828905</v>
      </c>
      <c r="DH15" s="36">
        <f t="shared" si="2"/>
        <v>299.0284527332521</v>
      </c>
      <c r="DI15" s="36">
        <f t="shared" si="2"/>
        <v>313.68084691718144</v>
      </c>
      <c r="DJ15" s="36">
        <f t="shared" si="2"/>
        <v>329.0512084161233</v>
      </c>
      <c r="DK15" s="36">
        <f t="shared" si="2"/>
        <v>345.17471762851335</v>
      </c>
      <c r="DL15" s="36">
        <f t="shared" si="2"/>
        <v>362.08827879231046</v>
      </c>
      <c r="DM15" s="36">
        <f t="shared" si="2"/>
        <v>379.8306044531337</v>
      </c>
      <c r="DN15" s="36">
        <f t="shared" si="2"/>
        <v>398.4423040713372</v>
      </c>
      <c r="DO15" s="36">
        <f t="shared" si="2"/>
        <v>417.96597697083274</v>
      </c>
      <c r="DP15" s="36">
        <f t="shared" si="2"/>
        <v>438.44630984240354</v>
      </c>
      <c r="DQ15" s="36">
        <f t="shared" si="2"/>
        <v>459.9301790246813</v>
      </c>
      <c r="DR15" s="36">
        <f t="shared" si="2"/>
        <v>482.46675779689065</v>
      </c>
      <c r="DS15" s="36">
        <f t="shared" si="2"/>
        <v>506.10762892893825</v>
      </c>
      <c r="DT15" s="36">
        <f t="shared" si="2"/>
        <v>530.9069027464562</v>
      </c>
      <c r="DU15" s="36">
        <f t="shared" si="2"/>
        <v>556.9213409810326</v>
      </c>
      <c r="DV15" s="36">
        <f t="shared" si="2"/>
        <v>584.2104866891032</v>
      </c>
      <c r="DW15" s="36">
        <f t="shared" si="2"/>
        <v>612.8368005368692</v>
      </c>
      <c r="DX15" s="36">
        <f t="shared" si="2"/>
        <v>642.8658037631758</v>
      </c>
      <c r="DY15" s="36">
        <f t="shared" si="2"/>
        <v>674.3662281475714</v>
      </c>
      <c r="DZ15" s="36">
        <f t="shared" si="2"/>
        <v>707.4101733268024</v>
      </c>
      <c r="EA15" s="36">
        <f t="shared" si="2"/>
        <v>742.0732718198157</v>
      </c>
      <c r="EB15" s="36">
        <f t="shared" si="2"/>
        <v>778.4348621389865</v>
      </c>
      <c r="EC15" s="36">
        <f t="shared" si="2"/>
        <v>816.5781703837969</v>
      </c>
      <c r="ED15" s="36">
        <f t="shared" si="2"/>
        <v>856.5905007326029</v>
      </c>
      <c r="EE15" s="36">
        <f t="shared" si="2"/>
        <v>898.5634352685004</v>
      </c>
      <c r="EF15" s="36">
        <f t="shared" si="2"/>
        <v>942.5930435966568</v>
      </c>
      <c r="EG15" s="36">
        <f t="shared" si="2"/>
        <v>988.7801027328929</v>
      </c>
      <c r="EH15" s="36">
        <f t="shared" si="2"/>
        <v>1037.2303277668045</v>
      </c>
      <c r="EI15" s="36">
        <f t="shared" si="2"/>
        <v>1088.0546138273778</v>
      </c>
      <c r="EJ15" s="36">
        <f t="shared" si="2"/>
        <v>1141.3692899049192</v>
      </c>
      <c r="EK15" s="36">
        <f t="shared" si="2"/>
        <v>1197.2963851102602</v>
      </c>
      <c r="EL15" s="36">
        <f t="shared" si="2"/>
        <v>1255.963907980663</v>
      </c>
      <c r="EM15" s="36">
        <f t="shared" si="3"/>
        <v>1317.5061394717154</v>
      </c>
      <c r="EN15" s="36">
        <f t="shared" si="3"/>
        <v>1382.0639403058294</v>
      </c>
      <c r="EO15" s="36">
        <f t="shared" si="3"/>
        <v>1449.785073380815</v>
      </c>
      <c r="EP15" s="36">
        <f t="shared" si="3"/>
        <v>1520.8245419764748</v>
      </c>
      <c r="EQ15" s="36">
        <f t="shared" si="3"/>
        <v>1595.344944533322</v>
      </c>
      <c r="ER15" s="36">
        <f t="shared" si="3"/>
        <v>1673.5168468154545</v>
      </c>
      <c r="ES15" s="36">
        <f t="shared" si="3"/>
        <v>1755.5191723094117</v>
      </c>
      <c r="ET15" s="36">
        <f t="shared" si="3"/>
        <v>1841.5396117525727</v>
      </c>
      <c r="EU15" s="36">
        <f t="shared" si="3"/>
        <v>1931.7750527284486</v>
      </c>
      <c r="EV15" s="36">
        <f t="shared" si="3"/>
        <v>2026.4320303121424</v>
      </c>
      <c r="EW15" s="36">
        <f t="shared" si="3"/>
        <v>2125.727199797437</v>
      </c>
      <c r="EX15" s="36">
        <f t="shared" si="3"/>
        <v>2229.8878325875116</v>
      </c>
      <c r="EY15" s="36">
        <f t="shared" si="3"/>
        <v>2339.1523363842994</v>
      </c>
      <c r="EZ15" s="36">
        <f t="shared" si="3"/>
        <v>2453.7708008671298</v>
      </c>
      <c r="FA15" s="36">
        <f t="shared" si="3"/>
        <v>2574.005570109619</v>
      </c>
      <c r="FB15" s="36">
        <f t="shared" si="3"/>
        <v>2700.13184304499</v>
      </c>
      <c r="FC15" s="36">
        <f t="shared" si="3"/>
        <v>2832.4383033541944</v>
      </c>
      <c r="FD15" s="36">
        <f t="shared" si="3"/>
        <v>2971.22778021855</v>
      </c>
      <c r="FE15" s="36">
        <f t="shared" si="3"/>
        <v>3116.817941449259</v>
      </c>
      <c r="FF15" s="36">
        <f t="shared" si="3"/>
        <v>3269.5420205802725</v>
      </c>
      <c r="FG15" s="36">
        <f t="shared" si="3"/>
        <v>3429.7495795887057</v>
      </c>
      <c r="FH15" s="36">
        <f t="shared" si="3"/>
        <v>3597.807308988552</v>
      </c>
      <c r="FI15" s="36">
        <f t="shared" si="3"/>
        <v>3774.099867128991</v>
      </c>
      <c r="FJ15" s="36">
        <f t="shared" si="3"/>
        <v>3959.030760618311</v>
      </c>
      <c r="FK15" s="36">
        <f t="shared" si="3"/>
        <v>4153.023267888608</v>
      </c>
      <c r="FL15" s="36">
        <f t="shared" si="3"/>
        <v>4356.521408015149</v>
      </c>
      <c r="FM15" s="36">
        <f t="shared" si="3"/>
        <v>4569.990957007891</v>
      </c>
      <c r="FN15" s="36">
        <f t="shared" si="3"/>
        <v>4793.920513901277</v>
      </c>
      <c r="FO15" s="36">
        <f t="shared" si="3"/>
        <v>5028.82261908244</v>
      </c>
      <c r="FP15" s="36">
        <f t="shared" si="3"/>
        <v>5275.234927417479</v>
      </c>
      <c r="FQ15" s="36">
        <f t="shared" si="3"/>
        <v>5533.721438860935</v>
      </c>
      <c r="FR15" s="36">
        <f t="shared" si="3"/>
        <v>5804.8737893651205</v>
      </c>
      <c r="FS15" s="36">
        <f t="shared" si="3"/>
        <v>6089.312605044011</v>
      </c>
      <c r="FT15" s="36">
        <f t="shared" si="3"/>
        <v>6387.688922691167</v>
      </c>
      <c r="FU15" s="36">
        <f t="shared" si="3"/>
        <v>6700.685679903034</v>
      </c>
      <c r="FV15" s="36">
        <f t="shared" si="3"/>
        <v>7029.019278218282</v>
      </c>
      <c r="FW15" s="36">
        <f t="shared" si="3"/>
        <v>7373.441222850977</v>
      </c>
      <c r="FX15" s="36">
        <f t="shared" si="3"/>
        <v>7734.739842770675</v>
      </c>
      <c r="FY15" s="36">
        <f t="shared" si="3"/>
        <v>8113.742095066437</v>
      </c>
      <c r="FZ15" s="36">
        <f t="shared" si="3"/>
        <v>8511.315457724691</v>
      </c>
      <c r="GA15" s="36">
        <f t="shared" si="3"/>
        <v>8928.3699151532</v>
      </c>
      <c r="GB15" s="36">
        <f t="shared" si="3"/>
        <v>9365.860040995707</v>
      </c>
      <c r="GC15" s="36">
        <f t="shared" si="3"/>
        <v>9824.787183004497</v>
      </c>
      <c r="GD15" s="36">
        <f t="shared" si="3"/>
        <v>10306.201754971717</v>
      </c>
      <c r="GE15" s="36">
        <f t="shared" si="3"/>
        <v>10811.20564096533</v>
      </c>
      <c r="GF15" s="36">
        <f t="shared" si="3"/>
        <v>11340.954717372631</v>
      </c>
      <c r="GG15" s="36">
        <f t="shared" si="3"/>
        <v>11896.66149852389</v>
      </c>
      <c r="GH15" s="36">
        <f t="shared" si="3"/>
        <v>12479.59791195156</v>
      </c>
      <c r="GI15" s="36">
        <f t="shared" si="3"/>
        <v>13091.098209637184</v>
      </c>
      <c r="GJ15" s="36">
        <f t="shared" si="3"/>
        <v>13732.562021909405</v>
      </c>
      <c r="GK15" s="36">
        <f t="shared" si="3"/>
        <v>14405.457560982964</v>
      </c>
      <c r="GL15" s="36">
        <f t="shared" si="3"/>
        <v>15111.324981471129</v>
      </c>
      <c r="GM15" s="36">
        <f t="shared" si="3"/>
        <v>15851.779905563213</v>
      </c>
      <c r="GN15" s="36">
        <f t="shared" si="3"/>
        <v>16628.51712093581</v>
      </c>
      <c r="GO15" s="36">
        <f t="shared" si="3"/>
        <v>17443.314459861664</v>
      </c>
      <c r="GP15" s="36">
        <f t="shared" si="3"/>
        <v>18298.036868394884</v>
      </c>
      <c r="GQ15" s="36">
        <f t="shared" si="3"/>
        <v>19194.640674946233</v>
      </c>
      <c r="GR15" s="36">
        <f t="shared" si="3"/>
        <v>20135.1780680186</v>
      </c>
      <c r="GS15" s="36">
        <f t="shared" si="3"/>
        <v>21121.801793351508</v>
      </c>
      <c r="GT15" s="36">
        <f t="shared" si="3"/>
        <v>22156.77008122573</v>
      </c>
      <c r="GU15" s="36">
        <f t="shared" si="3"/>
        <v>23242.45181520579</v>
      </c>
      <c r="GV15" s="36">
        <f t="shared" si="3"/>
        <v>24381.33195415087</v>
      </c>
      <c r="GW15" s="36">
        <f t="shared" si="3"/>
        <v>25576.017219904264</v>
      </c>
      <c r="GX15" s="36">
        <f>GW15*(1+$F15)</f>
        <v>26829.242063679572</v>
      </c>
      <c r="GY15" s="36">
        <f>GX15*(1+$F15)</f>
        <v>28143.87492479987</v>
      </c>
      <c r="GZ15" s="36">
        <f>GY15*(1+$F15)</f>
        <v>29522.92479611506</v>
      </c>
      <c r="HA15" s="36">
        <f>GZ15*(1+$F15)</f>
        <v>30969.5481111247</v>
      </c>
    </row>
    <row r="16" spans="1:209" ht="15.75" customHeight="1">
      <c r="A16" s="10">
        <v>5</v>
      </c>
      <c r="B16" s="122" t="s">
        <v>589</v>
      </c>
      <c r="C16" s="105">
        <f>'Stock Prices'!E58</f>
        <v>21.02384615384615</v>
      </c>
      <c r="D16" s="103">
        <f>'MPG-7'!E16</f>
        <v>1.28</v>
      </c>
      <c r="E16" s="75">
        <f>'MPG-7'!D16</f>
        <v>0.06</v>
      </c>
      <c r="F16" s="22">
        <v>0.049</v>
      </c>
      <c r="G16" s="20">
        <f t="shared" si="5"/>
        <v>0.1158957396246405</v>
      </c>
      <c r="I16" s="100">
        <f t="shared" si="6"/>
        <v>-21.02384615384615</v>
      </c>
      <c r="J16" s="36">
        <f t="shared" si="7"/>
        <v>1.3568</v>
      </c>
      <c r="K16" s="36">
        <f t="shared" si="8"/>
        <v>1.4382080000000002</v>
      </c>
      <c r="L16" s="36">
        <f t="shared" si="8"/>
        <v>1.5245004800000002</v>
      </c>
      <c r="M16" s="36">
        <f t="shared" si="8"/>
        <v>1.6159705088000003</v>
      </c>
      <c r="N16" s="36">
        <f t="shared" si="8"/>
        <v>1.7129287393280004</v>
      </c>
      <c r="O16" s="36">
        <f aca="true" t="shared" si="10" ref="O16:BZ19">N16*(1+$F16)</f>
        <v>1.7968622475550722</v>
      </c>
      <c r="P16" s="36">
        <f t="shared" si="10"/>
        <v>1.8849084976852706</v>
      </c>
      <c r="Q16" s="36">
        <f t="shared" si="10"/>
        <v>1.9772690140718487</v>
      </c>
      <c r="R16" s="36">
        <f t="shared" si="10"/>
        <v>2.074155195761369</v>
      </c>
      <c r="S16" s="36">
        <f t="shared" si="10"/>
        <v>2.175788800353676</v>
      </c>
      <c r="T16" s="36">
        <f t="shared" si="10"/>
        <v>2.282402451571006</v>
      </c>
      <c r="U16" s="36">
        <f t="shared" si="10"/>
        <v>2.3942401716979855</v>
      </c>
      <c r="V16" s="36">
        <f t="shared" si="10"/>
        <v>2.5115579401111865</v>
      </c>
      <c r="W16" s="36">
        <f t="shared" si="10"/>
        <v>2.6346242791766343</v>
      </c>
      <c r="X16" s="36">
        <f t="shared" si="10"/>
        <v>2.7637208688562893</v>
      </c>
      <c r="Y16" s="36">
        <f t="shared" si="10"/>
        <v>2.8991431914302472</v>
      </c>
      <c r="Z16" s="36">
        <f t="shared" si="10"/>
        <v>3.041201207810329</v>
      </c>
      <c r="AA16" s="36">
        <f t="shared" si="10"/>
        <v>3.1902200669930347</v>
      </c>
      <c r="AB16" s="36">
        <f t="shared" si="10"/>
        <v>3.346540850275693</v>
      </c>
      <c r="AC16" s="36">
        <f t="shared" si="10"/>
        <v>3.5105213519392016</v>
      </c>
      <c r="AD16" s="36">
        <f t="shared" si="10"/>
        <v>3.6825368981842224</v>
      </c>
      <c r="AE16" s="36">
        <f t="shared" si="10"/>
        <v>3.862981206195249</v>
      </c>
      <c r="AF16" s="36">
        <f t="shared" si="10"/>
        <v>4.052267285298816</v>
      </c>
      <c r="AG16" s="36">
        <f t="shared" si="10"/>
        <v>4.250828382278458</v>
      </c>
      <c r="AH16" s="36">
        <f t="shared" si="10"/>
        <v>4.459118973010102</v>
      </c>
      <c r="AI16" s="36">
        <f t="shared" si="10"/>
        <v>4.677615802687597</v>
      </c>
      <c r="AJ16" s="36">
        <f t="shared" si="10"/>
        <v>4.906818977019289</v>
      </c>
      <c r="AK16" s="36">
        <f t="shared" si="10"/>
        <v>5.147253106893234</v>
      </c>
      <c r="AL16" s="36">
        <f t="shared" si="10"/>
        <v>5.399468509131002</v>
      </c>
      <c r="AM16" s="36">
        <f t="shared" si="10"/>
        <v>5.6640424660784205</v>
      </c>
      <c r="AN16" s="36">
        <f t="shared" si="10"/>
        <v>5.941580546916263</v>
      </c>
      <c r="AO16" s="36">
        <f t="shared" si="10"/>
        <v>6.232717993715159</v>
      </c>
      <c r="AP16" s="36">
        <f t="shared" si="10"/>
        <v>6.538121175407201</v>
      </c>
      <c r="AQ16" s="36">
        <f t="shared" si="10"/>
        <v>6.858489113002153</v>
      </c>
      <c r="AR16" s="36">
        <f t="shared" si="10"/>
        <v>7.194555079539258</v>
      </c>
      <c r="AS16" s="36">
        <f t="shared" si="10"/>
        <v>7.547088278436681</v>
      </c>
      <c r="AT16" s="36">
        <f t="shared" si="10"/>
        <v>7.916895604080078</v>
      </c>
      <c r="AU16" s="36">
        <f t="shared" si="10"/>
        <v>8.30482348868</v>
      </c>
      <c r="AV16" s="36">
        <f t="shared" si="10"/>
        <v>8.71175983962532</v>
      </c>
      <c r="AW16" s="36">
        <f t="shared" si="10"/>
        <v>9.138636071766959</v>
      </c>
      <c r="AX16" s="36">
        <f t="shared" si="10"/>
        <v>9.58642923928354</v>
      </c>
      <c r="AY16" s="36">
        <f t="shared" si="10"/>
        <v>10.056164272008433</v>
      </c>
      <c r="AZ16" s="36">
        <f t="shared" si="10"/>
        <v>10.548916321336845</v>
      </c>
      <c r="BA16" s="36">
        <f t="shared" si="10"/>
        <v>11.06581322108235</v>
      </c>
      <c r="BB16" s="36">
        <f t="shared" si="10"/>
        <v>11.608038068915384</v>
      </c>
      <c r="BC16" s="36">
        <f t="shared" si="10"/>
        <v>12.176831934292236</v>
      </c>
      <c r="BD16" s="36">
        <f t="shared" si="10"/>
        <v>12.773496699072556</v>
      </c>
      <c r="BE16" s="36">
        <f t="shared" si="10"/>
        <v>13.39939803732711</v>
      </c>
      <c r="BF16" s="36">
        <f t="shared" si="10"/>
        <v>14.055968541156137</v>
      </c>
      <c r="BG16" s="36">
        <f t="shared" si="10"/>
        <v>14.744710999672787</v>
      </c>
      <c r="BH16" s="36">
        <f t="shared" si="10"/>
        <v>15.467201838656752</v>
      </c>
      <c r="BI16" s="36">
        <f t="shared" si="10"/>
        <v>16.225094728750932</v>
      </c>
      <c r="BJ16" s="36">
        <f t="shared" si="10"/>
        <v>17.020124370459726</v>
      </c>
      <c r="BK16" s="36">
        <f t="shared" si="10"/>
        <v>17.85411046461225</v>
      </c>
      <c r="BL16" s="36">
        <f t="shared" si="10"/>
        <v>18.72896187737825</v>
      </c>
      <c r="BM16" s="36">
        <f t="shared" si="10"/>
        <v>19.646681009369782</v>
      </c>
      <c r="BN16" s="36">
        <f t="shared" si="10"/>
        <v>20.6093683788289</v>
      </c>
      <c r="BO16" s="36">
        <f t="shared" si="10"/>
        <v>21.619227429391515</v>
      </c>
      <c r="BP16" s="36">
        <f t="shared" si="10"/>
        <v>22.678569573431698</v>
      </c>
      <c r="BQ16" s="36">
        <f t="shared" si="10"/>
        <v>23.78981948252985</v>
      </c>
      <c r="BR16" s="36">
        <f t="shared" si="10"/>
        <v>24.955520637173812</v>
      </c>
      <c r="BS16" s="36">
        <f t="shared" si="10"/>
        <v>26.178341148395326</v>
      </c>
      <c r="BT16" s="36">
        <f t="shared" si="10"/>
        <v>27.461079864666694</v>
      </c>
      <c r="BU16" s="36">
        <f t="shared" si="10"/>
        <v>28.80667277803536</v>
      </c>
      <c r="BV16" s="36">
        <f t="shared" si="10"/>
        <v>30.21819974415909</v>
      </c>
      <c r="BW16" s="36">
        <f t="shared" si="10"/>
        <v>31.698891531622884</v>
      </c>
      <c r="BX16" s="36">
        <f t="shared" si="10"/>
        <v>33.2521372166724</v>
      </c>
      <c r="BY16" s="36">
        <f t="shared" si="10"/>
        <v>34.88149194028935</v>
      </c>
      <c r="BZ16" s="36">
        <f t="shared" si="10"/>
        <v>36.59068504536353</v>
      </c>
      <c r="CA16" s="36">
        <f t="shared" si="9"/>
        <v>38.38362861258634</v>
      </c>
      <c r="CB16" s="36">
        <f t="shared" si="9"/>
        <v>40.26442641460307</v>
      </c>
      <c r="CC16" s="36">
        <f t="shared" si="9"/>
        <v>42.23738330891862</v>
      </c>
      <c r="CD16" s="36">
        <f t="shared" si="9"/>
        <v>44.30701509105563</v>
      </c>
      <c r="CE16" s="36">
        <f t="shared" si="9"/>
        <v>46.478058830517355</v>
      </c>
      <c r="CF16" s="36">
        <f t="shared" si="9"/>
        <v>48.755483713212705</v>
      </c>
      <c r="CG16" s="36">
        <f t="shared" si="9"/>
        <v>51.144502415160126</v>
      </c>
      <c r="CH16" s="36">
        <f t="shared" si="9"/>
        <v>53.65058303350297</v>
      </c>
      <c r="CI16" s="36">
        <f t="shared" si="9"/>
        <v>56.27946160214461</v>
      </c>
      <c r="CJ16" s="36">
        <f t="shared" si="9"/>
        <v>59.03715522064969</v>
      </c>
      <c r="CK16" s="36">
        <f t="shared" si="9"/>
        <v>61.929975826461515</v>
      </c>
      <c r="CL16" s="36">
        <f t="shared" si="9"/>
        <v>64.96454464195813</v>
      </c>
      <c r="CM16" s="36">
        <f t="shared" si="9"/>
        <v>68.14780732941408</v>
      </c>
      <c r="CN16" s="36">
        <f t="shared" si="9"/>
        <v>71.48704988855536</v>
      </c>
      <c r="CO16" s="36">
        <f t="shared" si="9"/>
        <v>74.98991533309457</v>
      </c>
      <c r="CP16" s="36">
        <f t="shared" si="9"/>
        <v>78.6644211844162</v>
      </c>
      <c r="CQ16" s="36">
        <f t="shared" si="2"/>
        <v>82.51897782245258</v>
      </c>
      <c r="CR16" s="36">
        <f t="shared" si="2"/>
        <v>86.56240773575276</v>
      </c>
      <c r="CS16" s="36">
        <f t="shared" si="2"/>
        <v>90.80396571480463</v>
      </c>
      <c r="CT16" s="36">
        <f t="shared" si="2"/>
        <v>95.25336003483005</v>
      </c>
      <c r="CU16" s="36">
        <f t="shared" si="2"/>
        <v>99.92077467653672</v>
      </c>
      <c r="CV16" s="36">
        <f t="shared" si="2"/>
        <v>104.81689263568701</v>
      </c>
      <c r="CW16" s="36">
        <f t="shared" si="2"/>
        <v>109.95292037483567</v>
      </c>
      <c r="CX16" s="36">
        <f t="shared" si="2"/>
        <v>115.34061347320261</v>
      </c>
      <c r="CY16" s="36">
        <f t="shared" si="2"/>
        <v>120.99230353338953</v>
      </c>
      <c r="CZ16" s="36">
        <f t="shared" si="2"/>
        <v>126.92092640652561</v>
      </c>
      <c r="DA16" s="36">
        <f t="shared" si="2"/>
        <v>133.14005180044535</v>
      </c>
      <c r="DB16" s="36">
        <f t="shared" si="2"/>
        <v>139.66391433866715</v>
      </c>
      <c r="DC16" s="36">
        <f t="shared" si="2"/>
        <v>146.50744614126182</v>
      </c>
      <c r="DD16" s="36">
        <f t="shared" si="2"/>
        <v>153.68631100218363</v>
      </c>
      <c r="DE16" s="36">
        <f t="shared" si="2"/>
        <v>161.21694024129062</v>
      </c>
      <c r="DF16" s="36">
        <f aca="true" t="shared" si="11" ref="DF16:EK16">DE16*(1+$F16)</f>
        <v>169.11657031311384</v>
      </c>
      <c r="DG16" s="36">
        <f t="shared" si="11"/>
        <v>177.40328225845641</v>
      </c>
      <c r="DH16" s="36">
        <f t="shared" si="11"/>
        <v>186.09604308912077</v>
      </c>
      <c r="DI16" s="36">
        <f t="shared" si="11"/>
        <v>195.2147492004877</v>
      </c>
      <c r="DJ16" s="36">
        <f t="shared" si="11"/>
        <v>204.78027191131156</v>
      </c>
      <c r="DK16" s="36">
        <f t="shared" si="11"/>
        <v>214.81450523496582</v>
      </c>
      <c r="DL16" s="36">
        <f t="shared" si="11"/>
        <v>225.34041599147912</v>
      </c>
      <c r="DM16" s="36">
        <f t="shared" si="11"/>
        <v>236.3820963750616</v>
      </c>
      <c r="DN16" s="36">
        <f t="shared" si="11"/>
        <v>247.9648190974396</v>
      </c>
      <c r="DO16" s="36">
        <f t="shared" si="11"/>
        <v>260.1150952332141</v>
      </c>
      <c r="DP16" s="36">
        <f t="shared" si="11"/>
        <v>272.86073489964156</v>
      </c>
      <c r="DQ16" s="36">
        <f t="shared" si="11"/>
        <v>286.230910909724</v>
      </c>
      <c r="DR16" s="36">
        <f t="shared" si="11"/>
        <v>300.25622554430043</v>
      </c>
      <c r="DS16" s="36">
        <f t="shared" si="11"/>
        <v>314.9687805959711</v>
      </c>
      <c r="DT16" s="36">
        <f t="shared" si="11"/>
        <v>330.4022508451737</v>
      </c>
      <c r="DU16" s="36">
        <f t="shared" si="11"/>
        <v>346.59196113658714</v>
      </c>
      <c r="DV16" s="36">
        <f t="shared" si="11"/>
        <v>363.5749672322799</v>
      </c>
      <c r="DW16" s="36">
        <f t="shared" si="11"/>
        <v>381.3901406266616</v>
      </c>
      <c r="DX16" s="36">
        <f t="shared" si="11"/>
        <v>400.078257517368</v>
      </c>
      <c r="DY16" s="36">
        <f t="shared" si="11"/>
        <v>419.682092135719</v>
      </c>
      <c r="DZ16" s="36">
        <f t="shared" si="11"/>
        <v>440.2465146503692</v>
      </c>
      <c r="EA16" s="36">
        <f t="shared" si="11"/>
        <v>461.81859386823726</v>
      </c>
      <c r="EB16" s="36">
        <f t="shared" si="11"/>
        <v>484.44770496778085</v>
      </c>
      <c r="EC16" s="36">
        <f t="shared" si="11"/>
        <v>508.1856425112021</v>
      </c>
      <c r="ED16" s="36">
        <f t="shared" si="11"/>
        <v>533.0867389942509</v>
      </c>
      <c r="EE16" s="36">
        <f t="shared" si="11"/>
        <v>559.2079892049692</v>
      </c>
      <c r="EF16" s="36">
        <f t="shared" si="11"/>
        <v>586.6091806760127</v>
      </c>
      <c r="EG16" s="36">
        <f t="shared" si="11"/>
        <v>615.3530305291373</v>
      </c>
      <c r="EH16" s="36">
        <f t="shared" si="11"/>
        <v>645.505329025065</v>
      </c>
      <c r="EI16" s="36">
        <f t="shared" si="11"/>
        <v>677.1350901472931</v>
      </c>
      <c r="EJ16" s="36">
        <f t="shared" si="11"/>
        <v>710.3147095645104</v>
      </c>
      <c r="EK16" s="36">
        <f t="shared" si="11"/>
        <v>745.1201303331713</v>
      </c>
      <c r="EL16" s="36">
        <f aca="true" t="shared" si="12" ref="EL16:FQ16">EK16*(1+$F16)</f>
        <v>781.6310167194966</v>
      </c>
      <c r="EM16" s="36">
        <f t="shared" si="12"/>
        <v>819.9309365387519</v>
      </c>
      <c r="EN16" s="36">
        <f t="shared" si="12"/>
        <v>860.1075524291507</v>
      </c>
      <c r="EO16" s="36">
        <f t="shared" si="12"/>
        <v>902.2528224981791</v>
      </c>
      <c r="EP16" s="36">
        <f t="shared" si="12"/>
        <v>946.4632108005898</v>
      </c>
      <c r="EQ16" s="36">
        <f t="shared" si="12"/>
        <v>992.8399081298186</v>
      </c>
      <c r="ER16" s="36">
        <f t="shared" si="12"/>
        <v>1041.4890636281796</v>
      </c>
      <c r="ES16" s="36">
        <f t="shared" si="12"/>
        <v>1092.5220277459603</v>
      </c>
      <c r="ET16" s="36">
        <f t="shared" si="12"/>
        <v>1146.0556071055123</v>
      </c>
      <c r="EU16" s="36">
        <f t="shared" si="12"/>
        <v>1202.2123318536824</v>
      </c>
      <c r="EV16" s="36">
        <f t="shared" si="12"/>
        <v>1261.1207361145127</v>
      </c>
      <c r="EW16" s="36">
        <f t="shared" si="12"/>
        <v>1322.9156521841237</v>
      </c>
      <c r="EX16" s="36">
        <f t="shared" si="12"/>
        <v>1387.7385191411456</v>
      </c>
      <c r="EY16" s="36">
        <f t="shared" si="12"/>
        <v>1455.7377065790618</v>
      </c>
      <c r="EZ16" s="36">
        <f t="shared" si="12"/>
        <v>1527.0688542014357</v>
      </c>
      <c r="FA16" s="36">
        <f t="shared" si="12"/>
        <v>1601.895228057306</v>
      </c>
      <c r="FB16" s="36">
        <f t="shared" si="12"/>
        <v>1680.3880942321139</v>
      </c>
      <c r="FC16" s="36">
        <f t="shared" si="12"/>
        <v>1762.7271108494874</v>
      </c>
      <c r="FD16" s="36">
        <f t="shared" si="12"/>
        <v>1849.1007392811123</v>
      </c>
      <c r="FE16" s="36">
        <f t="shared" si="12"/>
        <v>1939.7066755058866</v>
      </c>
      <c r="FF16" s="36">
        <f t="shared" si="12"/>
        <v>2034.752302605675</v>
      </c>
      <c r="FG16" s="36">
        <f t="shared" si="12"/>
        <v>2134.4551654333527</v>
      </c>
      <c r="FH16" s="36">
        <f t="shared" si="12"/>
        <v>2239.0434685395867</v>
      </c>
      <c r="FI16" s="36">
        <f t="shared" si="12"/>
        <v>2348.7565984980265</v>
      </c>
      <c r="FJ16" s="36">
        <f t="shared" si="12"/>
        <v>2463.8456718244297</v>
      </c>
      <c r="FK16" s="36">
        <f t="shared" si="12"/>
        <v>2584.5741097438267</v>
      </c>
      <c r="FL16" s="36">
        <f t="shared" si="12"/>
        <v>2711.218241121274</v>
      </c>
      <c r="FM16" s="36">
        <f t="shared" si="12"/>
        <v>2844.0679349362163</v>
      </c>
      <c r="FN16" s="36">
        <f t="shared" si="12"/>
        <v>2983.427263748091</v>
      </c>
      <c r="FO16" s="36">
        <f t="shared" si="12"/>
        <v>3129.615199671747</v>
      </c>
      <c r="FP16" s="36">
        <f t="shared" si="12"/>
        <v>3282.9663444556627</v>
      </c>
      <c r="FQ16" s="36">
        <f t="shared" si="12"/>
        <v>3443.83169533399</v>
      </c>
      <c r="FR16" s="36">
        <f aca="true" t="shared" si="13" ref="FR16:HA23">FQ16*(1+$F16)</f>
        <v>3612.5794484053554</v>
      </c>
      <c r="FS16" s="36">
        <f t="shared" si="13"/>
        <v>3789.5958413772178</v>
      </c>
      <c r="FT16" s="36">
        <f t="shared" si="13"/>
        <v>3975.286037604701</v>
      </c>
      <c r="FU16" s="36">
        <f t="shared" si="13"/>
        <v>4170.075053447331</v>
      </c>
      <c r="FV16" s="36">
        <f t="shared" si="13"/>
        <v>4374.40873106625</v>
      </c>
      <c r="FW16" s="36">
        <f t="shared" si="13"/>
        <v>4588.754758888495</v>
      </c>
      <c r="FX16" s="36">
        <f t="shared" si="13"/>
        <v>4813.603742074031</v>
      </c>
      <c r="FY16" s="36">
        <f t="shared" si="13"/>
        <v>5049.470325435658</v>
      </c>
      <c r="FZ16" s="36">
        <f t="shared" si="13"/>
        <v>5296.894371382005</v>
      </c>
      <c r="GA16" s="36">
        <f t="shared" si="13"/>
        <v>5556.442195579723</v>
      </c>
      <c r="GB16" s="36">
        <f t="shared" si="13"/>
        <v>5828.707863163129</v>
      </c>
      <c r="GC16" s="36">
        <f t="shared" si="13"/>
        <v>6114.314548458122</v>
      </c>
      <c r="GD16" s="36">
        <f t="shared" si="13"/>
        <v>6413.915961332569</v>
      </c>
      <c r="GE16" s="36">
        <f t="shared" si="13"/>
        <v>6728.197843437864</v>
      </c>
      <c r="GF16" s="36">
        <f t="shared" si="13"/>
        <v>7057.879537766319</v>
      </c>
      <c r="GG16" s="36">
        <f t="shared" si="13"/>
        <v>7403.715635116869</v>
      </c>
      <c r="GH16" s="36">
        <f t="shared" si="13"/>
        <v>7766.497701237595</v>
      </c>
      <c r="GI16" s="36">
        <f t="shared" si="13"/>
        <v>8147.056088598237</v>
      </c>
      <c r="GJ16" s="36">
        <f t="shared" si="13"/>
        <v>8546.26183693955</v>
      </c>
      <c r="GK16" s="36">
        <f t="shared" si="13"/>
        <v>8965.028666949587</v>
      </c>
      <c r="GL16" s="36">
        <f t="shared" si="13"/>
        <v>9404.315071630117</v>
      </c>
      <c r="GM16" s="36">
        <f t="shared" si="13"/>
        <v>9865.126510139991</v>
      </c>
      <c r="GN16" s="36">
        <f t="shared" si="13"/>
        <v>10348.51770913685</v>
      </c>
      <c r="GO16" s="36">
        <f t="shared" si="13"/>
        <v>10855.595076884554</v>
      </c>
      <c r="GP16" s="36">
        <f t="shared" si="13"/>
        <v>11387.519235651896</v>
      </c>
      <c r="GQ16" s="36">
        <f t="shared" si="13"/>
        <v>11945.50767819884</v>
      </c>
      <c r="GR16" s="36">
        <f t="shared" si="13"/>
        <v>12530.837554430582</v>
      </c>
      <c r="GS16" s="36">
        <f t="shared" si="13"/>
        <v>13144.848594597679</v>
      </c>
      <c r="GT16" s="36">
        <f t="shared" si="13"/>
        <v>13788.946175732965</v>
      </c>
      <c r="GU16" s="36">
        <f t="shared" si="13"/>
        <v>14464.60453834388</v>
      </c>
      <c r="GV16" s="36">
        <f t="shared" si="13"/>
        <v>15173.370160722729</v>
      </c>
      <c r="GW16" s="36">
        <f t="shared" si="13"/>
        <v>15916.86529859814</v>
      </c>
      <c r="GX16" s="36">
        <f t="shared" si="13"/>
        <v>16696.79169822945</v>
      </c>
      <c r="GY16" s="36">
        <f t="shared" si="13"/>
        <v>17514.93449144269</v>
      </c>
      <c r="GZ16" s="36">
        <f t="shared" si="13"/>
        <v>18373.166281523383</v>
      </c>
      <c r="HA16" s="36">
        <f t="shared" si="13"/>
        <v>19273.45142931803</v>
      </c>
    </row>
    <row r="17" spans="1:209" ht="15.75" customHeight="1">
      <c r="A17" s="10">
        <v>6</v>
      </c>
      <c r="B17" s="122" t="s">
        <v>341</v>
      </c>
      <c r="C17" s="105">
        <f>'Stock Prices'!K58</f>
        <v>80.72730769230769</v>
      </c>
      <c r="D17" s="103">
        <f>'MPG-7'!E17</f>
        <v>2</v>
      </c>
      <c r="E17" s="75">
        <f>'MPG-7'!D17</f>
        <v>0.09646666666666666</v>
      </c>
      <c r="F17" s="22">
        <v>0.049</v>
      </c>
      <c r="G17" s="20">
        <f t="shared" si="5"/>
        <v>0.0809595591346575</v>
      </c>
      <c r="I17" s="100">
        <f t="shared" si="6"/>
        <v>-80.72730769230769</v>
      </c>
      <c r="J17" s="36">
        <f t="shared" si="7"/>
        <v>2.1929333333333334</v>
      </c>
      <c r="K17" s="36">
        <f t="shared" si="8"/>
        <v>2.4044783022222225</v>
      </c>
      <c r="L17" s="36">
        <f t="shared" si="8"/>
        <v>2.6364303091099264</v>
      </c>
      <c r="M17" s="36">
        <f t="shared" si="8"/>
        <v>2.890757952928731</v>
      </c>
      <c r="N17" s="36">
        <f t="shared" si="8"/>
        <v>3.1696197367879226</v>
      </c>
      <c r="O17" s="36">
        <f t="shared" si="10"/>
        <v>3.3249311038905307</v>
      </c>
      <c r="P17" s="36">
        <f t="shared" si="10"/>
        <v>3.4878527279811666</v>
      </c>
      <c r="Q17" s="36">
        <f t="shared" si="10"/>
        <v>3.6587575116522437</v>
      </c>
      <c r="R17" s="36">
        <f t="shared" si="10"/>
        <v>3.8380366297232036</v>
      </c>
      <c r="S17" s="36">
        <f t="shared" si="10"/>
        <v>4.02610042457964</v>
      </c>
      <c r="T17" s="36">
        <f t="shared" si="10"/>
        <v>4.223379345384043</v>
      </c>
      <c r="U17" s="36">
        <f t="shared" si="10"/>
        <v>4.430324933307861</v>
      </c>
      <c r="V17" s="36">
        <f t="shared" si="10"/>
        <v>4.647410855039946</v>
      </c>
      <c r="W17" s="36">
        <f t="shared" si="10"/>
        <v>4.875133986936904</v>
      </c>
      <c r="X17" s="36">
        <f t="shared" si="10"/>
        <v>5.114015552296812</v>
      </c>
      <c r="Y17" s="36">
        <f t="shared" si="10"/>
        <v>5.364602314359355</v>
      </c>
      <c r="Z17" s="36">
        <f t="shared" si="10"/>
        <v>5.627467827762963</v>
      </c>
      <c r="AA17" s="36">
        <f t="shared" si="10"/>
        <v>5.9032137513233485</v>
      </c>
      <c r="AB17" s="36">
        <f t="shared" si="10"/>
        <v>6.192471225138192</v>
      </c>
      <c r="AC17" s="36">
        <f t="shared" si="10"/>
        <v>6.495902315169963</v>
      </c>
      <c r="AD17" s="36">
        <f t="shared" si="10"/>
        <v>6.814201528613291</v>
      </c>
      <c r="AE17" s="36">
        <f t="shared" si="10"/>
        <v>7.148097403515341</v>
      </c>
      <c r="AF17" s="36">
        <f t="shared" si="10"/>
        <v>7.4983541762875925</v>
      </c>
      <c r="AG17" s="36">
        <f t="shared" si="10"/>
        <v>7.865773530925684</v>
      </c>
      <c r="AH17" s="36">
        <f t="shared" si="10"/>
        <v>8.251196433941042</v>
      </c>
      <c r="AI17" s="36">
        <f t="shared" si="10"/>
        <v>8.655505059204152</v>
      </c>
      <c r="AJ17" s="36">
        <f t="shared" si="10"/>
        <v>9.079624807105155</v>
      </c>
      <c r="AK17" s="36">
        <f t="shared" si="10"/>
        <v>9.524526422653308</v>
      </c>
      <c r="AL17" s="36">
        <f t="shared" si="10"/>
        <v>9.99122821736332</v>
      </c>
      <c r="AM17" s="36">
        <f t="shared" si="10"/>
        <v>10.480798400014121</v>
      </c>
      <c r="AN17" s="36">
        <f t="shared" si="10"/>
        <v>10.994357521614813</v>
      </c>
      <c r="AO17" s="36">
        <f t="shared" si="10"/>
        <v>11.533081040173938</v>
      </c>
      <c r="AP17" s="36">
        <f t="shared" si="10"/>
        <v>12.09820201114246</v>
      </c>
      <c r="AQ17" s="36">
        <f t="shared" si="10"/>
        <v>12.69101390968844</v>
      </c>
      <c r="AR17" s="36">
        <f t="shared" si="10"/>
        <v>13.312873591263173</v>
      </c>
      <c r="AS17" s="36">
        <f t="shared" si="10"/>
        <v>13.965204397235068</v>
      </c>
      <c r="AT17" s="36">
        <f t="shared" si="10"/>
        <v>14.649499412699585</v>
      </c>
      <c r="AU17" s="36">
        <f t="shared" si="10"/>
        <v>15.367324883921864</v>
      </c>
      <c r="AV17" s="36">
        <f t="shared" si="10"/>
        <v>16.120323803234033</v>
      </c>
      <c r="AW17" s="36">
        <f t="shared" si="10"/>
        <v>16.9102196695925</v>
      </c>
      <c r="AX17" s="36">
        <f t="shared" si="10"/>
        <v>17.73882043340253</v>
      </c>
      <c r="AY17" s="36">
        <f t="shared" si="10"/>
        <v>18.60802263463925</v>
      </c>
      <c r="AZ17" s="36">
        <f t="shared" si="10"/>
        <v>19.519815743736572</v>
      </c>
      <c r="BA17" s="36">
        <f t="shared" si="10"/>
        <v>20.47628671517966</v>
      </c>
      <c r="BB17" s="36">
        <f t="shared" si="10"/>
        <v>21.479624764223463</v>
      </c>
      <c r="BC17" s="36">
        <f t="shared" si="10"/>
        <v>22.532126377670412</v>
      </c>
      <c r="BD17" s="36">
        <f t="shared" si="10"/>
        <v>23.63620057017626</v>
      </c>
      <c r="BE17" s="36">
        <f t="shared" si="10"/>
        <v>24.794374398114897</v>
      </c>
      <c r="BF17" s="36">
        <f t="shared" si="10"/>
        <v>26.009298743622526</v>
      </c>
      <c r="BG17" s="36">
        <f t="shared" si="10"/>
        <v>27.283754382060028</v>
      </c>
      <c r="BH17" s="36">
        <f t="shared" si="10"/>
        <v>28.620658346780967</v>
      </c>
      <c r="BI17" s="36">
        <f t="shared" si="10"/>
        <v>30.02307060577323</v>
      </c>
      <c r="BJ17" s="36">
        <f t="shared" si="10"/>
        <v>31.494201065456117</v>
      </c>
      <c r="BK17" s="36">
        <f t="shared" si="10"/>
        <v>33.037416917663464</v>
      </c>
      <c r="BL17" s="36">
        <f t="shared" si="10"/>
        <v>34.65625034662897</v>
      </c>
      <c r="BM17" s="36">
        <f t="shared" si="10"/>
        <v>36.35440661361379</v>
      </c>
      <c r="BN17" s="36">
        <f t="shared" si="10"/>
        <v>38.135772537680865</v>
      </c>
      <c r="BO17" s="36">
        <f t="shared" si="10"/>
        <v>40.00442539202722</v>
      </c>
      <c r="BP17" s="36">
        <f t="shared" si="10"/>
        <v>41.96464223623656</v>
      </c>
      <c r="BQ17" s="36">
        <f t="shared" si="10"/>
        <v>44.020909705812144</v>
      </c>
      <c r="BR17" s="36">
        <f t="shared" si="10"/>
        <v>46.17793428139694</v>
      </c>
      <c r="BS17" s="36">
        <f t="shared" si="10"/>
        <v>48.44065306118539</v>
      </c>
      <c r="BT17" s="36">
        <f t="shared" si="10"/>
        <v>50.81424506118347</v>
      </c>
      <c r="BU17" s="36">
        <f t="shared" si="10"/>
        <v>53.30414306918146</v>
      </c>
      <c r="BV17" s="36">
        <f t="shared" si="10"/>
        <v>55.916046079571345</v>
      </c>
      <c r="BW17" s="36">
        <f t="shared" si="10"/>
        <v>58.65593233747034</v>
      </c>
      <c r="BX17" s="36">
        <f t="shared" si="10"/>
        <v>61.530073022006384</v>
      </c>
      <c r="BY17" s="36">
        <f t="shared" si="10"/>
        <v>64.54504660008469</v>
      </c>
      <c r="BZ17" s="36">
        <f t="shared" si="10"/>
        <v>67.70775388348883</v>
      </c>
      <c r="CA17" s="36">
        <f t="shared" si="9"/>
        <v>71.02543382377978</v>
      </c>
      <c r="CB17" s="36">
        <f t="shared" si="9"/>
        <v>74.50568008114499</v>
      </c>
      <c r="CC17" s="36">
        <f t="shared" si="9"/>
        <v>78.15645840512109</v>
      </c>
      <c r="CD17" s="36">
        <f t="shared" si="9"/>
        <v>81.98612486697202</v>
      </c>
      <c r="CE17" s="36">
        <f t="shared" si="9"/>
        <v>86.00344498545364</v>
      </c>
      <c r="CF17" s="36">
        <f t="shared" si="9"/>
        <v>90.21761378974087</v>
      </c>
      <c r="CG17" s="36">
        <f t="shared" si="9"/>
        <v>94.63827686543816</v>
      </c>
      <c r="CH17" s="36">
        <f t="shared" si="9"/>
        <v>99.27555243184462</v>
      </c>
      <c r="CI17" s="36">
        <f t="shared" si="9"/>
        <v>104.140054501005</v>
      </c>
      <c r="CJ17" s="36">
        <f t="shared" si="9"/>
        <v>109.24291717155424</v>
      </c>
      <c r="CK17" s="36">
        <f t="shared" si="9"/>
        <v>114.5958201129604</v>
      </c>
      <c r="CL17" s="36">
        <f t="shared" si="9"/>
        <v>120.21101529849545</v>
      </c>
      <c r="CM17" s="36">
        <f t="shared" si="9"/>
        <v>126.10135504812172</v>
      </c>
      <c r="CN17" s="36">
        <f t="shared" si="9"/>
        <v>132.28032144547967</v>
      </c>
      <c r="CO17" s="36">
        <f t="shared" si="9"/>
        <v>138.76205719630818</v>
      </c>
      <c r="CP17" s="36">
        <f t="shared" si="9"/>
        <v>145.56139799892728</v>
      </c>
      <c r="CQ17" s="36">
        <f aca="true" t="shared" si="14" ref="CQ17:FB20">CP17*(1+$F17)</f>
        <v>152.6939065008747</v>
      </c>
      <c r="CR17" s="36">
        <f t="shared" si="14"/>
        <v>160.17590791941754</v>
      </c>
      <c r="CS17" s="36">
        <f t="shared" si="14"/>
        <v>168.02452740746898</v>
      </c>
      <c r="CT17" s="36">
        <f t="shared" si="14"/>
        <v>176.25772925043495</v>
      </c>
      <c r="CU17" s="36">
        <f t="shared" si="14"/>
        <v>184.89435798370624</v>
      </c>
      <c r="CV17" s="36">
        <f t="shared" si="14"/>
        <v>193.95418152490782</v>
      </c>
      <c r="CW17" s="36">
        <f t="shared" si="14"/>
        <v>203.45793641962828</v>
      </c>
      <c r="CX17" s="36">
        <f t="shared" si="14"/>
        <v>213.42737530419006</v>
      </c>
      <c r="CY17" s="36">
        <f t="shared" si="14"/>
        <v>223.88531669409537</v>
      </c>
      <c r="CZ17" s="36">
        <f t="shared" si="14"/>
        <v>234.85569721210604</v>
      </c>
      <c r="DA17" s="36">
        <f t="shared" si="14"/>
        <v>246.36362637549922</v>
      </c>
      <c r="DB17" s="36">
        <f t="shared" si="14"/>
        <v>258.4354440678987</v>
      </c>
      <c r="DC17" s="36">
        <f t="shared" si="14"/>
        <v>271.0987808272257</v>
      </c>
      <c r="DD17" s="36">
        <f t="shared" si="14"/>
        <v>284.38262108775973</v>
      </c>
      <c r="DE17" s="36">
        <f t="shared" si="14"/>
        <v>298.31736952105996</v>
      </c>
      <c r="DF17" s="36">
        <f t="shared" si="14"/>
        <v>312.93492062759185</v>
      </c>
      <c r="DG17" s="36">
        <f t="shared" si="14"/>
        <v>328.26873173834383</v>
      </c>
      <c r="DH17" s="36">
        <f t="shared" si="14"/>
        <v>344.35389959352267</v>
      </c>
      <c r="DI17" s="36">
        <f t="shared" si="14"/>
        <v>361.22724067360525</v>
      </c>
      <c r="DJ17" s="36">
        <f t="shared" si="14"/>
        <v>378.92737546661186</v>
      </c>
      <c r="DK17" s="36">
        <f t="shared" si="14"/>
        <v>397.4948168644758</v>
      </c>
      <c r="DL17" s="36">
        <f t="shared" si="14"/>
        <v>416.9720628908351</v>
      </c>
      <c r="DM17" s="36">
        <f t="shared" si="14"/>
        <v>437.403693972486</v>
      </c>
      <c r="DN17" s="36">
        <f t="shared" si="14"/>
        <v>458.83647497713775</v>
      </c>
      <c r="DO17" s="36">
        <f t="shared" si="14"/>
        <v>481.31946225101746</v>
      </c>
      <c r="DP17" s="36">
        <f t="shared" si="14"/>
        <v>504.90411590131725</v>
      </c>
      <c r="DQ17" s="36">
        <f t="shared" si="14"/>
        <v>529.6444175804818</v>
      </c>
      <c r="DR17" s="36">
        <f t="shared" si="14"/>
        <v>555.5969940419253</v>
      </c>
      <c r="DS17" s="36">
        <f t="shared" si="14"/>
        <v>582.8212467499797</v>
      </c>
      <c r="DT17" s="36">
        <f t="shared" si="14"/>
        <v>611.3794878407286</v>
      </c>
      <c r="DU17" s="36">
        <f t="shared" si="14"/>
        <v>641.3370827449243</v>
      </c>
      <c r="DV17" s="36">
        <f t="shared" si="14"/>
        <v>672.7625997994255</v>
      </c>
      <c r="DW17" s="36">
        <f t="shared" si="14"/>
        <v>705.7279671895973</v>
      </c>
      <c r="DX17" s="36">
        <f t="shared" si="14"/>
        <v>740.3086375818875</v>
      </c>
      <c r="DY17" s="36">
        <f t="shared" si="14"/>
        <v>776.5837608234</v>
      </c>
      <c r="DZ17" s="36">
        <f t="shared" si="14"/>
        <v>814.6363651037466</v>
      </c>
      <c r="EA17" s="36">
        <f t="shared" si="14"/>
        <v>854.5535469938301</v>
      </c>
      <c r="EB17" s="36">
        <f t="shared" si="14"/>
        <v>896.4266707965277</v>
      </c>
      <c r="EC17" s="36">
        <f t="shared" si="14"/>
        <v>940.3515776655574</v>
      </c>
      <c r="ED17" s="36">
        <f t="shared" si="14"/>
        <v>986.4288049711697</v>
      </c>
      <c r="EE17" s="36">
        <f t="shared" si="14"/>
        <v>1034.763816414757</v>
      </c>
      <c r="EF17" s="36">
        <f t="shared" si="14"/>
        <v>1085.46724341908</v>
      </c>
      <c r="EG17" s="36">
        <f t="shared" si="14"/>
        <v>1138.6551383466149</v>
      </c>
      <c r="EH17" s="36">
        <f t="shared" si="14"/>
        <v>1194.4492401255989</v>
      </c>
      <c r="EI17" s="36">
        <f t="shared" si="14"/>
        <v>1252.977252891753</v>
      </c>
      <c r="EJ17" s="36">
        <f t="shared" si="14"/>
        <v>1314.373138283449</v>
      </c>
      <c r="EK17" s="36">
        <f t="shared" si="14"/>
        <v>1378.7774220593378</v>
      </c>
      <c r="EL17" s="36">
        <f t="shared" si="14"/>
        <v>1446.3375157402452</v>
      </c>
      <c r="EM17" s="36">
        <f t="shared" si="14"/>
        <v>1517.208054011517</v>
      </c>
      <c r="EN17" s="36">
        <f t="shared" si="14"/>
        <v>1591.5512486580812</v>
      </c>
      <c r="EO17" s="36">
        <f t="shared" si="14"/>
        <v>1669.537259842327</v>
      </c>
      <c r="EP17" s="36">
        <f t="shared" si="14"/>
        <v>1751.344585574601</v>
      </c>
      <c r="EQ17" s="36">
        <f t="shared" si="14"/>
        <v>1837.1604702677564</v>
      </c>
      <c r="ER17" s="36">
        <f t="shared" si="14"/>
        <v>1927.1813333108764</v>
      </c>
      <c r="ES17" s="36">
        <f t="shared" si="14"/>
        <v>2021.6132186431093</v>
      </c>
      <c r="ET17" s="36">
        <f t="shared" si="14"/>
        <v>2120.6722663566215</v>
      </c>
      <c r="EU17" s="36">
        <f t="shared" si="14"/>
        <v>2224.585207408096</v>
      </c>
      <c r="EV17" s="36">
        <f t="shared" si="14"/>
        <v>2333.5898825710924</v>
      </c>
      <c r="EW17" s="36">
        <f t="shared" si="14"/>
        <v>2447.935786817076</v>
      </c>
      <c r="EX17" s="36">
        <f t="shared" si="14"/>
        <v>2567.8846403711127</v>
      </c>
      <c r="EY17" s="36">
        <f t="shared" si="14"/>
        <v>2693.710987749297</v>
      </c>
      <c r="EZ17" s="36">
        <f t="shared" si="14"/>
        <v>2825.7028261490127</v>
      </c>
      <c r="FA17" s="36">
        <f t="shared" si="14"/>
        <v>2964.162264630314</v>
      </c>
      <c r="FB17" s="36">
        <f t="shared" si="14"/>
        <v>3109.406215597199</v>
      </c>
      <c r="FC17" s="36">
        <f aca="true" t="shared" si="15" ref="FC17:FQ17">FB17*(1+$F17)</f>
        <v>3261.7671201614617</v>
      </c>
      <c r="FD17" s="36">
        <f t="shared" si="15"/>
        <v>3421.593709049373</v>
      </c>
      <c r="FE17" s="36">
        <f t="shared" si="15"/>
        <v>3589.251800792792</v>
      </c>
      <c r="FF17" s="36">
        <f t="shared" si="15"/>
        <v>3765.1251390316384</v>
      </c>
      <c r="FG17" s="36">
        <f t="shared" si="15"/>
        <v>3949.6162708441884</v>
      </c>
      <c r="FH17" s="36">
        <f t="shared" si="15"/>
        <v>4143.147468115553</v>
      </c>
      <c r="FI17" s="36">
        <f t="shared" si="15"/>
        <v>4346.161694053215</v>
      </c>
      <c r="FJ17" s="36">
        <f t="shared" si="15"/>
        <v>4559.123617061822</v>
      </c>
      <c r="FK17" s="36">
        <f t="shared" si="15"/>
        <v>4782.520674297851</v>
      </c>
      <c r="FL17" s="36">
        <f t="shared" si="15"/>
        <v>5016.864187338445</v>
      </c>
      <c r="FM17" s="36">
        <f t="shared" si="15"/>
        <v>5262.690532518029</v>
      </c>
      <c r="FN17" s="36">
        <f t="shared" si="15"/>
        <v>5520.562368611411</v>
      </c>
      <c r="FO17" s="36">
        <f t="shared" si="15"/>
        <v>5791.06992467337</v>
      </c>
      <c r="FP17" s="36">
        <f t="shared" si="15"/>
        <v>6074.832350982365</v>
      </c>
      <c r="FQ17" s="36">
        <f t="shared" si="15"/>
        <v>6372.4991361805005</v>
      </c>
      <c r="FR17" s="36">
        <f t="shared" si="13"/>
        <v>6684.751593853344</v>
      </c>
      <c r="FS17" s="36">
        <f t="shared" si="13"/>
        <v>7012.304421952158</v>
      </c>
      <c r="FT17" s="36">
        <f t="shared" si="13"/>
        <v>7355.907338627813</v>
      </c>
      <c r="FU17" s="36">
        <f t="shared" si="13"/>
        <v>7716.346798220576</v>
      </c>
      <c r="FV17" s="36">
        <f t="shared" si="13"/>
        <v>8094.447791333383</v>
      </c>
      <c r="FW17" s="36">
        <f t="shared" si="13"/>
        <v>8491.075733108719</v>
      </c>
      <c r="FX17" s="36">
        <f t="shared" si="13"/>
        <v>8907.138444031045</v>
      </c>
      <c r="FY17" s="36">
        <f t="shared" si="13"/>
        <v>9343.588227788565</v>
      </c>
      <c r="FZ17" s="36">
        <f t="shared" si="13"/>
        <v>9801.424050950203</v>
      </c>
      <c r="GA17" s="36">
        <f t="shared" si="13"/>
        <v>10281.693829446762</v>
      </c>
      <c r="GB17" s="36">
        <f t="shared" si="13"/>
        <v>10785.496827089652</v>
      </c>
      <c r="GC17" s="36">
        <f t="shared" si="13"/>
        <v>11313.986171617044</v>
      </c>
      <c r="GD17" s="36">
        <f t="shared" si="13"/>
        <v>11868.371494026278</v>
      </c>
      <c r="GE17" s="36">
        <f t="shared" si="13"/>
        <v>12449.921697233565</v>
      </c>
      <c r="GF17" s="36">
        <f t="shared" si="13"/>
        <v>13059.967860398008</v>
      </c>
      <c r="GG17" s="36">
        <f t="shared" si="13"/>
        <v>13699.90628555751</v>
      </c>
      <c r="GH17" s="36">
        <f t="shared" si="13"/>
        <v>14371.201693549827</v>
      </c>
      <c r="GI17" s="36">
        <f t="shared" si="13"/>
        <v>15075.390576533768</v>
      </c>
      <c r="GJ17" s="36">
        <f t="shared" si="13"/>
        <v>15814.084714783921</v>
      </c>
      <c r="GK17" s="36">
        <f t="shared" si="13"/>
        <v>16588.974865808334</v>
      </c>
      <c r="GL17" s="36">
        <f t="shared" si="13"/>
        <v>17401.834634232942</v>
      </c>
      <c r="GM17" s="36">
        <f t="shared" si="13"/>
        <v>18254.524531310355</v>
      </c>
      <c r="GN17" s="36">
        <f t="shared" si="13"/>
        <v>19148.996233344562</v>
      </c>
      <c r="GO17" s="36">
        <f t="shared" si="13"/>
        <v>20087.297048778444</v>
      </c>
      <c r="GP17" s="36">
        <f t="shared" si="13"/>
        <v>21071.574604168585</v>
      </c>
      <c r="GQ17" s="36">
        <f t="shared" si="13"/>
        <v>22104.081759772846</v>
      </c>
      <c r="GR17" s="36">
        <f t="shared" si="13"/>
        <v>23187.181766001715</v>
      </c>
      <c r="GS17" s="36">
        <f t="shared" si="13"/>
        <v>24323.3536725358</v>
      </c>
      <c r="GT17" s="36">
        <f t="shared" si="13"/>
        <v>25515.19800249005</v>
      </c>
      <c r="GU17" s="36">
        <f t="shared" si="13"/>
        <v>26765.44270461206</v>
      </c>
      <c r="GV17" s="36">
        <f t="shared" si="13"/>
        <v>28076.94939713805</v>
      </c>
      <c r="GW17" s="36">
        <f t="shared" si="13"/>
        <v>29452.719917597813</v>
      </c>
      <c r="GX17" s="36">
        <f t="shared" si="13"/>
        <v>30895.903193560105</v>
      </c>
      <c r="GY17" s="36">
        <f t="shared" si="13"/>
        <v>32409.80245004455</v>
      </c>
      <c r="GZ17" s="36">
        <f t="shared" si="13"/>
        <v>33997.88277009673</v>
      </c>
      <c r="HA17" s="36">
        <f t="shared" si="13"/>
        <v>35663.77902583147</v>
      </c>
    </row>
    <row r="18" spans="1:209" ht="15.75" customHeight="1">
      <c r="A18" s="10">
        <v>7</v>
      </c>
      <c r="B18" s="122" t="s">
        <v>590</v>
      </c>
      <c r="C18" s="105">
        <f>'Stock Prices'!E76</f>
        <v>71.59192307692307</v>
      </c>
      <c r="D18" s="103">
        <f>'MPG-7'!E18</f>
        <v>2.2</v>
      </c>
      <c r="E18" s="75">
        <f>'MPG-7'!D18</f>
        <v>0.08</v>
      </c>
      <c r="F18" s="22">
        <v>0.049</v>
      </c>
      <c r="G18" s="20">
        <f t="shared" si="5"/>
        <v>0.08591004769222461</v>
      </c>
      <c r="I18" s="100">
        <f t="shared" si="6"/>
        <v>-71.59192307692307</v>
      </c>
      <c r="J18" s="36">
        <f t="shared" si="7"/>
        <v>2.3760000000000003</v>
      </c>
      <c r="K18" s="36">
        <f t="shared" si="8"/>
        <v>2.5660800000000004</v>
      </c>
      <c r="L18" s="36">
        <f t="shared" si="8"/>
        <v>2.7713664000000007</v>
      </c>
      <c r="M18" s="36">
        <f t="shared" si="8"/>
        <v>2.993075712000001</v>
      </c>
      <c r="N18" s="36">
        <f t="shared" si="8"/>
        <v>3.232521768960001</v>
      </c>
      <c r="O18" s="36">
        <f t="shared" si="10"/>
        <v>3.390915335639041</v>
      </c>
      <c r="P18" s="36">
        <f t="shared" si="10"/>
        <v>3.557070187085354</v>
      </c>
      <c r="Q18" s="36">
        <f t="shared" si="10"/>
        <v>3.731366626252536</v>
      </c>
      <c r="R18" s="36">
        <f t="shared" si="10"/>
        <v>3.91420359093891</v>
      </c>
      <c r="S18" s="36">
        <f t="shared" si="10"/>
        <v>4.1059995668949165</v>
      </c>
      <c r="T18" s="36">
        <f t="shared" si="10"/>
        <v>4.307193545672767</v>
      </c>
      <c r="U18" s="36">
        <f t="shared" si="10"/>
        <v>4.518246029410733</v>
      </c>
      <c r="V18" s="36">
        <f t="shared" si="10"/>
        <v>4.7396400848518585</v>
      </c>
      <c r="W18" s="36">
        <f t="shared" si="10"/>
        <v>4.971882449009599</v>
      </c>
      <c r="X18" s="36">
        <f t="shared" si="10"/>
        <v>5.215504689011069</v>
      </c>
      <c r="Y18" s="36">
        <f t="shared" si="10"/>
        <v>5.4710644187726105</v>
      </c>
      <c r="Z18" s="36">
        <f t="shared" si="10"/>
        <v>5.739146575292468</v>
      </c>
      <c r="AA18" s="36">
        <f t="shared" si="10"/>
        <v>6.020364757481798</v>
      </c>
      <c r="AB18" s="36">
        <f t="shared" si="10"/>
        <v>6.315362630598406</v>
      </c>
      <c r="AC18" s="36">
        <f t="shared" si="10"/>
        <v>6.624815399497727</v>
      </c>
      <c r="AD18" s="36">
        <f t="shared" si="10"/>
        <v>6.949431354073115</v>
      </c>
      <c r="AE18" s="36">
        <f t="shared" si="10"/>
        <v>7.289953490422698</v>
      </c>
      <c r="AF18" s="36">
        <f t="shared" si="10"/>
        <v>7.647161211453409</v>
      </c>
      <c r="AG18" s="36">
        <f t="shared" si="10"/>
        <v>8.021872110814625</v>
      </c>
      <c r="AH18" s="36">
        <f t="shared" si="10"/>
        <v>8.414943844244542</v>
      </c>
      <c r="AI18" s="36">
        <f t="shared" si="10"/>
        <v>8.827276092612523</v>
      </c>
      <c r="AJ18" s="36">
        <f t="shared" si="10"/>
        <v>9.259812621150536</v>
      </c>
      <c r="AK18" s="36">
        <f t="shared" si="10"/>
        <v>9.71354343958691</v>
      </c>
      <c r="AL18" s="36">
        <f t="shared" si="10"/>
        <v>10.189507068126668</v>
      </c>
      <c r="AM18" s="36">
        <f t="shared" si="10"/>
        <v>10.688792914464873</v>
      </c>
      <c r="AN18" s="36">
        <f t="shared" si="10"/>
        <v>11.212543767273651</v>
      </c>
      <c r="AO18" s="36">
        <f t="shared" si="10"/>
        <v>11.76195841187006</v>
      </c>
      <c r="AP18" s="36">
        <f t="shared" si="10"/>
        <v>12.338294374051692</v>
      </c>
      <c r="AQ18" s="36">
        <f t="shared" si="10"/>
        <v>12.942870798380223</v>
      </c>
      <c r="AR18" s="36">
        <f t="shared" si="10"/>
        <v>13.577071467500854</v>
      </c>
      <c r="AS18" s="36">
        <f t="shared" si="10"/>
        <v>14.242347969408396</v>
      </c>
      <c r="AT18" s="36">
        <f t="shared" si="10"/>
        <v>14.940223019909407</v>
      </c>
      <c r="AU18" s="36">
        <f t="shared" si="10"/>
        <v>15.672293947884967</v>
      </c>
      <c r="AV18" s="36">
        <f t="shared" si="10"/>
        <v>16.44023635133133</v>
      </c>
      <c r="AW18" s="36">
        <f t="shared" si="10"/>
        <v>17.245807932546562</v>
      </c>
      <c r="AX18" s="36">
        <f t="shared" si="10"/>
        <v>18.09085252124134</v>
      </c>
      <c r="AY18" s="36">
        <f t="shared" si="10"/>
        <v>18.977304294782165</v>
      </c>
      <c r="AZ18" s="36">
        <f t="shared" si="10"/>
        <v>19.90719220522649</v>
      </c>
      <c r="BA18" s="36">
        <f t="shared" si="10"/>
        <v>20.882644623282587</v>
      </c>
      <c r="BB18" s="36">
        <f t="shared" si="10"/>
        <v>21.905894209823433</v>
      </c>
      <c r="BC18" s="36">
        <f t="shared" si="10"/>
        <v>22.97928302610478</v>
      </c>
      <c r="BD18" s="36">
        <f t="shared" si="10"/>
        <v>24.105267894383914</v>
      </c>
      <c r="BE18" s="36">
        <f t="shared" si="10"/>
        <v>25.286426021208726</v>
      </c>
      <c r="BF18" s="36">
        <f t="shared" si="10"/>
        <v>26.525460896247953</v>
      </c>
      <c r="BG18" s="36">
        <f t="shared" si="10"/>
        <v>27.8252084801641</v>
      </c>
      <c r="BH18" s="36">
        <f t="shared" si="10"/>
        <v>29.18864369569214</v>
      </c>
      <c r="BI18" s="36">
        <f t="shared" si="10"/>
        <v>30.618887236781053</v>
      </c>
      <c r="BJ18" s="36">
        <f t="shared" si="10"/>
        <v>32.11921271138332</v>
      </c>
      <c r="BK18" s="36">
        <f t="shared" si="10"/>
        <v>33.6930541342411</v>
      </c>
      <c r="BL18" s="36">
        <f t="shared" si="10"/>
        <v>35.34401378681891</v>
      </c>
      <c r="BM18" s="36">
        <f t="shared" si="10"/>
        <v>37.07587046237304</v>
      </c>
      <c r="BN18" s="36">
        <f t="shared" si="10"/>
        <v>38.89258811502932</v>
      </c>
      <c r="BO18" s="36">
        <f t="shared" si="10"/>
        <v>40.79832493266575</v>
      </c>
      <c r="BP18" s="36">
        <f t="shared" si="10"/>
        <v>42.797442854366366</v>
      </c>
      <c r="BQ18" s="36">
        <f t="shared" si="10"/>
        <v>44.89451755423031</v>
      </c>
      <c r="BR18" s="36">
        <f t="shared" si="10"/>
        <v>47.094348914387595</v>
      </c>
      <c r="BS18" s="36">
        <f t="shared" si="10"/>
        <v>49.40197201119258</v>
      </c>
      <c r="BT18" s="36">
        <f t="shared" si="10"/>
        <v>51.82266863974102</v>
      </c>
      <c r="BU18" s="36">
        <f t="shared" si="10"/>
        <v>54.36197940308833</v>
      </c>
      <c r="BV18" s="36">
        <f t="shared" si="10"/>
        <v>57.02571639383965</v>
      </c>
      <c r="BW18" s="36">
        <f t="shared" si="10"/>
        <v>59.81997649713779</v>
      </c>
      <c r="BX18" s="36">
        <f t="shared" si="10"/>
        <v>62.75115534549754</v>
      </c>
      <c r="BY18" s="36">
        <f t="shared" si="10"/>
        <v>65.82596195742691</v>
      </c>
      <c r="BZ18" s="36">
        <f t="shared" si="10"/>
        <v>69.05143409334083</v>
      </c>
      <c r="CA18" s="36">
        <f t="shared" si="9"/>
        <v>72.43495436391453</v>
      </c>
      <c r="CB18" s="36">
        <f t="shared" si="9"/>
        <v>75.98426712774634</v>
      </c>
      <c r="CC18" s="36">
        <f t="shared" si="9"/>
        <v>79.7074962170059</v>
      </c>
      <c r="CD18" s="36">
        <f t="shared" si="9"/>
        <v>83.61316353163917</v>
      </c>
      <c r="CE18" s="36">
        <f t="shared" si="9"/>
        <v>87.7102085446895</v>
      </c>
      <c r="CF18" s="36">
        <f t="shared" si="9"/>
        <v>92.00800876337927</v>
      </c>
      <c r="CG18" s="36">
        <f t="shared" si="9"/>
        <v>96.51640119278484</v>
      </c>
      <c r="CH18" s="36">
        <f t="shared" si="9"/>
        <v>101.2457048512313</v>
      </c>
      <c r="CI18" s="36">
        <f t="shared" si="9"/>
        <v>106.20674438894162</v>
      </c>
      <c r="CJ18" s="36">
        <f t="shared" si="9"/>
        <v>111.41087486399975</v>
      </c>
      <c r="CK18" s="36">
        <f t="shared" si="9"/>
        <v>116.87000773233574</v>
      </c>
      <c r="CL18" s="36">
        <f t="shared" si="9"/>
        <v>122.59663811122017</v>
      </c>
      <c r="CM18" s="36">
        <f t="shared" si="9"/>
        <v>128.60387337866996</v>
      </c>
      <c r="CN18" s="36">
        <f t="shared" si="9"/>
        <v>134.9054631742248</v>
      </c>
      <c r="CO18" s="36">
        <f t="shared" si="9"/>
        <v>141.5158308697618</v>
      </c>
      <c r="CP18" s="36">
        <f t="shared" si="9"/>
        <v>148.45010658238013</v>
      </c>
      <c r="CQ18" s="36">
        <f t="shared" si="14"/>
        <v>155.72416180491675</v>
      </c>
      <c r="CR18" s="36">
        <f t="shared" si="14"/>
        <v>163.35464573335767</v>
      </c>
      <c r="CS18" s="36">
        <f t="shared" si="14"/>
        <v>171.35902337429218</v>
      </c>
      <c r="CT18" s="36">
        <f t="shared" si="14"/>
        <v>179.75561551963247</v>
      </c>
      <c r="CU18" s="36">
        <f t="shared" si="14"/>
        <v>188.56364068009444</v>
      </c>
      <c r="CV18" s="36">
        <f t="shared" si="14"/>
        <v>197.80325907341904</v>
      </c>
      <c r="CW18" s="36">
        <f t="shared" si="14"/>
        <v>207.49561876801656</v>
      </c>
      <c r="CX18" s="36">
        <f t="shared" si="14"/>
        <v>217.66290408764937</v>
      </c>
      <c r="CY18" s="36">
        <f t="shared" si="14"/>
        <v>228.32838638794416</v>
      </c>
      <c r="CZ18" s="36">
        <f t="shared" si="14"/>
        <v>239.5164773209534</v>
      </c>
      <c r="DA18" s="36">
        <f t="shared" si="14"/>
        <v>251.25278470968013</v>
      </c>
      <c r="DB18" s="36">
        <f t="shared" si="14"/>
        <v>263.56417116045446</v>
      </c>
      <c r="DC18" s="36">
        <f t="shared" si="14"/>
        <v>276.47881554731674</v>
      </c>
      <c r="DD18" s="36">
        <f t="shared" si="14"/>
        <v>290.02627750913524</v>
      </c>
      <c r="DE18" s="36">
        <f t="shared" si="14"/>
        <v>304.23756510708284</v>
      </c>
      <c r="DF18" s="36">
        <f t="shared" si="14"/>
        <v>319.1452057973299</v>
      </c>
      <c r="DG18" s="36">
        <f t="shared" si="14"/>
        <v>334.78332088139905</v>
      </c>
      <c r="DH18" s="36">
        <f t="shared" si="14"/>
        <v>351.18770360458757</v>
      </c>
      <c r="DI18" s="36">
        <f t="shared" si="14"/>
        <v>368.39590108121234</v>
      </c>
      <c r="DJ18" s="36">
        <f t="shared" si="14"/>
        <v>386.44730023419174</v>
      </c>
      <c r="DK18" s="36">
        <f t="shared" si="14"/>
        <v>405.3832179456671</v>
      </c>
      <c r="DL18" s="36">
        <f t="shared" si="14"/>
        <v>425.2469956250048</v>
      </c>
      <c r="DM18" s="36">
        <f t="shared" si="14"/>
        <v>446.08409841063</v>
      </c>
      <c r="DN18" s="36">
        <f t="shared" si="14"/>
        <v>467.94221923275086</v>
      </c>
      <c r="DO18" s="36">
        <f t="shared" si="14"/>
        <v>490.87138797515564</v>
      </c>
      <c r="DP18" s="36">
        <f t="shared" si="14"/>
        <v>514.9240859859383</v>
      </c>
      <c r="DQ18" s="36">
        <f t="shared" si="14"/>
        <v>540.1553661992492</v>
      </c>
      <c r="DR18" s="36">
        <f t="shared" si="14"/>
        <v>566.6229791430123</v>
      </c>
      <c r="DS18" s="36">
        <f t="shared" si="14"/>
        <v>594.3875051210199</v>
      </c>
      <c r="DT18" s="36">
        <f t="shared" si="14"/>
        <v>623.5124928719498</v>
      </c>
      <c r="DU18" s="36">
        <f t="shared" si="14"/>
        <v>654.0646050226753</v>
      </c>
      <c r="DV18" s="36">
        <f t="shared" si="14"/>
        <v>686.1137706687864</v>
      </c>
      <c r="DW18" s="36">
        <f t="shared" si="14"/>
        <v>719.7333454315569</v>
      </c>
      <c r="DX18" s="36">
        <f t="shared" si="14"/>
        <v>755.0002793577032</v>
      </c>
      <c r="DY18" s="36">
        <f t="shared" si="14"/>
        <v>791.9952930462306</v>
      </c>
      <c r="DZ18" s="36">
        <f t="shared" si="14"/>
        <v>830.8030624054958</v>
      </c>
      <c r="EA18" s="36">
        <f t="shared" si="14"/>
        <v>871.512412463365</v>
      </c>
      <c r="EB18" s="36">
        <f t="shared" si="14"/>
        <v>914.2165206740698</v>
      </c>
      <c r="EC18" s="36">
        <f t="shared" si="14"/>
        <v>959.0131301870991</v>
      </c>
      <c r="ED18" s="36">
        <f t="shared" si="14"/>
        <v>1006.004773566267</v>
      </c>
      <c r="EE18" s="36">
        <f t="shared" si="14"/>
        <v>1055.299007471014</v>
      </c>
      <c r="EF18" s="36">
        <f t="shared" si="14"/>
        <v>1107.0086588370937</v>
      </c>
      <c r="EG18" s="36">
        <f t="shared" si="14"/>
        <v>1161.2520831201111</v>
      </c>
      <c r="EH18" s="36">
        <f t="shared" si="14"/>
        <v>1218.1534351929965</v>
      </c>
      <c r="EI18" s="36">
        <f t="shared" si="14"/>
        <v>1277.8429535174532</v>
      </c>
      <c r="EJ18" s="36">
        <f t="shared" si="14"/>
        <v>1340.4572582398084</v>
      </c>
      <c r="EK18" s="36">
        <f t="shared" si="14"/>
        <v>1406.139663893559</v>
      </c>
      <c r="EL18" s="36">
        <f t="shared" si="14"/>
        <v>1475.040507424343</v>
      </c>
      <c r="EM18" s="36">
        <f t="shared" si="14"/>
        <v>1547.3174922881358</v>
      </c>
      <c r="EN18" s="36">
        <f t="shared" si="14"/>
        <v>1623.1360494102544</v>
      </c>
      <c r="EO18" s="36">
        <f t="shared" si="14"/>
        <v>1702.6697158313568</v>
      </c>
      <c r="EP18" s="36">
        <f t="shared" si="14"/>
        <v>1786.1005319070932</v>
      </c>
      <c r="EQ18" s="36">
        <f t="shared" si="14"/>
        <v>1873.6194579705407</v>
      </c>
      <c r="ER18" s="36">
        <f t="shared" si="14"/>
        <v>1965.426811411097</v>
      </c>
      <c r="ES18" s="36">
        <f t="shared" si="14"/>
        <v>2061.732725170241</v>
      </c>
      <c r="ET18" s="36">
        <f t="shared" si="14"/>
        <v>2162.7576287035827</v>
      </c>
      <c r="EU18" s="36">
        <f t="shared" si="14"/>
        <v>2268.732752510058</v>
      </c>
      <c r="EV18" s="36">
        <f t="shared" si="14"/>
        <v>2379.9006573830507</v>
      </c>
      <c r="EW18" s="36">
        <f t="shared" si="14"/>
        <v>2496.51578959482</v>
      </c>
      <c r="EX18" s="36">
        <f t="shared" si="14"/>
        <v>2618.8450632849663</v>
      </c>
      <c r="EY18" s="36">
        <f t="shared" si="14"/>
        <v>2747.1684713859295</v>
      </c>
      <c r="EZ18" s="36">
        <f t="shared" si="14"/>
        <v>2881.77972648384</v>
      </c>
      <c r="FA18" s="36">
        <f t="shared" si="14"/>
        <v>3022.986933081548</v>
      </c>
      <c r="FB18" s="36">
        <f t="shared" si="14"/>
        <v>3171.113292802544</v>
      </c>
      <c r="FC18" s="36">
        <f aca="true" t="shared" si="16" ref="FC18:FQ18">FB18*(1+$F18)</f>
        <v>3326.4978441498683</v>
      </c>
      <c r="FD18" s="36">
        <f t="shared" si="16"/>
        <v>3489.4962385132117</v>
      </c>
      <c r="FE18" s="36">
        <f t="shared" si="16"/>
        <v>3660.481554200359</v>
      </c>
      <c r="FF18" s="36">
        <f t="shared" si="16"/>
        <v>3839.8451503561764</v>
      </c>
      <c r="FG18" s="36">
        <f t="shared" si="16"/>
        <v>4027.997562723629</v>
      </c>
      <c r="FH18" s="36">
        <f t="shared" si="16"/>
        <v>4225.369443297087</v>
      </c>
      <c r="FI18" s="36">
        <f t="shared" si="16"/>
        <v>4432.412546018644</v>
      </c>
      <c r="FJ18" s="36">
        <f t="shared" si="16"/>
        <v>4649.600760773557</v>
      </c>
      <c r="FK18" s="36">
        <f t="shared" si="16"/>
        <v>4877.431198051461</v>
      </c>
      <c r="FL18" s="36">
        <f t="shared" si="16"/>
        <v>5116.4253267559825</v>
      </c>
      <c r="FM18" s="36">
        <f t="shared" si="16"/>
        <v>5367.130167767025</v>
      </c>
      <c r="FN18" s="36">
        <f t="shared" si="16"/>
        <v>5630.119545987609</v>
      </c>
      <c r="FO18" s="36">
        <f t="shared" si="16"/>
        <v>5905.995403741002</v>
      </c>
      <c r="FP18" s="36">
        <f t="shared" si="16"/>
        <v>6195.38917852431</v>
      </c>
      <c r="FQ18" s="36">
        <f t="shared" si="16"/>
        <v>6498.963248272001</v>
      </c>
      <c r="FR18" s="36">
        <f t="shared" si="13"/>
        <v>6817.412447437328</v>
      </c>
      <c r="FS18" s="36">
        <f t="shared" si="13"/>
        <v>7151.465657361757</v>
      </c>
      <c r="FT18" s="36">
        <f t="shared" si="13"/>
        <v>7501.8874745724825</v>
      </c>
      <c r="FU18" s="36">
        <f t="shared" si="13"/>
        <v>7869.479960826534</v>
      </c>
      <c r="FV18" s="36">
        <f t="shared" si="13"/>
        <v>8255.084478907034</v>
      </c>
      <c r="FW18" s="36">
        <f t="shared" si="13"/>
        <v>8659.58361837348</v>
      </c>
      <c r="FX18" s="36">
        <f t="shared" si="13"/>
        <v>9083.90321567378</v>
      </c>
      <c r="FY18" s="36">
        <f t="shared" si="13"/>
        <v>9529.014473241794</v>
      </c>
      <c r="FZ18" s="36">
        <f t="shared" si="13"/>
        <v>9995.936182430642</v>
      </c>
      <c r="GA18" s="36">
        <f t="shared" si="13"/>
        <v>10485.737055369742</v>
      </c>
      <c r="GB18" s="36">
        <f t="shared" si="13"/>
        <v>10999.538171082859</v>
      </c>
      <c r="GC18" s="36">
        <f t="shared" si="13"/>
        <v>11538.515541465918</v>
      </c>
      <c r="GD18" s="36">
        <f t="shared" si="13"/>
        <v>12103.902802997747</v>
      </c>
      <c r="GE18" s="36">
        <f t="shared" si="13"/>
        <v>12696.994040344636</v>
      </c>
      <c r="GF18" s="36">
        <f t="shared" si="13"/>
        <v>13319.146748321522</v>
      </c>
      <c r="GG18" s="36">
        <f t="shared" si="13"/>
        <v>13971.784938989276</v>
      </c>
      <c r="GH18" s="36">
        <f t="shared" si="13"/>
        <v>14656.40240099975</v>
      </c>
      <c r="GI18" s="36">
        <f t="shared" si="13"/>
        <v>15374.566118648738</v>
      </c>
      <c r="GJ18" s="36">
        <f t="shared" si="13"/>
        <v>16127.919858462525</v>
      </c>
      <c r="GK18" s="36">
        <f t="shared" si="13"/>
        <v>16918.187931527187</v>
      </c>
      <c r="GL18" s="36">
        <f t="shared" si="13"/>
        <v>17747.17914017202</v>
      </c>
      <c r="GM18" s="36">
        <f t="shared" si="13"/>
        <v>18616.790918040446</v>
      </c>
      <c r="GN18" s="36">
        <f t="shared" si="13"/>
        <v>19529.013673024427</v>
      </c>
      <c r="GO18" s="36">
        <f t="shared" si="13"/>
        <v>20485.935343002624</v>
      </c>
      <c r="GP18" s="36">
        <f t="shared" si="13"/>
        <v>21489.746174809752</v>
      </c>
      <c r="GQ18" s="36">
        <f t="shared" si="13"/>
        <v>22542.74373737543</v>
      </c>
      <c r="GR18" s="36">
        <f t="shared" si="13"/>
        <v>23647.338180506824</v>
      </c>
      <c r="GS18" s="36">
        <f t="shared" si="13"/>
        <v>24806.05775135166</v>
      </c>
      <c r="GT18" s="36">
        <f t="shared" si="13"/>
        <v>26021.55458116789</v>
      </c>
      <c r="GU18" s="36">
        <f t="shared" si="13"/>
        <v>27296.610755645113</v>
      </c>
      <c r="GV18" s="36">
        <f t="shared" si="13"/>
        <v>28634.144682671722</v>
      </c>
      <c r="GW18" s="36">
        <f t="shared" si="13"/>
        <v>30037.217772122633</v>
      </c>
      <c r="GX18" s="36">
        <f t="shared" si="13"/>
        <v>31509.04144295664</v>
      </c>
      <c r="GY18" s="36">
        <f t="shared" si="13"/>
        <v>33052.98447366151</v>
      </c>
      <c r="GZ18" s="36">
        <f t="shared" si="13"/>
        <v>34672.58071287093</v>
      </c>
      <c r="HA18" s="36">
        <f t="shared" si="13"/>
        <v>36371.5371678016</v>
      </c>
    </row>
    <row r="19" spans="1:209" ht="15.75" customHeight="1">
      <c r="A19" s="10">
        <v>8</v>
      </c>
      <c r="B19" s="122" t="s">
        <v>591</v>
      </c>
      <c r="C19" s="105">
        <f>'Stock Prices'!K76</f>
        <v>31.59653846153846</v>
      </c>
      <c r="D19" s="103">
        <f>'MPG-7'!E19</f>
        <v>1.2</v>
      </c>
      <c r="E19" s="75">
        <f>'MPG-7'!D19</f>
        <v>0.06</v>
      </c>
      <c r="F19" s="22">
        <v>0.049</v>
      </c>
      <c r="G19" s="20">
        <f t="shared" si="5"/>
        <v>0.09079702243061169</v>
      </c>
      <c r="I19" s="100">
        <f t="shared" si="6"/>
        <v>-31.59653846153846</v>
      </c>
      <c r="J19" s="36">
        <f t="shared" si="7"/>
        <v>1.272</v>
      </c>
      <c r="K19" s="36">
        <f t="shared" si="8"/>
        <v>1.3483200000000002</v>
      </c>
      <c r="L19" s="36">
        <f t="shared" si="8"/>
        <v>1.4292192000000004</v>
      </c>
      <c r="M19" s="36">
        <f t="shared" si="8"/>
        <v>1.5149723520000005</v>
      </c>
      <c r="N19" s="36">
        <f t="shared" si="8"/>
        <v>1.6058706931200006</v>
      </c>
      <c r="O19" s="36">
        <f t="shared" si="10"/>
        <v>1.6845583570828806</v>
      </c>
      <c r="P19" s="36">
        <f t="shared" si="10"/>
        <v>1.7671017165799416</v>
      </c>
      <c r="Q19" s="36">
        <f t="shared" si="10"/>
        <v>1.8536897006923587</v>
      </c>
      <c r="R19" s="36">
        <f t="shared" si="10"/>
        <v>1.944520496026284</v>
      </c>
      <c r="S19" s="36">
        <f t="shared" si="10"/>
        <v>2.039802000331572</v>
      </c>
      <c r="T19" s="36">
        <f t="shared" si="10"/>
        <v>2.139752298347819</v>
      </c>
      <c r="U19" s="36">
        <f t="shared" si="10"/>
        <v>2.2446001609668618</v>
      </c>
      <c r="V19" s="36">
        <f t="shared" si="10"/>
        <v>2.3545855688542376</v>
      </c>
      <c r="W19" s="36">
        <f t="shared" si="10"/>
        <v>2.469960261728095</v>
      </c>
      <c r="X19" s="36">
        <f t="shared" si="10"/>
        <v>2.5909883145527717</v>
      </c>
      <c r="Y19" s="36">
        <f t="shared" si="10"/>
        <v>2.717946741965857</v>
      </c>
      <c r="Z19" s="36">
        <f t="shared" si="10"/>
        <v>2.851126132322184</v>
      </c>
      <c r="AA19" s="36">
        <f t="shared" si="10"/>
        <v>2.990831312805971</v>
      </c>
      <c r="AB19" s="36">
        <f t="shared" si="10"/>
        <v>3.1373820471334635</v>
      </c>
      <c r="AC19" s="36">
        <f t="shared" si="10"/>
        <v>3.291113767443003</v>
      </c>
      <c r="AD19" s="36">
        <f t="shared" si="10"/>
        <v>3.45237834204771</v>
      </c>
      <c r="AE19" s="36">
        <f t="shared" si="10"/>
        <v>3.6215448808080475</v>
      </c>
      <c r="AF19" s="36">
        <f t="shared" si="10"/>
        <v>3.7990005799676414</v>
      </c>
      <c r="AG19" s="36">
        <f t="shared" si="10"/>
        <v>3.9851516083860554</v>
      </c>
      <c r="AH19" s="36">
        <f t="shared" si="10"/>
        <v>4.180424037196972</v>
      </c>
      <c r="AI19" s="36">
        <f t="shared" si="10"/>
        <v>4.385264815019624</v>
      </c>
      <c r="AJ19" s="36">
        <f t="shared" si="10"/>
        <v>4.6001427909555845</v>
      </c>
      <c r="AK19" s="36">
        <f t="shared" si="10"/>
        <v>4.825549787712408</v>
      </c>
      <c r="AL19" s="36">
        <f t="shared" si="10"/>
        <v>5.0620017273103155</v>
      </c>
      <c r="AM19" s="36">
        <f t="shared" si="10"/>
        <v>5.310039811948521</v>
      </c>
      <c r="AN19" s="36">
        <f t="shared" si="10"/>
        <v>5.5702317627339974</v>
      </c>
      <c r="AO19" s="36">
        <f t="shared" si="10"/>
        <v>5.843173119107963</v>
      </c>
      <c r="AP19" s="36">
        <f t="shared" si="10"/>
        <v>6.129488601944253</v>
      </c>
      <c r="AQ19" s="36">
        <f t="shared" si="10"/>
        <v>6.429833543439521</v>
      </c>
      <c r="AR19" s="36">
        <f t="shared" si="10"/>
        <v>6.744895387068057</v>
      </c>
      <c r="AS19" s="36">
        <f t="shared" si="10"/>
        <v>7.075395261034392</v>
      </c>
      <c r="AT19" s="36">
        <f t="shared" si="10"/>
        <v>7.422089628825076</v>
      </c>
      <c r="AU19" s="36">
        <f t="shared" si="10"/>
        <v>7.785772020637505</v>
      </c>
      <c r="AV19" s="36">
        <f t="shared" si="10"/>
        <v>8.167274849648742</v>
      </c>
      <c r="AW19" s="36">
        <f t="shared" si="10"/>
        <v>8.567471317281528</v>
      </c>
      <c r="AX19" s="36">
        <f t="shared" si="10"/>
        <v>8.987277411828323</v>
      </c>
      <c r="AY19" s="36">
        <f t="shared" si="10"/>
        <v>9.427654005007911</v>
      </c>
      <c r="AZ19" s="36">
        <f t="shared" si="10"/>
        <v>9.889609051253299</v>
      </c>
      <c r="BA19" s="36">
        <f t="shared" si="10"/>
        <v>10.37419989476471</v>
      </c>
      <c r="BB19" s="36">
        <f t="shared" si="10"/>
        <v>10.88253568960818</v>
      </c>
      <c r="BC19" s="36">
        <f t="shared" si="10"/>
        <v>11.415779938398979</v>
      </c>
      <c r="BD19" s="36">
        <f t="shared" si="10"/>
        <v>11.975153155380529</v>
      </c>
      <c r="BE19" s="36">
        <f t="shared" si="10"/>
        <v>12.561935659994173</v>
      </c>
      <c r="BF19" s="36">
        <f t="shared" si="10"/>
        <v>13.177470507333886</v>
      </c>
      <c r="BG19" s="36">
        <f t="shared" si="10"/>
        <v>13.823166562193245</v>
      </c>
      <c r="BH19" s="36">
        <f t="shared" si="10"/>
        <v>14.500501723740713</v>
      </c>
      <c r="BI19" s="36">
        <f t="shared" si="10"/>
        <v>15.211026308204007</v>
      </c>
      <c r="BJ19" s="36">
        <f t="shared" si="10"/>
        <v>15.956366597306001</v>
      </c>
      <c r="BK19" s="36">
        <f t="shared" si="10"/>
        <v>16.738228560573994</v>
      </c>
      <c r="BL19" s="36">
        <f t="shared" si="10"/>
        <v>17.55840176004212</v>
      </c>
      <c r="BM19" s="36">
        <f t="shared" si="10"/>
        <v>18.41876344628418</v>
      </c>
      <c r="BN19" s="36">
        <f t="shared" si="10"/>
        <v>19.321282855152106</v>
      </c>
      <c r="BO19" s="36">
        <f t="shared" si="10"/>
        <v>20.268025715054556</v>
      </c>
      <c r="BP19" s="36">
        <f t="shared" si="10"/>
        <v>21.26115897509223</v>
      </c>
      <c r="BQ19" s="36">
        <f t="shared" si="10"/>
        <v>22.302955764871747</v>
      </c>
      <c r="BR19" s="36">
        <f t="shared" si="10"/>
        <v>23.395800597350462</v>
      </c>
      <c r="BS19" s="36">
        <f t="shared" si="10"/>
        <v>24.542194826620634</v>
      </c>
      <c r="BT19" s="36">
        <f t="shared" si="10"/>
        <v>25.74476237312504</v>
      </c>
      <c r="BU19" s="36">
        <f t="shared" si="10"/>
        <v>27.006255729408167</v>
      </c>
      <c r="BV19" s="36">
        <f t="shared" si="10"/>
        <v>28.329562260149167</v>
      </c>
      <c r="BW19" s="36">
        <f t="shared" si="10"/>
        <v>29.717710810896474</v>
      </c>
      <c r="BX19" s="36">
        <f t="shared" si="10"/>
        <v>31.1738786406304</v>
      </c>
      <c r="BY19" s="36">
        <f t="shared" si="10"/>
        <v>32.701398694021286</v>
      </c>
      <c r="BZ19" s="36">
        <f aca="true" t="shared" si="17" ref="BZ19:CP22">BY19*(1+$F19)</f>
        <v>34.30376723002833</v>
      </c>
      <c r="CA19" s="36">
        <f t="shared" si="17"/>
        <v>35.98465182429971</v>
      </c>
      <c r="CB19" s="36">
        <f t="shared" si="17"/>
        <v>37.74789976369039</v>
      </c>
      <c r="CC19" s="36">
        <f t="shared" si="17"/>
        <v>39.597546852111215</v>
      </c>
      <c r="CD19" s="36">
        <f t="shared" si="17"/>
        <v>41.53782664786466</v>
      </c>
      <c r="CE19" s="36">
        <f t="shared" si="17"/>
        <v>43.573180153610025</v>
      </c>
      <c r="CF19" s="36">
        <f t="shared" si="17"/>
        <v>45.70826598113691</v>
      </c>
      <c r="CG19" s="36">
        <f t="shared" si="17"/>
        <v>47.94797101421262</v>
      </c>
      <c r="CH19" s="36">
        <f t="shared" si="17"/>
        <v>50.297421593909036</v>
      </c>
      <c r="CI19" s="36">
        <f t="shared" si="17"/>
        <v>52.76199525201058</v>
      </c>
      <c r="CJ19" s="36">
        <f t="shared" si="17"/>
        <v>55.34733301935909</v>
      </c>
      <c r="CK19" s="36">
        <f t="shared" si="17"/>
        <v>58.059352337307686</v>
      </c>
      <c r="CL19" s="36">
        <f t="shared" si="17"/>
        <v>60.90426060183576</v>
      </c>
      <c r="CM19" s="36">
        <f t="shared" si="17"/>
        <v>63.88856937132571</v>
      </c>
      <c r="CN19" s="36">
        <f t="shared" si="17"/>
        <v>67.01910927052066</v>
      </c>
      <c r="CO19" s="36">
        <f t="shared" si="17"/>
        <v>70.30304562477616</v>
      </c>
      <c r="CP19" s="36">
        <f t="shared" si="17"/>
        <v>73.74789486039019</v>
      </c>
      <c r="CQ19" s="36">
        <f t="shared" si="14"/>
        <v>77.36154170854931</v>
      </c>
      <c r="CR19" s="36">
        <f t="shared" si="14"/>
        <v>81.15225725226823</v>
      </c>
      <c r="CS19" s="36">
        <f t="shared" si="14"/>
        <v>85.12871785762937</v>
      </c>
      <c r="CT19" s="36">
        <f t="shared" si="14"/>
        <v>89.3000250326532</v>
      </c>
      <c r="CU19" s="36">
        <f t="shared" si="14"/>
        <v>93.6757262592532</v>
      </c>
      <c r="CV19" s="36">
        <f t="shared" si="14"/>
        <v>98.2658368459566</v>
      </c>
      <c r="CW19" s="36">
        <f t="shared" si="14"/>
        <v>103.08086285140847</v>
      </c>
      <c r="CX19" s="36">
        <f t="shared" si="14"/>
        <v>108.13182513112747</v>
      </c>
      <c r="CY19" s="36">
        <f t="shared" si="14"/>
        <v>113.43028456255271</v>
      </c>
      <c r="CZ19" s="36">
        <f t="shared" si="14"/>
        <v>118.9883685061178</v>
      </c>
      <c r="DA19" s="36">
        <f t="shared" si="14"/>
        <v>124.81879856291756</v>
      </c>
      <c r="DB19" s="36">
        <f t="shared" si="14"/>
        <v>130.93491969250053</v>
      </c>
      <c r="DC19" s="36">
        <f t="shared" si="14"/>
        <v>137.35073075743304</v>
      </c>
      <c r="DD19" s="36">
        <f t="shared" si="14"/>
        <v>144.08091656454724</v>
      </c>
      <c r="DE19" s="36">
        <f t="shared" si="14"/>
        <v>151.14088147621004</v>
      </c>
      <c r="DF19" s="36">
        <f t="shared" si="14"/>
        <v>158.54678466854432</v>
      </c>
      <c r="DG19" s="36">
        <f t="shared" si="14"/>
        <v>166.31557711730298</v>
      </c>
      <c r="DH19" s="36">
        <f t="shared" si="14"/>
        <v>174.46504039605082</v>
      </c>
      <c r="DI19" s="36">
        <f t="shared" si="14"/>
        <v>183.0138273754573</v>
      </c>
      <c r="DJ19" s="36">
        <f t="shared" si="14"/>
        <v>191.9815049168547</v>
      </c>
      <c r="DK19" s="36">
        <f t="shared" si="14"/>
        <v>201.38859865778056</v>
      </c>
      <c r="DL19" s="36">
        <f t="shared" si="14"/>
        <v>211.2566399920118</v>
      </c>
      <c r="DM19" s="36">
        <f t="shared" si="14"/>
        <v>221.60821535162037</v>
      </c>
      <c r="DN19" s="36">
        <f t="shared" si="14"/>
        <v>232.46701790384975</v>
      </c>
      <c r="DO19" s="36">
        <f t="shared" si="14"/>
        <v>243.85790178113837</v>
      </c>
      <c r="DP19" s="36">
        <f t="shared" si="14"/>
        <v>255.80693896841413</v>
      </c>
      <c r="DQ19" s="36">
        <f t="shared" si="14"/>
        <v>268.3414789778664</v>
      </c>
      <c r="DR19" s="36">
        <f t="shared" si="14"/>
        <v>281.49021144778186</v>
      </c>
      <c r="DS19" s="36">
        <f t="shared" si="14"/>
        <v>295.28323180872314</v>
      </c>
      <c r="DT19" s="36">
        <f t="shared" si="14"/>
        <v>309.75211016735057</v>
      </c>
      <c r="DU19" s="36">
        <f t="shared" si="14"/>
        <v>324.92996356555074</v>
      </c>
      <c r="DV19" s="36">
        <f t="shared" si="14"/>
        <v>340.8515317802627</v>
      </c>
      <c r="DW19" s="36">
        <f t="shared" si="14"/>
        <v>357.55325683749555</v>
      </c>
      <c r="DX19" s="36">
        <f t="shared" si="14"/>
        <v>375.0733664225328</v>
      </c>
      <c r="DY19" s="36">
        <f t="shared" si="14"/>
        <v>393.45196137723684</v>
      </c>
      <c r="DZ19" s="36">
        <f t="shared" si="14"/>
        <v>412.7311074847214</v>
      </c>
      <c r="EA19" s="36">
        <f t="shared" si="14"/>
        <v>432.9549317514727</v>
      </c>
      <c r="EB19" s="36">
        <f t="shared" si="14"/>
        <v>454.16972340729484</v>
      </c>
      <c r="EC19" s="36">
        <f t="shared" si="14"/>
        <v>476.42403985425227</v>
      </c>
      <c r="ED19" s="36">
        <f t="shared" si="14"/>
        <v>499.7688178071106</v>
      </c>
      <c r="EE19" s="36">
        <f t="shared" si="14"/>
        <v>524.257489879659</v>
      </c>
      <c r="EF19" s="36">
        <f t="shared" si="14"/>
        <v>549.9461068837622</v>
      </c>
      <c r="EG19" s="36">
        <f t="shared" si="14"/>
        <v>576.8934661210666</v>
      </c>
      <c r="EH19" s="36">
        <f t="shared" si="14"/>
        <v>605.1612459609988</v>
      </c>
      <c r="EI19" s="36">
        <f t="shared" si="14"/>
        <v>634.8141470130877</v>
      </c>
      <c r="EJ19" s="36">
        <f t="shared" si="14"/>
        <v>665.9200402167289</v>
      </c>
      <c r="EK19" s="36">
        <f t="shared" si="14"/>
        <v>698.5501221873486</v>
      </c>
      <c r="EL19" s="36">
        <f t="shared" si="14"/>
        <v>732.7790781745286</v>
      </c>
      <c r="EM19" s="36">
        <f t="shared" si="14"/>
        <v>768.6852530050805</v>
      </c>
      <c r="EN19" s="36">
        <f t="shared" si="14"/>
        <v>806.3508304023294</v>
      </c>
      <c r="EO19" s="36">
        <f t="shared" si="14"/>
        <v>845.8620210920435</v>
      </c>
      <c r="EP19" s="36">
        <f t="shared" si="14"/>
        <v>887.3092601255536</v>
      </c>
      <c r="EQ19" s="36">
        <f t="shared" si="14"/>
        <v>930.7874138717057</v>
      </c>
      <c r="ER19" s="36">
        <f t="shared" si="14"/>
        <v>976.3959971514192</v>
      </c>
      <c r="ES19" s="36">
        <f t="shared" si="14"/>
        <v>1024.2394010118387</v>
      </c>
      <c r="ET19" s="36">
        <f t="shared" si="14"/>
        <v>1074.4271316614188</v>
      </c>
      <c r="EU19" s="36">
        <f t="shared" si="14"/>
        <v>1127.0740611128283</v>
      </c>
      <c r="EV19" s="36">
        <f t="shared" si="14"/>
        <v>1182.3006901073568</v>
      </c>
      <c r="EW19" s="36">
        <f t="shared" si="14"/>
        <v>1240.2334239226172</v>
      </c>
      <c r="EX19" s="36">
        <f t="shared" si="14"/>
        <v>1301.0048616948254</v>
      </c>
      <c r="EY19" s="36">
        <f t="shared" si="14"/>
        <v>1364.7540999178718</v>
      </c>
      <c r="EZ19" s="36">
        <f t="shared" si="14"/>
        <v>1431.6270508138475</v>
      </c>
      <c r="FA19" s="36">
        <f t="shared" si="14"/>
        <v>1501.776776303726</v>
      </c>
      <c r="FB19" s="36">
        <f t="shared" si="14"/>
        <v>1575.3638383426085</v>
      </c>
      <c r="FC19" s="36">
        <f aca="true" t="shared" si="18" ref="FC19:FQ19">FB19*(1+$F19)</f>
        <v>1652.5566664213961</v>
      </c>
      <c r="FD19" s="36">
        <f t="shared" si="18"/>
        <v>1733.5319430760444</v>
      </c>
      <c r="FE19" s="36">
        <f t="shared" si="18"/>
        <v>1818.4750082867704</v>
      </c>
      <c r="FF19" s="36">
        <f t="shared" si="18"/>
        <v>1907.580283692822</v>
      </c>
      <c r="FG19" s="36">
        <f t="shared" si="18"/>
        <v>2001.05171759377</v>
      </c>
      <c r="FH19" s="36">
        <f t="shared" si="18"/>
        <v>2099.1032517558647</v>
      </c>
      <c r="FI19" s="36">
        <f t="shared" si="18"/>
        <v>2201.959311091902</v>
      </c>
      <c r="FJ19" s="36">
        <f t="shared" si="18"/>
        <v>2309.855317335405</v>
      </c>
      <c r="FK19" s="36">
        <f t="shared" si="18"/>
        <v>2423.0382278848397</v>
      </c>
      <c r="FL19" s="36">
        <f t="shared" si="18"/>
        <v>2541.7671010511967</v>
      </c>
      <c r="FM19" s="36">
        <f t="shared" si="18"/>
        <v>2666.3136890027054</v>
      </c>
      <c r="FN19" s="36">
        <f t="shared" si="18"/>
        <v>2796.963059763838</v>
      </c>
      <c r="FO19" s="36">
        <f t="shared" si="18"/>
        <v>2934.014249692266</v>
      </c>
      <c r="FP19" s="36">
        <f t="shared" si="18"/>
        <v>3077.780947927187</v>
      </c>
      <c r="FQ19" s="36">
        <f t="shared" si="18"/>
        <v>3228.592214375619</v>
      </c>
      <c r="FR19" s="36">
        <f t="shared" si="13"/>
        <v>3386.793232880024</v>
      </c>
      <c r="FS19" s="36">
        <f t="shared" si="13"/>
        <v>3552.746101291145</v>
      </c>
      <c r="FT19" s="36">
        <f t="shared" si="13"/>
        <v>3726.8306602544108</v>
      </c>
      <c r="FU19" s="36">
        <f t="shared" si="13"/>
        <v>3909.4453626068766</v>
      </c>
      <c r="FV19" s="36">
        <f t="shared" si="13"/>
        <v>4101.008185374613</v>
      </c>
      <c r="FW19" s="36">
        <f t="shared" si="13"/>
        <v>4301.957586457969</v>
      </c>
      <c r="FX19" s="36">
        <f t="shared" si="13"/>
        <v>4512.75350819441</v>
      </c>
      <c r="FY19" s="36">
        <f t="shared" si="13"/>
        <v>4733.878430095935</v>
      </c>
      <c r="FZ19" s="36">
        <f t="shared" si="13"/>
        <v>4965.838473170636</v>
      </c>
      <c r="GA19" s="36">
        <f t="shared" si="13"/>
        <v>5209.164558355997</v>
      </c>
      <c r="GB19" s="36">
        <f t="shared" si="13"/>
        <v>5464.41362171544</v>
      </c>
      <c r="GC19" s="36">
        <f t="shared" si="13"/>
        <v>5732.169889179496</v>
      </c>
      <c r="GD19" s="36">
        <f t="shared" si="13"/>
        <v>6013.0462137492905</v>
      </c>
      <c r="GE19" s="36">
        <f t="shared" si="13"/>
        <v>6307.685478223006</v>
      </c>
      <c r="GF19" s="36">
        <f t="shared" si="13"/>
        <v>6616.762066655932</v>
      </c>
      <c r="GG19" s="36">
        <f t="shared" si="13"/>
        <v>6940.983407922073</v>
      </c>
      <c r="GH19" s="36">
        <f t="shared" si="13"/>
        <v>7281.091594910254</v>
      </c>
      <c r="GI19" s="36">
        <f t="shared" si="13"/>
        <v>7637.865083060856</v>
      </c>
      <c r="GJ19" s="36">
        <f t="shared" si="13"/>
        <v>8012.120472130837</v>
      </c>
      <c r="GK19" s="36">
        <f t="shared" si="13"/>
        <v>8404.714375265246</v>
      </c>
      <c r="GL19" s="36">
        <f t="shared" si="13"/>
        <v>8816.545379653244</v>
      </c>
      <c r="GM19" s="36">
        <f t="shared" si="13"/>
        <v>9248.556103256253</v>
      </c>
      <c r="GN19" s="36">
        <f t="shared" si="13"/>
        <v>9701.735352315809</v>
      </c>
      <c r="GO19" s="36">
        <f t="shared" si="13"/>
        <v>10177.120384579282</v>
      </c>
      <c r="GP19" s="36">
        <f t="shared" si="13"/>
        <v>10675.799283423667</v>
      </c>
      <c r="GQ19" s="36">
        <f t="shared" si="13"/>
        <v>11198.913448311425</v>
      </c>
      <c r="GR19" s="36">
        <f t="shared" si="13"/>
        <v>11747.660207278685</v>
      </c>
      <c r="GS19" s="36">
        <f t="shared" si="13"/>
        <v>12323.29555743534</v>
      </c>
      <c r="GT19" s="36">
        <f t="shared" si="13"/>
        <v>12927.13703974967</v>
      </c>
      <c r="GU19" s="36">
        <f t="shared" si="13"/>
        <v>13560.566754697404</v>
      </c>
      <c r="GV19" s="36">
        <f t="shared" si="13"/>
        <v>14225.034525677576</v>
      </c>
      <c r="GW19" s="36">
        <f t="shared" si="13"/>
        <v>14922.061217435776</v>
      </c>
      <c r="GX19" s="36">
        <f t="shared" si="13"/>
        <v>15653.242217090128</v>
      </c>
      <c r="GY19" s="36">
        <f t="shared" si="13"/>
        <v>16420.251085727545</v>
      </c>
      <c r="GZ19" s="36">
        <f t="shared" si="13"/>
        <v>17224.843388928195</v>
      </c>
      <c r="HA19" s="36">
        <f t="shared" si="13"/>
        <v>18068.860714985676</v>
      </c>
    </row>
    <row r="20" spans="1:209" ht="15.75" customHeight="1">
      <c r="A20" s="10">
        <v>9</v>
      </c>
      <c r="B20" s="122" t="s">
        <v>593</v>
      </c>
      <c r="C20" s="105">
        <f>'Stock Prices'!E94</f>
        <v>17.907692307692308</v>
      </c>
      <c r="D20" s="103">
        <f>'MPG-7'!E20</f>
        <v>0.92</v>
      </c>
      <c r="E20" s="75">
        <f>'MPG-7'!D20</f>
        <v>0.03</v>
      </c>
      <c r="F20" s="22">
        <v>0.049</v>
      </c>
      <c r="G20" s="20">
        <f t="shared" si="5"/>
        <v>0.09857902357517984</v>
      </c>
      <c r="I20" s="100">
        <f t="shared" si="6"/>
        <v>-17.907692307692308</v>
      </c>
      <c r="J20" s="36">
        <f t="shared" si="7"/>
        <v>0.9476000000000001</v>
      </c>
      <c r="K20" s="36">
        <f t="shared" si="8"/>
        <v>0.9760280000000001</v>
      </c>
      <c r="L20" s="36">
        <f t="shared" si="8"/>
        <v>1.00530884</v>
      </c>
      <c r="M20" s="36">
        <f t="shared" si="8"/>
        <v>1.0354681052</v>
      </c>
      <c r="N20" s="36">
        <f t="shared" si="8"/>
        <v>1.0665321483560002</v>
      </c>
      <c r="O20" s="36">
        <f aca="true" t="shared" si="19" ref="O20:BZ23">N20*(1+$F20)</f>
        <v>1.1187922236254442</v>
      </c>
      <c r="P20" s="36">
        <f t="shared" si="19"/>
        <v>1.1736130425830908</v>
      </c>
      <c r="Q20" s="36">
        <f t="shared" si="19"/>
        <v>1.2311200816696621</v>
      </c>
      <c r="R20" s="36">
        <f t="shared" si="19"/>
        <v>1.2914449656714755</v>
      </c>
      <c r="S20" s="36">
        <f t="shared" si="19"/>
        <v>1.3547257689893777</v>
      </c>
      <c r="T20" s="36">
        <f t="shared" si="19"/>
        <v>1.421107331669857</v>
      </c>
      <c r="U20" s="36">
        <f t="shared" si="19"/>
        <v>1.49074159092168</v>
      </c>
      <c r="V20" s="36">
        <f t="shared" si="19"/>
        <v>1.5637879288768421</v>
      </c>
      <c r="W20" s="36">
        <f t="shared" si="19"/>
        <v>1.6404135373918074</v>
      </c>
      <c r="X20" s="36">
        <f t="shared" si="19"/>
        <v>1.7207938007240058</v>
      </c>
      <c r="Y20" s="36">
        <f t="shared" si="19"/>
        <v>1.805112696959482</v>
      </c>
      <c r="Z20" s="36">
        <f t="shared" si="19"/>
        <v>1.8935632191104965</v>
      </c>
      <c r="AA20" s="36">
        <f t="shared" si="19"/>
        <v>1.9863478168469106</v>
      </c>
      <c r="AB20" s="36">
        <f t="shared" si="19"/>
        <v>2.083678859872409</v>
      </c>
      <c r="AC20" s="36">
        <f t="shared" si="19"/>
        <v>2.185779124006157</v>
      </c>
      <c r="AD20" s="36">
        <f t="shared" si="19"/>
        <v>2.2928823010824586</v>
      </c>
      <c r="AE20" s="36">
        <f t="shared" si="19"/>
        <v>2.405233533835499</v>
      </c>
      <c r="AF20" s="36">
        <f t="shared" si="19"/>
        <v>2.5230899769934383</v>
      </c>
      <c r="AG20" s="36">
        <f t="shared" si="19"/>
        <v>2.6467213858661167</v>
      </c>
      <c r="AH20" s="36">
        <f t="shared" si="19"/>
        <v>2.7764107337735564</v>
      </c>
      <c r="AI20" s="36">
        <f t="shared" si="19"/>
        <v>2.9124548597284603</v>
      </c>
      <c r="AJ20" s="36">
        <f t="shared" si="19"/>
        <v>3.0551651478551545</v>
      </c>
      <c r="AK20" s="36">
        <f t="shared" si="19"/>
        <v>3.204868240100057</v>
      </c>
      <c r="AL20" s="36">
        <f t="shared" si="19"/>
        <v>3.3619067838649594</v>
      </c>
      <c r="AM20" s="36">
        <f t="shared" si="19"/>
        <v>3.5266402162743424</v>
      </c>
      <c r="AN20" s="36">
        <f t="shared" si="19"/>
        <v>3.699445586871785</v>
      </c>
      <c r="AO20" s="36">
        <f t="shared" si="19"/>
        <v>3.880718420628502</v>
      </c>
      <c r="AP20" s="36">
        <f t="shared" si="19"/>
        <v>4.070873623239298</v>
      </c>
      <c r="AQ20" s="36">
        <f t="shared" si="19"/>
        <v>4.270346430778024</v>
      </c>
      <c r="AR20" s="36">
        <f t="shared" si="19"/>
        <v>4.479593405886146</v>
      </c>
      <c r="AS20" s="36">
        <f t="shared" si="19"/>
        <v>4.699093482774567</v>
      </c>
      <c r="AT20" s="36">
        <f t="shared" si="19"/>
        <v>4.929349063430521</v>
      </c>
      <c r="AU20" s="36">
        <f t="shared" si="19"/>
        <v>5.170887167538615</v>
      </c>
      <c r="AV20" s="36">
        <f t="shared" si="19"/>
        <v>5.424260638748008</v>
      </c>
      <c r="AW20" s="36">
        <f t="shared" si="19"/>
        <v>5.69004941004666</v>
      </c>
      <c r="AX20" s="36">
        <f t="shared" si="19"/>
        <v>5.968861831138946</v>
      </c>
      <c r="AY20" s="36">
        <f t="shared" si="19"/>
        <v>6.261336060864753</v>
      </c>
      <c r="AZ20" s="36">
        <f t="shared" si="19"/>
        <v>6.568141527847126</v>
      </c>
      <c r="BA20" s="36">
        <f t="shared" si="19"/>
        <v>6.889980462711635</v>
      </c>
      <c r="BB20" s="36">
        <f t="shared" si="19"/>
        <v>7.227589505384504</v>
      </c>
      <c r="BC20" s="36">
        <f t="shared" si="19"/>
        <v>7.581741391148344</v>
      </c>
      <c r="BD20" s="36">
        <f t="shared" si="19"/>
        <v>7.953246719314612</v>
      </c>
      <c r="BE20" s="36">
        <f t="shared" si="19"/>
        <v>8.342955808561028</v>
      </c>
      <c r="BF20" s="36">
        <f t="shared" si="19"/>
        <v>8.751760643180518</v>
      </c>
      <c r="BG20" s="36">
        <f t="shared" si="19"/>
        <v>9.180596914696363</v>
      </c>
      <c r="BH20" s="36">
        <f t="shared" si="19"/>
        <v>9.630446163516483</v>
      </c>
      <c r="BI20" s="36">
        <f t="shared" si="19"/>
        <v>10.10233802552879</v>
      </c>
      <c r="BJ20" s="36">
        <f t="shared" si="19"/>
        <v>10.5973525887797</v>
      </c>
      <c r="BK20" s="36">
        <f t="shared" si="19"/>
        <v>11.116622865629903</v>
      </c>
      <c r="BL20" s="36">
        <f t="shared" si="19"/>
        <v>11.661337386045767</v>
      </c>
      <c r="BM20" s="36">
        <f t="shared" si="19"/>
        <v>12.232742917962009</v>
      </c>
      <c r="BN20" s="36">
        <f t="shared" si="19"/>
        <v>12.832147320942147</v>
      </c>
      <c r="BO20" s="36">
        <f t="shared" si="19"/>
        <v>13.46092253966831</v>
      </c>
      <c r="BP20" s="36">
        <f t="shared" si="19"/>
        <v>14.120507744112057</v>
      </c>
      <c r="BQ20" s="36">
        <f t="shared" si="19"/>
        <v>14.812412623573547</v>
      </c>
      <c r="BR20" s="36">
        <f t="shared" si="19"/>
        <v>15.53822084212865</v>
      </c>
      <c r="BS20" s="36">
        <f t="shared" si="19"/>
        <v>16.299593663392955</v>
      </c>
      <c r="BT20" s="36">
        <f t="shared" si="19"/>
        <v>17.098273752899207</v>
      </c>
      <c r="BU20" s="36">
        <f t="shared" si="19"/>
        <v>17.936089166791266</v>
      </c>
      <c r="BV20" s="36">
        <f t="shared" si="19"/>
        <v>18.814957535964037</v>
      </c>
      <c r="BW20" s="36">
        <f t="shared" si="19"/>
        <v>19.736890455226273</v>
      </c>
      <c r="BX20" s="36">
        <f t="shared" si="19"/>
        <v>20.70399808753236</v>
      </c>
      <c r="BY20" s="36">
        <f t="shared" si="19"/>
        <v>21.718493993821443</v>
      </c>
      <c r="BZ20" s="36">
        <f t="shared" si="19"/>
        <v>22.782700199518693</v>
      </c>
      <c r="CA20" s="36">
        <f t="shared" si="17"/>
        <v>23.899052509295107</v>
      </c>
      <c r="CB20" s="36">
        <f t="shared" si="17"/>
        <v>25.070106082250565</v>
      </c>
      <c r="CC20" s="36">
        <f t="shared" si="17"/>
        <v>26.29854128028084</v>
      </c>
      <c r="CD20" s="36">
        <f t="shared" si="17"/>
        <v>27.5871698030146</v>
      </c>
      <c r="CE20" s="36">
        <f t="shared" si="17"/>
        <v>28.938941123362312</v>
      </c>
      <c r="CF20" s="36">
        <f t="shared" si="17"/>
        <v>30.356949238407065</v>
      </c>
      <c r="CG20" s="36">
        <f t="shared" si="17"/>
        <v>31.84443975108901</v>
      </c>
      <c r="CH20" s="36">
        <f t="shared" si="17"/>
        <v>33.40481729889237</v>
      </c>
      <c r="CI20" s="36">
        <f t="shared" si="17"/>
        <v>35.04165334653809</v>
      </c>
      <c r="CJ20" s="36">
        <f t="shared" si="17"/>
        <v>36.758694360518454</v>
      </c>
      <c r="CK20" s="36">
        <f t="shared" si="17"/>
        <v>38.55987038418385</v>
      </c>
      <c r="CL20" s="36">
        <f t="shared" si="17"/>
        <v>40.44930403300886</v>
      </c>
      <c r="CM20" s="36">
        <f t="shared" si="17"/>
        <v>42.43131993062629</v>
      </c>
      <c r="CN20" s="36">
        <f t="shared" si="17"/>
        <v>44.510454607226976</v>
      </c>
      <c r="CO20" s="36">
        <f t="shared" si="17"/>
        <v>46.691466882981096</v>
      </c>
      <c r="CP20" s="36">
        <f t="shared" si="17"/>
        <v>48.97934876024717</v>
      </c>
      <c r="CQ20" s="36">
        <f t="shared" si="14"/>
        <v>51.379336849499275</v>
      </c>
      <c r="CR20" s="36">
        <f t="shared" si="14"/>
        <v>53.89692435512474</v>
      </c>
      <c r="CS20" s="36">
        <f t="shared" si="14"/>
        <v>56.537873648525846</v>
      </c>
      <c r="CT20" s="36">
        <f t="shared" si="14"/>
        <v>59.30822945730361</v>
      </c>
      <c r="CU20" s="36">
        <f t="shared" si="14"/>
        <v>62.21433270071148</v>
      </c>
      <c r="CV20" s="36">
        <f t="shared" si="14"/>
        <v>65.26283500304633</v>
      </c>
      <c r="CW20" s="36">
        <f t="shared" si="14"/>
        <v>68.4607139181956</v>
      </c>
      <c r="CX20" s="36">
        <f t="shared" si="14"/>
        <v>71.81528890018717</v>
      </c>
      <c r="CY20" s="36">
        <f t="shared" si="14"/>
        <v>75.33423805629634</v>
      </c>
      <c r="CZ20" s="36">
        <f t="shared" si="14"/>
        <v>79.02561572105486</v>
      </c>
      <c r="DA20" s="36">
        <f t="shared" si="14"/>
        <v>82.89787089138655</v>
      </c>
      <c r="DB20" s="36">
        <f t="shared" si="14"/>
        <v>86.95986656506449</v>
      </c>
      <c r="DC20" s="36">
        <f t="shared" si="14"/>
        <v>91.22090002675264</v>
      </c>
      <c r="DD20" s="36">
        <f t="shared" si="14"/>
        <v>95.69072412806352</v>
      </c>
      <c r="DE20" s="36">
        <f t="shared" si="14"/>
        <v>100.37956961033863</v>
      </c>
      <c r="DF20" s="36">
        <f t="shared" si="14"/>
        <v>105.29816852124522</v>
      </c>
      <c r="DG20" s="36">
        <f t="shared" si="14"/>
        <v>110.45777877878622</v>
      </c>
      <c r="DH20" s="36">
        <f t="shared" si="14"/>
        <v>115.87020993894674</v>
      </c>
      <c r="DI20" s="36">
        <f t="shared" si="14"/>
        <v>121.54785022595513</v>
      </c>
      <c r="DJ20" s="36">
        <f t="shared" si="14"/>
        <v>127.50369488702692</v>
      </c>
      <c r="DK20" s="36">
        <f t="shared" si="14"/>
        <v>133.75137593649123</v>
      </c>
      <c r="DL20" s="36">
        <f t="shared" si="14"/>
        <v>140.3051933573793</v>
      </c>
      <c r="DM20" s="36">
        <f t="shared" si="14"/>
        <v>147.18014783189088</v>
      </c>
      <c r="DN20" s="36">
        <f t="shared" si="14"/>
        <v>154.39197507565353</v>
      </c>
      <c r="DO20" s="36">
        <f t="shared" si="14"/>
        <v>161.95718185436056</v>
      </c>
      <c r="DP20" s="36">
        <f t="shared" si="14"/>
        <v>169.89308376522422</v>
      </c>
      <c r="DQ20" s="36">
        <f t="shared" si="14"/>
        <v>178.21784486972018</v>
      </c>
      <c r="DR20" s="36">
        <f t="shared" si="14"/>
        <v>186.95051926833645</v>
      </c>
      <c r="DS20" s="36">
        <f t="shared" si="14"/>
        <v>196.1110947124849</v>
      </c>
      <c r="DT20" s="36">
        <f t="shared" si="14"/>
        <v>205.72053835339665</v>
      </c>
      <c r="DU20" s="36">
        <f t="shared" si="14"/>
        <v>215.80084473271307</v>
      </c>
      <c r="DV20" s="36">
        <f t="shared" si="14"/>
        <v>226.375086124616</v>
      </c>
      <c r="DW20" s="36">
        <f t="shared" si="14"/>
        <v>237.46746534472217</v>
      </c>
      <c r="DX20" s="36">
        <f t="shared" si="14"/>
        <v>249.10337114661354</v>
      </c>
      <c r="DY20" s="36">
        <f t="shared" si="14"/>
        <v>261.3094363327976</v>
      </c>
      <c r="DZ20" s="36">
        <f t="shared" si="14"/>
        <v>274.11359871310464</v>
      </c>
      <c r="EA20" s="36">
        <f t="shared" si="14"/>
        <v>287.54516505004676</v>
      </c>
      <c r="EB20" s="36">
        <f t="shared" si="14"/>
        <v>301.634878137499</v>
      </c>
      <c r="EC20" s="36">
        <f t="shared" si="14"/>
        <v>316.4149871662365</v>
      </c>
      <c r="ED20" s="36">
        <f t="shared" si="14"/>
        <v>331.919321537382</v>
      </c>
      <c r="EE20" s="36">
        <f t="shared" si="14"/>
        <v>348.18336829271374</v>
      </c>
      <c r="EF20" s="36">
        <f t="shared" si="14"/>
        <v>365.2443533390567</v>
      </c>
      <c r="EG20" s="36">
        <f t="shared" si="14"/>
        <v>383.14132665267044</v>
      </c>
      <c r="EH20" s="36">
        <f t="shared" si="14"/>
        <v>401.91525165865124</v>
      </c>
      <c r="EI20" s="36">
        <f t="shared" si="14"/>
        <v>421.60909898992514</v>
      </c>
      <c r="EJ20" s="36">
        <f t="shared" si="14"/>
        <v>442.2679448404314</v>
      </c>
      <c r="EK20" s="36">
        <f t="shared" si="14"/>
        <v>463.9390741376125</v>
      </c>
      <c r="EL20" s="36">
        <f t="shared" si="14"/>
        <v>486.6720887703555</v>
      </c>
      <c r="EM20" s="36">
        <f t="shared" si="14"/>
        <v>510.5190211201029</v>
      </c>
      <c r="EN20" s="36">
        <f t="shared" si="14"/>
        <v>535.5344531549879</v>
      </c>
      <c r="EO20" s="36">
        <f t="shared" si="14"/>
        <v>561.7756413595822</v>
      </c>
      <c r="EP20" s="36">
        <f t="shared" si="14"/>
        <v>589.3026477862016</v>
      </c>
      <c r="EQ20" s="36">
        <f t="shared" si="14"/>
        <v>618.1784775277255</v>
      </c>
      <c r="ER20" s="36">
        <f t="shared" si="14"/>
        <v>648.4692229265839</v>
      </c>
      <c r="ES20" s="36">
        <f t="shared" si="14"/>
        <v>680.2442148499865</v>
      </c>
      <c r="ET20" s="36">
        <f t="shared" si="14"/>
        <v>713.5761813776359</v>
      </c>
      <c r="EU20" s="36">
        <f t="shared" si="14"/>
        <v>748.54141426514</v>
      </c>
      <c r="EV20" s="36">
        <f t="shared" si="14"/>
        <v>785.2199435641319</v>
      </c>
      <c r="EW20" s="36">
        <f t="shared" si="14"/>
        <v>823.6957207987743</v>
      </c>
      <c r="EX20" s="36">
        <f t="shared" si="14"/>
        <v>864.0568111179142</v>
      </c>
      <c r="EY20" s="36">
        <f t="shared" si="14"/>
        <v>906.395594862692</v>
      </c>
      <c r="EZ20" s="36">
        <f t="shared" si="14"/>
        <v>950.8089790109638</v>
      </c>
      <c r="FA20" s="36">
        <f t="shared" si="14"/>
        <v>997.3986189825009</v>
      </c>
      <c r="FB20" s="36">
        <f>FA20*(1+$F20)</f>
        <v>1046.2711513126435</v>
      </c>
      <c r="FC20" s="36">
        <f aca="true" t="shared" si="20" ref="FC20:FQ20">FB20*(1+$F20)</f>
        <v>1097.538437726963</v>
      </c>
      <c r="FD20" s="36">
        <f t="shared" si="20"/>
        <v>1151.317821175584</v>
      </c>
      <c r="FE20" s="36">
        <f t="shared" si="20"/>
        <v>1207.7323944131874</v>
      </c>
      <c r="FF20" s="36">
        <f t="shared" si="20"/>
        <v>1266.9112817394334</v>
      </c>
      <c r="FG20" s="36">
        <f t="shared" si="20"/>
        <v>1328.9899345446656</v>
      </c>
      <c r="FH20" s="36">
        <f t="shared" si="20"/>
        <v>1394.1104413373541</v>
      </c>
      <c r="FI20" s="36">
        <f t="shared" si="20"/>
        <v>1462.4218529628845</v>
      </c>
      <c r="FJ20" s="36">
        <f t="shared" si="20"/>
        <v>1534.0805237580657</v>
      </c>
      <c r="FK20" s="36">
        <f t="shared" si="20"/>
        <v>1609.250469422211</v>
      </c>
      <c r="FL20" s="36">
        <f t="shared" si="20"/>
        <v>1688.1037424238991</v>
      </c>
      <c r="FM20" s="36">
        <f t="shared" si="20"/>
        <v>1770.82082580267</v>
      </c>
      <c r="FN20" s="36">
        <f t="shared" si="20"/>
        <v>1857.5910462670008</v>
      </c>
      <c r="FO20" s="36">
        <f t="shared" si="20"/>
        <v>1948.6130075340836</v>
      </c>
      <c r="FP20" s="36">
        <f t="shared" si="20"/>
        <v>2044.0950449032537</v>
      </c>
      <c r="FQ20" s="36">
        <f t="shared" si="20"/>
        <v>2144.255702103513</v>
      </c>
      <c r="FR20" s="36">
        <f t="shared" si="13"/>
        <v>2249.324231506585</v>
      </c>
      <c r="FS20" s="36">
        <f t="shared" si="13"/>
        <v>2359.5411188504077</v>
      </c>
      <c r="FT20" s="36">
        <f t="shared" si="13"/>
        <v>2475.1586336740775</v>
      </c>
      <c r="FU20" s="36">
        <f t="shared" si="13"/>
        <v>2596.4414067241073</v>
      </c>
      <c r="FV20" s="36">
        <f t="shared" si="13"/>
        <v>2723.6670356535883</v>
      </c>
      <c r="FW20" s="36">
        <f t="shared" si="13"/>
        <v>2857.126720400614</v>
      </c>
      <c r="FX20" s="36">
        <f t="shared" si="13"/>
        <v>2997.125929700244</v>
      </c>
      <c r="FY20" s="36">
        <f t="shared" si="13"/>
        <v>3143.9851002555556</v>
      </c>
      <c r="FZ20" s="36">
        <f t="shared" si="13"/>
        <v>3298.0403701680775</v>
      </c>
      <c r="GA20" s="36">
        <f t="shared" si="13"/>
        <v>3459.644348306313</v>
      </c>
      <c r="GB20" s="36">
        <f t="shared" si="13"/>
        <v>3629.166921373322</v>
      </c>
      <c r="GC20" s="36">
        <f t="shared" si="13"/>
        <v>3806.9961005206146</v>
      </c>
      <c r="GD20" s="36">
        <f t="shared" si="13"/>
        <v>3993.5389094461243</v>
      </c>
      <c r="GE20" s="36">
        <f t="shared" si="13"/>
        <v>4189.222316008984</v>
      </c>
      <c r="GF20" s="36">
        <f t="shared" si="13"/>
        <v>4394.494209493424</v>
      </c>
      <c r="GG20" s="36">
        <f t="shared" si="13"/>
        <v>4609.824425758601</v>
      </c>
      <c r="GH20" s="36">
        <f t="shared" si="13"/>
        <v>4835.705822620772</v>
      </c>
      <c r="GI20" s="36">
        <f t="shared" si="13"/>
        <v>5072.655407929189</v>
      </c>
      <c r="GJ20" s="36">
        <f t="shared" si="13"/>
        <v>5321.215522917719</v>
      </c>
      <c r="GK20" s="36">
        <f t="shared" si="13"/>
        <v>5581.955083540686</v>
      </c>
      <c r="GL20" s="36">
        <f t="shared" si="13"/>
        <v>5855.470882634179</v>
      </c>
      <c r="GM20" s="36">
        <f t="shared" si="13"/>
        <v>6142.388955883253</v>
      </c>
      <c r="GN20" s="36">
        <f t="shared" si="13"/>
        <v>6443.366014721532</v>
      </c>
      <c r="GO20" s="36">
        <f t="shared" si="13"/>
        <v>6759.090949442887</v>
      </c>
      <c r="GP20" s="36">
        <f t="shared" si="13"/>
        <v>7090.286405965588</v>
      </c>
      <c r="GQ20" s="36">
        <f t="shared" si="13"/>
        <v>7437.710439857901</v>
      </c>
      <c r="GR20" s="36">
        <f t="shared" si="13"/>
        <v>7802.158251410938</v>
      </c>
      <c r="GS20" s="36">
        <f t="shared" si="13"/>
        <v>8184.464005730073</v>
      </c>
      <c r="GT20" s="36">
        <f t="shared" si="13"/>
        <v>8585.502742010845</v>
      </c>
      <c r="GU20" s="36">
        <f t="shared" si="13"/>
        <v>9006.192376369376</v>
      </c>
      <c r="GV20" s="36">
        <f t="shared" si="13"/>
        <v>9447.495802811474</v>
      </c>
      <c r="GW20" s="36">
        <f t="shared" si="13"/>
        <v>9910.423097149236</v>
      </c>
      <c r="GX20" s="36">
        <f t="shared" si="13"/>
        <v>10396.033828909549</v>
      </c>
      <c r="GY20" s="36">
        <f t="shared" si="13"/>
        <v>10905.439486526117</v>
      </c>
      <c r="GZ20" s="36">
        <f t="shared" si="13"/>
        <v>11439.806021365896</v>
      </c>
      <c r="HA20" s="36">
        <f t="shared" si="13"/>
        <v>12000.356516412823</v>
      </c>
    </row>
    <row r="21" spans="1:209" ht="15.75" customHeight="1">
      <c r="A21" s="10">
        <v>10</v>
      </c>
      <c r="B21" s="122" t="s">
        <v>343</v>
      </c>
      <c r="C21" s="105">
        <f>'Stock Prices'!K94</f>
        <v>31.954230769230772</v>
      </c>
      <c r="D21" s="103">
        <f>'MPG-7'!E21</f>
        <v>1.392</v>
      </c>
      <c r="E21" s="75">
        <f>'MPG-7'!D21</f>
        <v>0.035</v>
      </c>
      <c r="F21" s="22">
        <v>0.049</v>
      </c>
      <c r="G21" s="20">
        <f>IRR(I21:HA21)</f>
        <v>0.09193533312071686</v>
      </c>
      <c r="I21" s="100">
        <f t="shared" si="6"/>
        <v>-31.954230769230772</v>
      </c>
      <c r="J21" s="36">
        <f t="shared" si="7"/>
        <v>1.4407199999999998</v>
      </c>
      <c r="K21" s="36">
        <f t="shared" si="8"/>
        <v>1.4911451999999996</v>
      </c>
      <c r="L21" s="36">
        <f t="shared" si="8"/>
        <v>1.5433352819999995</v>
      </c>
      <c r="M21" s="36">
        <f t="shared" si="8"/>
        <v>1.5973520168699993</v>
      </c>
      <c r="N21" s="36">
        <f t="shared" si="8"/>
        <v>1.6532593374604492</v>
      </c>
      <c r="O21" s="36">
        <f t="shared" si="19"/>
        <v>1.734269044996011</v>
      </c>
      <c r="P21" s="36">
        <f t="shared" si="19"/>
        <v>1.8192482282008153</v>
      </c>
      <c r="Q21" s="36">
        <f t="shared" si="19"/>
        <v>1.9083913913826551</v>
      </c>
      <c r="R21" s="36">
        <f t="shared" si="19"/>
        <v>2.001902569560405</v>
      </c>
      <c r="S21" s="36">
        <f t="shared" si="19"/>
        <v>2.099995795468865</v>
      </c>
      <c r="T21" s="36">
        <f t="shared" si="19"/>
        <v>2.202895589446839</v>
      </c>
      <c r="U21" s="36">
        <f t="shared" si="19"/>
        <v>2.3108374733297343</v>
      </c>
      <c r="V21" s="36">
        <f t="shared" si="19"/>
        <v>2.424068509522891</v>
      </c>
      <c r="W21" s="36">
        <f t="shared" si="19"/>
        <v>2.5428478664895127</v>
      </c>
      <c r="X21" s="36">
        <f t="shared" si="19"/>
        <v>2.6674474119474985</v>
      </c>
      <c r="Y21" s="36">
        <f t="shared" si="19"/>
        <v>2.798152335132926</v>
      </c>
      <c r="Z21" s="36">
        <f t="shared" si="19"/>
        <v>2.935261799554439</v>
      </c>
      <c r="AA21" s="36">
        <f t="shared" si="19"/>
        <v>3.0790896277326065</v>
      </c>
      <c r="AB21" s="36">
        <f t="shared" si="19"/>
        <v>3.229965019491504</v>
      </c>
      <c r="AC21" s="36">
        <f t="shared" si="19"/>
        <v>3.3882333054465876</v>
      </c>
      <c r="AD21" s="36">
        <f t="shared" si="19"/>
        <v>3.5542567374134704</v>
      </c>
      <c r="AE21" s="36">
        <f t="shared" si="19"/>
        <v>3.7284153175467303</v>
      </c>
      <c r="AF21" s="36">
        <f t="shared" si="19"/>
        <v>3.9111076681065198</v>
      </c>
      <c r="AG21" s="36">
        <f t="shared" si="19"/>
        <v>4.102751943843739</v>
      </c>
      <c r="AH21" s="36">
        <f t="shared" si="19"/>
        <v>4.303786789092082</v>
      </c>
      <c r="AI21" s="36">
        <f t="shared" si="19"/>
        <v>4.514672341757594</v>
      </c>
      <c r="AJ21" s="36">
        <f t="shared" si="19"/>
        <v>4.7358912865037155</v>
      </c>
      <c r="AK21" s="36">
        <f t="shared" si="19"/>
        <v>4.9679499595423975</v>
      </c>
      <c r="AL21" s="36">
        <f t="shared" si="19"/>
        <v>5.2113795075599745</v>
      </c>
      <c r="AM21" s="36">
        <f t="shared" si="19"/>
        <v>5.466737103430413</v>
      </c>
      <c r="AN21" s="36">
        <f t="shared" si="19"/>
        <v>5.734607221498503</v>
      </c>
      <c r="AO21" s="36">
        <f t="shared" si="19"/>
        <v>6.015602975351929</v>
      </c>
      <c r="AP21" s="36">
        <f t="shared" si="19"/>
        <v>6.310367521144173</v>
      </c>
      <c r="AQ21" s="36">
        <f t="shared" si="19"/>
        <v>6.619575529680238</v>
      </c>
      <c r="AR21" s="36">
        <f t="shared" si="19"/>
        <v>6.9439347306345685</v>
      </c>
      <c r="AS21" s="36">
        <f t="shared" si="19"/>
        <v>7.284187532435662</v>
      </c>
      <c r="AT21" s="36">
        <f t="shared" si="19"/>
        <v>7.641112721525009</v>
      </c>
      <c r="AU21" s="36">
        <f t="shared" si="19"/>
        <v>8.015527244879735</v>
      </c>
      <c r="AV21" s="36">
        <f t="shared" si="19"/>
        <v>8.408288079878842</v>
      </c>
      <c r="AW21" s="36">
        <f t="shared" si="19"/>
        <v>8.820294195792904</v>
      </c>
      <c r="AX21" s="36">
        <f t="shared" si="19"/>
        <v>9.252488611386756</v>
      </c>
      <c r="AY21" s="36">
        <f t="shared" si="19"/>
        <v>9.705860553344706</v>
      </c>
      <c r="AZ21" s="36">
        <f t="shared" si="19"/>
        <v>10.181447720458596</v>
      </c>
      <c r="BA21" s="36">
        <f t="shared" si="19"/>
        <v>10.680338658761066</v>
      </c>
      <c r="BB21" s="36">
        <f t="shared" si="19"/>
        <v>11.203675253040357</v>
      </c>
      <c r="BC21" s="36">
        <f t="shared" si="19"/>
        <v>11.752655340439334</v>
      </c>
      <c r="BD21" s="36">
        <f t="shared" si="19"/>
        <v>12.32853545212086</v>
      </c>
      <c r="BE21" s="36">
        <f t="shared" si="19"/>
        <v>12.932633689274782</v>
      </c>
      <c r="BF21" s="36">
        <f t="shared" si="19"/>
        <v>13.566332740049246</v>
      </c>
      <c r="BG21" s="36">
        <f t="shared" si="19"/>
        <v>14.231083044311658</v>
      </c>
      <c r="BH21" s="36">
        <f t="shared" si="19"/>
        <v>14.928406113482929</v>
      </c>
      <c r="BI21" s="36">
        <f t="shared" si="19"/>
        <v>15.659898013043591</v>
      </c>
      <c r="BJ21" s="36">
        <f t="shared" si="19"/>
        <v>16.427233015682727</v>
      </c>
      <c r="BK21" s="36">
        <f t="shared" si="19"/>
        <v>17.23216743345118</v>
      </c>
      <c r="BL21" s="36">
        <f t="shared" si="19"/>
        <v>18.07654363769029</v>
      </c>
      <c r="BM21" s="36">
        <f t="shared" si="19"/>
        <v>18.96229427593711</v>
      </c>
      <c r="BN21" s="36">
        <f t="shared" si="19"/>
        <v>19.89144669545803</v>
      </c>
      <c r="BO21" s="36">
        <f t="shared" si="19"/>
        <v>20.866127583535473</v>
      </c>
      <c r="BP21" s="36">
        <f t="shared" si="19"/>
        <v>21.88856783512871</v>
      </c>
      <c r="BQ21" s="36">
        <f t="shared" si="19"/>
        <v>22.96110765905002</v>
      </c>
      <c r="BR21" s="36">
        <f t="shared" si="19"/>
        <v>24.086201934343467</v>
      </c>
      <c r="BS21" s="36">
        <f t="shared" si="19"/>
        <v>25.266425829126295</v>
      </c>
      <c r="BT21" s="36">
        <f t="shared" si="19"/>
        <v>26.504480694753482</v>
      </c>
      <c r="BU21" s="36">
        <f t="shared" si="19"/>
        <v>27.8032002487964</v>
      </c>
      <c r="BV21" s="36">
        <f t="shared" si="19"/>
        <v>29.16555706098742</v>
      </c>
      <c r="BW21" s="36">
        <f t="shared" si="19"/>
        <v>30.594669356975803</v>
      </c>
      <c r="BX21" s="36">
        <f t="shared" si="19"/>
        <v>32.09380815546761</v>
      </c>
      <c r="BY21" s="36">
        <f t="shared" si="19"/>
        <v>33.66640475508552</v>
      </c>
      <c r="BZ21" s="36">
        <f t="shared" si="19"/>
        <v>35.31605858808471</v>
      </c>
      <c r="CA21" s="36">
        <f t="shared" si="17"/>
        <v>37.04654545890086</v>
      </c>
      <c r="CB21" s="36">
        <f t="shared" si="17"/>
        <v>38.861826186387</v>
      </c>
      <c r="CC21" s="36">
        <f t="shared" si="17"/>
        <v>40.76605566951996</v>
      </c>
      <c r="CD21" s="36">
        <f t="shared" si="17"/>
        <v>42.763592397326434</v>
      </c>
      <c r="CE21" s="36">
        <f t="shared" si="17"/>
        <v>44.85900842479543</v>
      </c>
      <c r="CF21" s="36">
        <f t="shared" si="17"/>
        <v>47.0570998376104</v>
      </c>
      <c r="CG21" s="36">
        <f t="shared" si="17"/>
        <v>49.362897729653305</v>
      </c>
      <c r="CH21" s="36">
        <f t="shared" si="17"/>
        <v>51.781679718406316</v>
      </c>
      <c r="CI21" s="36">
        <f t="shared" si="17"/>
        <v>54.318982024608225</v>
      </c>
      <c r="CJ21" s="36">
        <f t="shared" si="17"/>
        <v>56.98061214381402</v>
      </c>
      <c r="CK21" s="36">
        <f t="shared" si="17"/>
        <v>59.7726621388609</v>
      </c>
      <c r="CL21" s="36">
        <f t="shared" si="17"/>
        <v>62.70152258366508</v>
      </c>
      <c r="CM21" s="36">
        <f t="shared" si="17"/>
        <v>65.77389719026466</v>
      </c>
      <c r="CN21" s="36">
        <f t="shared" si="17"/>
        <v>68.99681815258762</v>
      </c>
      <c r="CO21" s="36">
        <f t="shared" si="17"/>
        <v>72.37766224206442</v>
      </c>
      <c r="CP21" s="36">
        <f t="shared" si="17"/>
        <v>75.92416769192558</v>
      </c>
      <c r="CQ21" s="36">
        <f aca="true" t="shared" si="21" ref="CQ21:FB24">CP21*(1+$F21)</f>
        <v>79.64445190882992</v>
      </c>
      <c r="CR21" s="36">
        <f t="shared" si="21"/>
        <v>83.54703005236259</v>
      </c>
      <c r="CS21" s="36">
        <f t="shared" si="21"/>
        <v>87.64083452492835</v>
      </c>
      <c r="CT21" s="36">
        <f t="shared" si="21"/>
        <v>91.93523541664983</v>
      </c>
      <c r="CU21" s="36">
        <f t="shared" si="21"/>
        <v>96.44006195206566</v>
      </c>
      <c r="CV21" s="36">
        <f t="shared" si="21"/>
        <v>101.16562498771687</v>
      </c>
      <c r="CW21" s="36">
        <f t="shared" si="21"/>
        <v>106.12274061211498</v>
      </c>
      <c r="CX21" s="36">
        <f t="shared" si="21"/>
        <v>111.32275490210861</v>
      </c>
      <c r="CY21" s="36">
        <f t="shared" si="21"/>
        <v>116.77756989231193</v>
      </c>
      <c r="CZ21" s="36">
        <f t="shared" si="21"/>
        <v>122.49967081703521</v>
      </c>
      <c r="DA21" s="36">
        <f t="shared" si="21"/>
        <v>128.50215468706992</v>
      </c>
      <c r="DB21" s="36">
        <f t="shared" si="21"/>
        <v>134.79876026673634</v>
      </c>
      <c r="DC21" s="36">
        <f t="shared" si="21"/>
        <v>141.4038995198064</v>
      </c>
      <c r="DD21" s="36">
        <f t="shared" si="21"/>
        <v>148.3326905962769</v>
      </c>
      <c r="DE21" s="36">
        <f t="shared" si="21"/>
        <v>155.60099243549448</v>
      </c>
      <c r="DF21" s="36">
        <f t="shared" si="21"/>
        <v>163.2254410648337</v>
      </c>
      <c r="DG21" s="36">
        <f t="shared" si="21"/>
        <v>171.22348767701052</v>
      </c>
      <c r="DH21" s="36">
        <f t="shared" si="21"/>
        <v>179.61343857318403</v>
      </c>
      <c r="DI21" s="36">
        <f t="shared" si="21"/>
        <v>188.41449706327003</v>
      </c>
      <c r="DJ21" s="36">
        <f t="shared" si="21"/>
        <v>197.64680741937025</v>
      </c>
      <c r="DK21" s="36">
        <f t="shared" si="21"/>
        <v>207.33150098291938</v>
      </c>
      <c r="DL21" s="36">
        <f t="shared" si="21"/>
        <v>217.4907445310824</v>
      </c>
      <c r="DM21" s="36">
        <f t="shared" si="21"/>
        <v>228.14779101310543</v>
      </c>
      <c r="DN21" s="36">
        <f t="shared" si="21"/>
        <v>239.32703277274757</v>
      </c>
      <c r="DO21" s="36">
        <f t="shared" si="21"/>
        <v>251.05405737861219</v>
      </c>
      <c r="DP21" s="36">
        <f t="shared" si="21"/>
        <v>263.35570619016414</v>
      </c>
      <c r="DQ21" s="36">
        <f t="shared" si="21"/>
        <v>276.26013579348216</v>
      </c>
      <c r="DR21" s="36">
        <f t="shared" si="21"/>
        <v>289.79688244736275</v>
      </c>
      <c r="DS21" s="36">
        <f t="shared" si="21"/>
        <v>303.9969296872835</v>
      </c>
      <c r="DT21" s="36">
        <f t="shared" si="21"/>
        <v>318.8927792419604</v>
      </c>
      <c r="DU21" s="36">
        <f t="shared" si="21"/>
        <v>334.51852542481646</v>
      </c>
      <c r="DV21" s="36">
        <f t="shared" si="21"/>
        <v>350.9099331706324</v>
      </c>
      <c r="DW21" s="36">
        <f t="shared" si="21"/>
        <v>368.1045198959934</v>
      </c>
      <c r="DX21" s="36">
        <f t="shared" si="21"/>
        <v>386.14164137089705</v>
      </c>
      <c r="DY21" s="36">
        <f t="shared" si="21"/>
        <v>405.062581798071</v>
      </c>
      <c r="DZ21" s="36">
        <f t="shared" si="21"/>
        <v>424.9106483061764</v>
      </c>
      <c r="EA21" s="36">
        <f t="shared" si="21"/>
        <v>445.731270073179</v>
      </c>
      <c r="EB21" s="36">
        <f t="shared" si="21"/>
        <v>467.57210230676475</v>
      </c>
      <c r="EC21" s="36">
        <f t="shared" si="21"/>
        <v>490.4831353197962</v>
      </c>
      <c r="ED21" s="36">
        <f t="shared" si="21"/>
        <v>514.5168089504662</v>
      </c>
      <c r="EE21" s="36">
        <f t="shared" si="21"/>
        <v>539.728132589039</v>
      </c>
      <c r="EF21" s="36">
        <f t="shared" si="21"/>
        <v>566.1748110859019</v>
      </c>
      <c r="EG21" s="36">
        <f t="shared" si="21"/>
        <v>593.917376829111</v>
      </c>
      <c r="EH21" s="36">
        <f t="shared" si="21"/>
        <v>623.0193282937374</v>
      </c>
      <c r="EI21" s="36">
        <f t="shared" si="21"/>
        <v>653.5472753801305</v>
      </c>
      <c r="EJ21" s="36">
        <f t="shared" si="21"/>
        <v>685.5710918737568</v>
      </c>
      <c r="EK21" s="36">
        <f t="shared" si="21"/>
        <v>719.1640753755709</v>
      </c>
      <c r="EL21" s="36">
        <f t="shared" si="21"/>
        <v>754.4031150689738</v>
      </c>
      <c r="EM21" s="36">
        <f t="shared" si="21"/>
        <v>791.3688677073534</v>
      </c>
      <c r="EN21" s="36">
        <f t="shared" si="21"/>
        <v>830.1459422250136</v>
      </c>
      <c r="EO21" s="36">
        <f t="shared" si="21"/>
        <v>870.8230933940392</v>
      </c>
      <c r="EP21" s="36">
        <f t="shared" si="21"/>
        <v>913.4934249703471</v>
      </c>
      <c r="EQ21" s="36">
        <f t="shared" si="21"/>
        <v>958.254602793894</v>
      </c>
      <c r="ER21" s="36">
        <f t="shared" si="21"/>
        <v>1005.2090783307948</v>
      </c>
      <c r="ES21" s="36">
        <f t="shared" si="21"/>
        <v>1054.4643231690036</v>
      </c>
      <c r="ET21" s="36">
        <f t="shared" si="21"/>
        <v>1106.1330750042846</v>
      </c>
      <c r="EU21" s="36">
        <f t="shared" si="21"/>
        <v>1160.3335956794945</v>
      </c>
      <c r="EV21" s="36">
        <f t="shared" si="21"/>
        <v>1217.1899418677897</v>
      </c>
      <c r="EW21" s="36">
        <f t="shared" si="21"/>
        <v>1276.8322490193113</v>
      </c>
      <c r="EX21" s="36">
        <f t="shared" si="21"/>
        <v>1339.3970292212575</v>
      </c>
      <c r="EY21" s="36">
        <f t="shared" si="21"/>
        <v>1405.0274836530991</v>
      </c>
      <c r="EZ21" s="36">
        <f t="shared" si="21"/>
        <v>1473.8738303521009</v>
      </c>
      <c r="FA21" s="36">
        <f t="shared" si="21"/>
        <v>1546.0936480393536</v>
      </c>
      <c r="FB21" s="36">
        <f t="shared" si="21"/>
        <v>1621.852236793282</v>
      </c>
      <c r="FC21" s="36">
        <f aca="true" t="shared" si="22" ref="FC21:FQ21">FB21*(1+$F21)</f>
        <v>1701.3229963961526</v>
      </c>
      <c r="FD21" s="36">
        <f t="shared" si="22"/>
        <v>1784.6878232195638</v>
      </c>
      <c r="FE21" s="36">
        <f t="shared" si="22"/>
        <v>1872.1375265573224</v>
      </c>
      <c r="FF21" s="36">
        <f t="shared" si="22"/>
        <v>1963.872265358631</v>
      </c>
      <c r="FG21" s="36">
        <f t="shared" si="22"/>
        <v>2060.1020063612036</v>
      </c>
      <c r="FH21" s="36">
        <f t="shared" si="22"/>
        <v>2161.0470046729024</v>
      </c>
      <c r="FI21" s="36">
        <f t="shared" si="22"/>
        <v>2266.9383079018744</v>
      </c>
      <c r="FJ21" s="36">
        <f t="shared" si="22"/>
        <v>2378.018284989066</v>
      </c>
      <c r="FK21" s="36">
        <f t="shared" si="22"/>
        <v>2494.5411809535303</v>
      </c>
      <c r="FL21" s="36">
        <f t="shared" si="22"/>
        <v>2616.7736988202532</v>
      </c>
      <c r="FM21" s="36">
        <f t="shared" si="22"/>
        <v>2744.9956100624454</v>
      </c>
      <c r="FN21" s="36">
        <f t="shared" si="22"/>
        <v>2879.500394955505</v>
      </c>
      <c r="FO21" s="36">
        <f t="shared" si="22"/>
        <v>3020.595914308324</v>
      </c>
      <c r="FP21" s="36">
        <f t="shared" si="22"/>
        <v>3168.6051141094317</v>
      </c>
      <c r="FQ21" s="36">
        <f t="shared" si="22"/>
        <v>3323.8667647007937</v>
      </c>
      <c r="FR21" s="36">
        <f t="shared" si="13"/>
        <v>3486.7362361711325</v>
      </c>
      <c r="FS21" s="36">
        <f t="shared" si="13"/>
        <v>3657.586311743518</v>
      </c>
      <c r="FT21" s="36">
        <f t="shared" si="13"/>
        <v>3836.80804101895</v>
      </c>
      <c r="FU21" s="36">
        <f t="shared" si="13"/>
        <v>4024.8116350288783</v>
      </c>
      <c r="FV21" s="36">
        <f t="shared" si="13"/>
        <v>4222.027405145293</v>
      </c>
      <c r="FW21" s="36">
        <f t="shared" si="13"/>
        <v>4428.906747997413</v>
      </c>
      <c r="FX21" s="36">
        <f t="shared" si="13"/>
        <v>4645.923178649286</v>
      </c>
      <c r="FY21" s="36">
        <f t="shared" si="13"/>
        <v>4873.5734144031</v>
      </c>
      <c r="FZ21" s="36">
        <f t="shared" si="13"/>
        <v>5112.378511708852</v>
      </c>
      <c r="GA21" s="36">
        <f t="shared" si="13"/>
        <v>5362.8850587825855</v>
      </c>
      <c r="GB21" s="36">
        <f t="shared" si="13"/>
        <v>5625.666426662931</v>
      </c>
      <c r="GC21" s="36">
        <f t="shared" si="13"/>
        <v>5901.324081569414</v>
      </c>
      <c r="GD21" s="36">
        <f t="shared" si="13"/>
        <v>6190.488961566315</v>
      </c>
      <c r="GE21" s="36">
        <f t="shared" si="13"/>
        <v>6493.822920683064</v>
      </c>
      <c r="GF21" s="36">
        <f t="shared" si="13"/>
        <v>6812.020243796534</v>
      </c>
      <c r="GG21" s="36">
        <f t="shared" si="13"/>
        <v>7145.809235742563</v>
      </c>
      <c r="GH21" s="36">
        <f t="shared" si="13"/>
        <v>7495.953888293948</v>
      </c>
      <c r="GI21" s="36">
        <f t="shared" si="13"/>
        <v>7863.2556288203505</v>
      </c>
      <c r="GJ21" s="36">
        <f t="shared" si="13"/>
        <v>8248.555154632548</v>
      </c>
      <c r="GK21" s="36">
        <f t="shared" si="13"/>
        <v>8652.734357209541</v>
      </c>
      <c r="GL21" s="36">
        <f t="shared" si="13"/>
        <v>9076.718340712809</v>
      </c>
      <c r="GM21" s="36">
        <f t="shared" si="13"/>
        <v>9521.477539407735</v>
      </c>
      <c r="GN21" s="36">
        <f t="shared" si="13"/>
        <v>9988.029938838714</v>
      </c>
      <c r="GO21" s="36">
        <f t="shared" si="13"/>
        <v>10477.44340584181</v>
      </c>
      <c r="GP21" s="36">
        <f t="shared" si="13"/>
        <v>10990.838132728059</v>
      </c>
      <c r="GQ21" s="36">
        <f t="shared" si="13"/>
        <v>11529.389201231732</v>
      </c>
      <c r="GR21" s="36">
        <f t="shared" si="13"/>
        <v>12094.329272092085</v>
      </c>
      <c r="GS21" s="36">
        <f t="shared" si="13"/>
        <v>12686.951406424596</v>
      </c>
      <c r="GT21" s="36">
        <f t="shared" si="13"/>
        <v>13308.6120253394</v>
      </c>
      <c r="GU21" s="36">
        <f t="shared" si="13"/>
        <v>13960.73401458103</v>
      </c>
      <c r="GV21" s="36">
        <f t="shared" si="13"/>
        <v>14644.8099812955</v>
      </c>
      <c r="GW21" s="36">
        <f t="shared" si="13"/>
        <v>15362.40567037898</v>
      </c>
      <c r="GX21" s="36">
        <f t="shared" si="13"/>
        <v>16115.163548227549</v>
      </c>
      <c r="GY21" s="36">
        <f t="shared" si="13"/>
        <v>16904.806562090696</v>
      </c>
      <c r="GZ21" s="36">
        <f t="shared" si="13"/>
        <v>17733.142083633138</v>
      </c>
      <c r="HA21" s="36">
        <f t="shared" si="13"/>
        <v>18602.06604573116</v>
      </c>
    </row>
    <row r="22" spans="1:209" ht="15.75" customHeight="1">
      <c r="A22" s="10">
        <v>11</v>
      </c>
      <c r="B22" s="122" t="s">
        <v>344</v>
      </c>
      <c r="C22" s="105">
        <f>'Stock Prices'!E112</f>
        <v>25.227692307692312</v>
      </c>
      <c r="D22" s="103">
        <f>'MPG-7'!E22</f>
        <v>1.08</v>
      </c>
      <c r="E22" s="75">
        <f>'MPG-7'!D22</f>
        <v>0.11533333333333333</v>
      </c>
      <c r="F22" s="22">
        <v>0.049</v>
      </c>
      <c r="G22" s="20">
        <f>IRR(I22:HA22)</f>
        <v>0.10828714702776915</v>
      </c>
      <c r="I22" s="100">
        <f t="shared" si="6"/>
        <v>-25.227692307692312</v>
      </c>
      <c r="J22" s="36">
        <f t="shared" si="7"/>
        <v>1.20456</v>
      </c>
      <c r="K22" s="36">
        <f t="shared" si="8"/>
        <v>1.34348592</v>
      </c>
      <c r="L22" s="36">
        <f t="shared" si="8"/>
        <v>1.49843462944</v>
      </c>
      <c r="M22" s="36">
        <f t="shared" si="8"/>
        <v>1.6712540900354131</v>
      </c>
      <c r="N22" s="36">
        <f t="shared" si="8"/>
        <v>1.8640053950861641</v>
      </c>
      <c r="O22" s="36">
        <f t="shared" si="19"/>
        <v>1.955341659445386</v>
      </c>
      <c r="P22" s="36">
        <f t="shared" si="19"/>
        <v>2.05115340075821</v>
      </c>
      <c r="Q22" s="36">
        <f t="shared" si="19"/>
        <v>2.151659917395362</v>
      </c>
      <c r="R22" s="36">
        <f t="shared" si="19"/>
        <v>2.2570912533477343</v>
      </c>
      <c r="S22" s="36">
        <f t="shared" si="19"/>
        <v>2.367688724761773</v>
      </c>
      <c r="T22" s="36">
        <f t="shared" si="19"/>
        <v>2.4837054722751</v>
      </c>
      <c r="U22" s="36">
        <f t="shared" si="19"/>
        <v>2.60540704041658</v>
      </c>
      <c r="V22" s="36">
        <f t="shared" si="19"/>
        <v>2.7330719853969923</v>
      </c>
      <c r="W22" s="36">
        <f t="shared" si="19"/>
        <v>2.8669925126814446</v>
      </c>
      <c r="X22" s="36">
        <f t="shared" si="19"/>
        <v>3.007475145802835</v>
      </c>
      <c r="Y22" s="36">
        <f t="shared" si="19"/>
        <v>3.154841427947174</v>
      </c>
      <c r="Z22" s="36">
        <f t="shared" si="19"/>
        <v>3.3094286579165852</v>
      </c>
      <c r="AA22" s="36">
        <f t="shared" si="19"/>
        <v>3.471590662154498</v>
      </c>
      <c r="AB22" s="36">
        <f t="shared" si="19"/>
        <v>3.641698604600068</v>
      </c>
      <c r="AC22" s="36">
        <f t="shared" si="19"/>
        <v>3.820141836225471</v>
      </c>
      <c r="AD22" s="36">
        <f t="shared" si="19"/>
        <v>4.007328786200519</v>
      </c>
      <c r="AE22" s="36">
        <f t="shared" si="19"/>
        <v>4.203687896724344</v>
      </c>
      <c r="AF22" s="36">
        <f t="shared" si="19"/>
        <v>4.409668603663837</v>
      </c>
      <c r="AG22" s="36">
        <f t="shared" si="19"/>
        <v>4.625742365243365</v>
      </c>
      <c r="AH22" s="36">
        <f t="shared" si="19"/>
        <v>4.852403741140289</v>
      </c>
      <c r="AI22" s="36">
        <f t="shared" si="19"/>
        <v>5.090171524456164</v>
      </c>
      <c r="AJ22" s="36">
        <f t="shared" si="19"/>
        <v>5.339589929154515</v>
      </c>
      <c r="AK22" s="36">
        <f t="shared" si="19"/>
        <v>5.601229835683086</v>
      </c>
      <c r="AL22" s="36">
        <f t="shared" si="19"/>
        <v>5.875690097631558</v>
      </c>
      <c r="AM22" s="36">
        <f t="shared" si="19"/>
        <v>6.1635989124155035</v>
      </c>
      <c r="AN22" s="36">
        <f t="shared" si="19"/>
        <v>6.4656152591238625</v>
      </c>
      <c r="AO22" s="36">
        <f t="shared" si="19"/>
        <v>6.782430406820931</v>
      </c>
      <c r="AP22" s="36">
        <f t="shared" si="19"/>
        <v>7.114769496755157</v>
      </c>
      <c r="AQ22" s="36">
        <f t="shared" si="19"/>
        <v>7.463393202096159</v>
      </c>
      <c r="AR22" s="36">
        <f t="shared" si="19"/>
        <v>7.82909946899887</v>
      </c>
      <c r="AS22" s="36">
        <f t="shared" si="19"/>
        <v>8.212725342979814</v>
      </c>
      <c r="AT22" s="36">
        <f t="shared" si="19"/>
        <v>8.615148884785825</v>
      </c>
      <c r="AU22" s="36">
        <f t="shared" si="19"/>
        <v>9.037291180140329</v>
      </c>
      <c r="AV22" s="36">
        <f t="shared" si="19"/>
        <v>9.480118447967204</v>
      </c>
      <c r="AW22" s="36">
        <f t="shared" si="19"/>
        <v>9.944644251917596</v>
      </c>
      <c r="AX22" s="36">
        <f t="shared" si="19"/>
        <v>10.431931820261559</v>
      </c>
      <c r="AY22" s="36">
        <f t="shared" si="19"/>
        <v>10.943096479454374</v>
      </c>
      <c r="AZ22" s="36">
        <f t="shared" si="19"/>
        <v>11.479308206947637</v>
      </c>
      <c r="BA22" s="36">
        <f t="shared" si="19"/>
        <v>12.04179430908807</v>
      </c>
      <c r="BB22" s="36">
        <f t="shared" si="19"/>
        <v>12.631842230233385</v>
      </c>
      <c r="BC22" s="36">
        <f t="shared" si="19"/>
        <v>13.25080249951482</v>
      </c>
      <c r="BD22" s="36">
        <f t="shared" si="19"/>
        <v>13.900091821991046</v>
      </c>
      <c r="BE22" s="36">
        <f t="shared" si="19"/>
        <v>14.581196321268607</v>
      </c>
      <c r="BF22" s="36">
        <f t="shared" si="19"/>
        <v>15.295674941010768</v>
      </c>
      <c r="BG22" s="36">
        <f t="shared" si="19"/>
        <v>16.045163013120295</v>
      </c>
      <c r="BH22" s="36">
        <f t="shared" si="19"/>
        <v>16.83137600076319</v>
      </c>
      <c r="BI22" s="36">
        <f t="shared" si="19"/>
        <v>17.656113424800584</v>
      </c>
      <c r="BJ22" s="36">
        <f t="shared" si="19"/>
        <v>18.52126298261581</v>
      </c>
      <c r="BK22" s="36">
        <f t="shared" si="19"/>
        <v>19.428804868763983</v>
      </c>
      <c r="BL22" s="36">
        <f t="shared" si="19"/>
        <v>20.38081630733342</v>
      </c>
      <c r="BM22" s="36">
        <f t="shared" si="19"/>
        <v>21.379476306392753</v>
      </c>
      <c r="BN22" s="36">
        <f t="shared" si="19"/>
        <v>22.427070645405998</v>
      </c>
      <c r="BO22" s="36">
        <f t="shared" si="19"/>
        <v>23.52599710703089</v>
      </c>
      <c r="BP22" s="36">
        <f t="shared" si="19"/>
        <v>24.6787709652754</v>
      </c>
      <c r="BQ22" s="36">
        <f t="shared" si="19"/>
        <v>25.888030742573893</v>
      </c>
      <c r="BR22" s="36">
        <f t="shared" si="19"/>
        <v>27.15654424896001</v>
      </c>
      <c r="BS22" s="36">
        <f t="shared" si="19"/>
        <v>28.487214917159047</v>
      </c>
      <c r="BT22" s="36">
        <f t="shared" si="19"/>
        <v>29.883088448099837</v>
      </c>
      <c r="BU22" s="36">
        <f t="shared" si="19"/>
        <v>31.347359782056728</v>
      </c>
      <c r="BV22" s="36">
        <f t="shared" si="19"/>
        <v>32.88338041137751</v>
      </c>
      <c r="BW22" s="36">
        <f t="shared" si="19"/>
        <v>34.494666051535006</v>
      </c>
      <c r="BX22" s="36">
        <f t="shared" si="19"/>
        <v>36.18490468806022</v>
      </c>
      <c r="BY22" s="36">
        <f t="shared" si="19"/>
        <v>37.95796501777517</v>
      </c>
      <c r="BZ22" s="36">
        <f t="shared" si="19"/>
        <v>39.81790530364616</v>
      </c>
      <c r="CA22" s="36">
        <f t="shared" si="17"/>
        <v>41.76898266352482</v>
      </c>
      <c r="CB22" s="36">
        <f t="shared" si="17"/>
        <v>43.81566281403753</v>
      </c>
      <c r="CC22" s="36">
        <f t="shared" si="17"/>
        <v>45.962630291925365</v>
      </c>
      <c r="CD22" s="36">
        <f t="shared" si="17"/>
        <v>48.214799176229704</v>
      </c>
      <c r="CE22" s="36">
        <f t="shared" si="17"/>
        <v>50.57732433586496</v>
      </c>
      <c r="CF22" s="36">
        <f t="shared" si="17"/>
        <v>53.055613228322336</v>
      </c>
      <c r="CG22" s="36">
        <f t="shared" si="17"/>
        <v>55.65533827651013</v>
      </c>
      <c r="CH22" s="36">
        <f t="shared" si="17"/>
        <v>58.382449852059125</v>
      </c>
      <c r="CI22" s="36">
        <f t="shared" si="17"/>
        <v>61.243189894810016</v>
      </c>
      <c r="CJ22" s="36">
        <f t="shared" si="17"/>
        <v>64.2441061996557</v>
      </c>
      <c r="CK22" s="36">
        <f t="shared" si="17"/>
        <v>67.39206740343883</v>
      </c>
      <c r="CL22" s="36">
        <f t="shared" si="17"/>
        <v>70.69427870620733</v>
      </c>
      <c r="CM22" s="36">
        <f t="shared" si="17"/>
        <v>74.15829836281148</v>
      </c>
      <c r="CN22" s="36">
        <f t="shared" si="17"/>
        <v>77.79205498258924</v>
      </c>
      <c r="CO22" s="36">
        <f t="shared" si="17"/>
        <v>81.6038656767361</v>
      </c>
      <c r="CP22" s="36">
        <f t="shared" si="17"/>
        <v>85.60245509489617</v>
      </c>
      <c r="CQ22" s="36">
        <f t="shared" si="21"/>
        <v>89.79697539454608</v>
      </c>
      <c r="CR22" s="36">
        <f t="shared" si="21"/>
        <v>94.19702718887883</v>
      </c>
      <c r="CS22" s="36">
        <f t="shared" si="21"/>
        <v>98.8126815211339</v>
      </c>
      <c r="CT22" s="36">
        <f t="shared" si="21"/>
        <v>103.65450291566945</v>
      </c>
      <c r="CU22" s="36">
        <f t="shared" si="21"/>
        <v>108.73357355853724</v>
      </c>
      <c r="CV22" s="36">
        <f t="shared" si="21"/>
        <v>114.06151866290556</v>
      </c>
      <c r="CW22" s="36">
        <f t="shared" si="21"/>
        <v>119.65053307738792</v>
      </c>
      <c r="CX22" s="36">
        <f t="shared" si="21"/>
        <v>125.51340919817991</v>
      </c>
      <c r="CY22" s="36">
        <f t="shared" si="21"/>
        <v>131.66356624889073</v>
      </c>
      <c r="CZ22" s="36">
        <f t="shared" si="21"/>
        <v>138.11508099508637</v>
      </c>
      <c r="DA22" s="36">
        <f t="shared" si="21"/>
        <v>144.8827199638456</v>
      </c>
      <c r="DB22" s="36">
        <f t="shared" si="21"/>
        <v>151.98197324207402</v>
      </c>
      <c r="DC22" s="36">
        <f t="shared" si="21"/>
        <v>159.42908993093565</v>
      </c>
      <c r="DD22" s="36">
        <f t="shared" si="21"/>
        <v>167.2411153375515</v>
      </c>
      <c r="DE22" s="36">
        <f t="shared" si="21"/>
        <v>175.4359299890915</v>
      </c>
      <c r="DF22" s="36">
        <f t="shared" si="21"/>
        <v>184.03229055855698</v>
      </c>
      <c r="DG22" s="36">
        <f t="shared" si="21"/>
        <v>193.04987279592626</v>
      </c>
      <c r="DH22" s="36">
        <f t="shared" si="21"/>
        <v>202.50931656292664</v>
      </c>
      <c r="DI22" s="36">
        <f t="shared" si="21"/>
        <v>212.43227307451002</v>
      </c>
      <c r="DJ22" s="36">
        <f t="shared" si="21"/>
        <v>222.841454455161</v>
      </c>
      <c r="DK22" s="36">
        <f t="shared" si="21"/>
        <v>233.76068572346387</v>
      </c>
      <c r="DL22" s="36">
        <f t="shared" si="21"/>
        <v>245.21495932391358</v>
      </c>
      <c r="DM22" s="36">
        <f t="shared" si="21"/>
        <v>257.2304923307853</v>
      </c>
      <c r="DN22" s="36">
        <f t="shared" si="21"/>
        <v>269.8347864549938</v>
      </c>
      <c r="DO22" s="36">
        <f t="shared" si="21"/>
        <v>283.05669099128846</v>
      </c>
      <c r="DP22" s="36">
        <f t="shared" si="21"/>
        <v>296.9264688498616</v>
      </c>
      <c r="DQ22" s="36">
        <f t="shared" si="21"/>
        <v>311.47586582350476</v>
      </c>
      <c r="DR22" s="36">
        <f t="shared" si="21"/>
        <v>326.7381832488565</v>
      </c>
      <c r="DS22" s="36">
        <f t="shared" si="21"/>
        <v>342.74835422805046</v>
      </c>
      <c r="DT22" s="36">
        <f t="shared" si="21"/>
        <v>359.5430235852249</v>
      </c>
      <c r="DU22" s="36">
        <f t="shared" si="21"/>
        <v>377.1606317409009</v>
      </c>
      <c r="DV22" s="36">
        <f t="shared" si="21"/>
        <v>395.641502696205</v>
      </c>
      <c r="DW22" s="36">
        <f t="shared" si="21"/>
        <v>415.027936328319</v>
      </c>
      <c r="DX22" s="36">
        <f t="shared" si="21"/>
        <v>435.3643052084066</v>
      </c>
      <c r="DY22" s="36">
        <f t="shared" si="21"/>
        <v>456.6971561636185</v>
      </c>
      <c r="DZ22" s="36">
        <f t="shared" si="21"/>
        <v>479.0753168156358</v>
      </c>
      <c r="EA22" s="36">
        <f t="shared" si="21"/>
        <v>502.5500073396019</v>
      </c>
      <c r="EB22" s="36">
        <f t="shared" si="21"/>
        <v>527.1749576992423</v>
      </c>
      <c r="EC22" s="36">
        <f t="shared" si="21"/>
        <v>553.0065306265052</v>
      </c>
      <c r="ED22" s="36">
        <f t="shared" si="21"/>
        <v>580.1038506272039</v>
      </c>
      <c r="EE22" s="36">
        <f t="shared" si="21"/>
        <v>608.5289393079369</v>
      </c>
      <c r="EF22" s="36">
        <f t="shared" si="21"/>
        <v>638.3468573340257</v>
      </c>
      <c r="EG22" s="36">
        <f t="shared" si="21"/>
        <v>669.6258533433929</v>
      </c>
      <c r="EH22" s="36">
        <f t="shared" si="21"/>
        <v>702.4375201572192</v>
      </c>
      <c r="EI22" s="36">
        <f t="shared" si="21"/>
        <v>736.8569586449229</v>
      </c>
      <c r="EJ22" s="36">
        <f t="shared" si="21"/>
        <v>772.962949618524</v>
      </c>
      <c r="EK22" s="36">
        <f t="shared" si="21"/>
        <v>810.8381341498316</v>
      </c>
      <c r="EL22" s="36">
        <f t="shared" si="21"/>
        <v>850.5692027231732</v>
      </c>
      <c r="EM22" s="36">
        <f t="shared" si="21"/>
        <v>892.2470936566086</v>
      </c>
      <c r="EN22" s="36">
        <f t="shared" si="21"/>
        <v>935.9672012457823</v>
      </c>
      <c r="EO22" s="36">
        <f t="shared" si="21"/>
        <v>981.8295941068257</v>
      </c>
      <c r="EP22" s="36">
        <f t="shared" si="21"/>
        <v>1029.9392442180601</v>
      </c>
      <c r="EQ22" s="36">
        <f t="shared" si="21"/>
        <v>1080.406267184745</v>
      </c>
      <c r="ER22" s="36">
        <f t="shared" si="21"/>
        <v>1133.3461742767975</v>
      </c>
      <c r="ES22" s="36">
        <f t="shared" si="21"/>
        <v>1188.8801368163604</v>
      </c>
      <c r="ET22" s="36">
        <f t="shared" si="21"/>
        <v>1247.135263520362</v>
      </c>
      <c r="EU22" s="36">
        <f t="shared" si="21"/>
        <v>1308.2448914328597</v>
      </c>
      <c r="EV22" s="36">
        <f t="shared" si="21"/>
        <v>1372.3488911130698</v>
      </c>
      <c r="EW22" s="36">
        <f t="shared" si="21"/>
        <v>1439.59398677761</v>
      </c>
      <c r="EX22" s="36">
        <f t="shared" si="21"/>
        <v>1510.1340921297128</v>
      </c>
      <c r="EY22" s="36">
        <f t="shared" si="21"/>
        <v>1584.1306626440687</v>
      </c>
      <c r="EZ22" s="36">
        <f t="shared" si="21"/>
        <v>1661.753065113628</v>
      </c>
      <c r="FA22" s="36">
        <f t="shared" si="21"/>
        <v>1743.1789653041958</v>
      </c>
      <c r="FB22" s="36">
        <f t="shared" si="21"/>
        <v>1828.5947346041012</v>
      </c>
      <c r="FC22" s="36">
        <f aca="true" t="shared" si="23" ref="FC22:FQ22">FB22*(1+$F22)</f>
        <v>1918.195876599702</v>
      </c>
      <c r="FD22" s="36">
        <f t="shared" si="23"/>
        <v>2012.1874745530872</v>
      </c>
      <c r="FE22" s="36">
        <f t="shared" si="23"/>
        <v>2110.784660806188</v>
      </c>
      <c r="FF22" s="36">
        <f t="shared" si="23"/>
        <v>2214.2131091856913</v>
      </c>
      <c r="FG22" s="36">
        <f t="shared" si="23"/>
        <v>2322.70955153579</v>
      </c>
      <c r="FH22" s="36">
        <f t="shared" si="23"/>
        <v>2436.522319561044</v>
      </c>
      <c r="FI22" s="36">
        <f t="shared" si="23"/>
        <v>2555.9119132195347</v>
      </c>
      <c r="FJ22" s="36">
        <f t="shared" si="23"/>
        <v>2681.151596967292</v>
      </c>
      <c r="FK22" s="36">
        <f t="shared" si="23"/>
        <v>2812.528025218689</v>
      </c>
      <c r="FL22" s="36">
        <f t="shared" si="23"/>
        <v>2950.3418984544046</v>
      </c>
      <c r="FM22" s="36">
        <f t="shared" si="23"/>
        <v>3094.9086514786704</v>
      </c>
      <c r="FN22" s="36">
        <f t="shared" si="23"/>
        <v>3246.5591754011252</v>
      </c>
      <c r="FO22" s="36">
        <f t="shared" si="23"/>
        <v>3405.6405749957803</v>
      </c>
      <c r="FP22" s="36">
        <f t="shared" si="23"/>
        <v>3572.5169631705735</v>
      </c>
      <c r="FQ22" s="36">
        <f t="shared" si="23"/>
        <v>3747.570294365931</v>
      </c>
      <c r="FR22" s="36">
        <f t="shared" si="13"/>
        <v>3931.2012387898617</v>
      </c>
      <c r="FS22" s="36">
        <f t="shared" si="13"/>
        <v>4123.830099490565</v>
      </c>
      <c r="FT22" s="36">
        <f t="shared" si="13"/>
        <v>4325.897774365602</v>
      </c>
      <c r="FU22" s="36">
        <f t="shared" si="13"/>
        <v>4537.866765309516</v>
      </c>
      <c r="FV22" s="36">
        <f t="shared" si="13"/>
        <v>4760.222236809682</v>
      </c>
      <c r="FW22" s="36">
        <f t="shared" si="13"/>
        <v>4993.473126413356</v>
      </c>
      <c r="FX22" s="36">
        <f t="shared" si="13"/>
        <v>5238.15330960761</v>
      </c>
      <c r="FY22" s="36">
        <f t="shared" si="13"/>
        <v>5494.822821778383</v>
      </c>
      <c r="FZ22" s="36">
        <f t="shared" si="13"/>
        <v>5764.0691400455225</v>
      </c>
      <c r="GA22" s="36">
        <f t="shared" si="13"/>
        <v>6046.508527907753</v>
      </c>
      <c r="GB22" s="36">
        <f t="shared" si="13"/>
        <v>6342.787445775232</v>
      </c>
      <c r="GC22" s="36">
        <f t="shared" si="13"/>
        <v>6653.584030618218</v>
      </c>
      <c r="GD22" s="36">
        <f t="shared" si="13"/>
        <v>6979.60964811851</v>
      </c>
      <c r="GE22" s="36">
        <f t="shared" si="13"/>
        <v>7321.610520876317</v>
      </c>
      <c r="GF22" s="36">
        <f t="shared" si="13"/>
        <v>7680.369436399256</v>
      </c>
      <c r="GG22" s="36">
        <f t="shared" si="13"/>
        <v>8056.707538782819</v>
      </c>
      <c r="GH22" s="36">
        <f t="shared" si="13"/>
        <v>8451.486208183176</v>
      </c>
      <c r="GI22" s="36">
        <f t="shared" si="13"/>
        <v>8865.60903238415</v>
      </c>
      <c r="GJ22" s="36">
        <f t="shared" si="13"/>
        <v>9300.023874970973</v>
      </c>
      <c r="GK22" s="36">
        <f t="shared" si="13"/>
        <v>9755.72504484455</v>
      </c>
      <c r="GL22" s="36">
        <f t="shared" si="13"/>
        <v>10233.755572041933</v>
      </c>
      <c r="GM22" s="36">
        <f t="shared" si="13"/>
        <v>10735.209595071987</v>
      </c>
      <c r="GN22" s="36">
        <f t="shared" si="13"/>
        <v>11261.234865230514</v>
      </c>
      <c r="GO22" s="36">
        <f t="shared" si="13"/>
        <v>11813.035373626808</v>
      </c>
      <c r="GP22" s="36">
        <f t="shared" si="13"/>
        <v>12391.874106934521</v>
      </c>
      <c r="GQ22" s="36">
        <f t="shared" si="13"/>
        <v>12999.075938174312</v>
      </c>
      <c r="GR22" s="36">
        <f t="shared" si="13"/>
        <v>13636.030659144852</v>
      </c>
      <c r="GS22" s="36">
        <f t="shared" si="13"/>
        <v>14304.19616144295</v>
      </c>
      <c r="GT22" s="36">
        <f t="shared" si="13"/>
        <v>15005.101773353652</v>
      </c>
      <c r="GU22" s="36">
        <f t="shared" si="13"/>
        <v>15740.35176024798</v>
      </c>
      <c r="GV22" s="36">
        <f t="shared" si="13"/>
        <v>16511.62899650013</v>
      </c>
      <c r="GW22" s="36">
        <f t="shared" si="13"/>
        <v>17320.698817328637</v>
      </c>
      <c r="GX22" s="36">
        <f t="shared" si="13"/>
        <v>18169.41305937774</v>
      </c>
      <c r="GY22" s="36">
        <f t="shared" si="13"/>
        <v>19059.71429928725</v>
      </c>
      <c r="GZ22" s="36">
        <f t="shared" si="13"/>
        <v>19993.640299952323</v>
      </c>
      <c r="HA22" s="36">
        <f t="shared" si="13"/>
        <v>20973.328674649987</v>
      </c>
    </row>
    <row r="23" spans="1:209" ht="15.75" customHeight="1">
      <c r="A23" s="10">
        <v>12</v>
      </c>
      <c r="B23" s="128" t="s">
        <v>345</v>
      </c>
      <c r="C23" s="105">
        <f>'Stock Prices'!K112</f>
        <v>38.816153846153846</v>
      </c>
      <c r="D23" s="103">
        <f>'MPG-7'!E23</f>
        <v>1.56</v>
      </c>
      <c r="E23" s="75">
        <f>'MPG-7'!D23</f>
        <v>0.08113333333333334</v>
      </c>
      <c r="F23" s="22">
        <v>0.049</v>
      </c>
      <c r="G23" s="20">
        <f>IRR(I23:HA23)</f>
        <v>0.09742109494815028</v>
      </c>
      <c r="I23" s="100">
        <f t="shared" si="6"/>
        <v>-38.816153846153846</v>
      </c>
      <c r="J23" s="36">
        <f t="shared" si="7"/>
        <v>1.686568</v>
      </c>
      <c r="K23" s="36">
        <f t="shared" si="8"/>
        <v>1.8234048837333334</v>
      </c>
      <c r="L23" s="36">
        <f t="shared" si="8"/>
        <v>1.9713437999668977</v>
      </c>
      <c r="M23" s="36">
        <f t="shared" si="8"/>
        <v>2.131285493604212</v>
      </c>
      <c r="N23" s="36">
        <f t="shared" si="8"/>
        <v>2.3042037899853</v>
      </c>
      <c r="O23" s="36">
        <f t="shared" si="19"/>
        <v>2.4171097756945796</v>
      </c>
      <c r="P23" s="36">
        <f t="shared" si="19"/>
        <v>2.535548154703614</v>
      </c>
      <c r="Q23" s="36">
        <f t="shared" si="19"/>
        <v>2.659790014284091</v>
      </c>
      <c r="R23" s="36">
        <f t="shared" si="19"/>
        <v>2.7901197249840113</v>
      </c>
      <c r="S23" s="36">
        <f t="shared" si="19"/>
        <v>2.926835591508228</v>
      </c>
      <c r="T23" s="36">
        <f t="shared" si="19"/>
        <v>3.070250535492131</v>
      </c>
      <c r="U23" s="36">
        <f t="shared" si="19"/>
        <v>3.220692811731245</v>
      </c>
      <c r="V23" s="36">
        <f t="shared" si="19"/>
        <v>3.3785067595060756</v>
      </c>
      <c r="W23" s="36">
        <f t="shared" si="19"/>
        <v>3.544053590721873</v>
      </c>
      <c r="X23" s="36">
        <f t="shared" si="19"/>
        <v>3.7177122166672447</v>
      </c>
      <c r="Y23" s="36">
        <f t="shared" si="19"/>
        <v>3.8998801152839393</v>
      </c>
      <c r="Z23" s="36">
        <f t="shared" si="19"/>
        <v>4.0909742409328524</v>
      </c>
      <c r="AA23" s="36">
        <f t="shared" si="19"/>
        <v>4.2914319787385615</v>
      </c>
      <c r="AB23" s="36">
        <f t="shared" si="19"/>
        <v>4.501712145696751</v>
      </c>
      <c r="AC23" s="36">
        <f t="shared" si="19"/>
        <v>4.722296040835891</v>
      </c>
      <c r="AD23" s="36">
        <f t="shared" si="19"/>
        <v>4.953688546836849</v>
      </c>
      <c r="AE23" s="36">
        <f t="shared" si="19"/>
        <v>5.196419285631855</v>
      </c>
      <c r="AF23" s="36">
        <f t="shared" si="19"/>
        <v>5.451043830627815</v>
      </c>
      <c r="AG23" s="36">
        <f t="shared" si="19"/>
        <v>5.718144978328578</v>
      </c>
      <c r="AH23" s="36">
        <f t="shared" si="19"/>
        <v>5.998334082266678</v>
      </c>
      <c r="AI23" s="36">
        <f t="shared" si="19"/>
        <v>6.2922524522977445</v>
      </c>
      <c r="AJ23" s="36">
        <f t="shared" si="19"/>
        <v>6.600572822460333</v>
      </c>
      <c r="AK23" s="36">
        <f t="shared" si="19"/>
        <v>6.924000890760889</v>
      </c>
      <c r="AL23" s="36">
        <f t="shared" si="19"/>
        <v>7.2632769344081725</v>
      </c>
      <c r="AM23" s="36">
        <f t="shared" si="19"/>
        <v>7.619177504194172</v>
      </c>
      <c r="AN23" s="36">
        <f t="shared" si="19"/>
        <v>7.992517201899687</v>
      </c>
      <c r="AO23" s="36">
        <f t="shared" si="19"/>
        <v>8.38415054479277</v>
      </c>
      <c r="AP23" s="36">
        <f t="shared" si="19"/>
        <v>8.794973921487616</v>
      </c>
      <c r="AQ23" s="36">
        <f t="shared" si="19"/>
        <v>9.225927643640508</v>
      </c>
      <c r="AR23" s="36">
        <f t="shared" si="19"/>
        <v>9.677998098178893</v>
      </c>
      <c r="AS23" s="36">
        <f t="shared" si="19"/>
        <v>10.152220004989658</v>
      </c>
      <c r="AT23" s="36">
        <f t="shared" si="19"/>
        <v>10.649678785234151</v>
      </c>
      <c r="AU23" s="36">
        <f t="shared" si="19"/>
        <v>11.171513045710624</v>
      </c>
      <c r="AV23" s="36">
        <f t="shared" si="19"/>
        <v>11.718917184950444</v>
      </c>
      <c r="AW23" s="36">
        <f t="shared" si="19"/>
        <v>12.293144127013015</v>
      </c>
      <c r="AX23" s="36">
        <f t="shared" si="19"/>
        <v>12.895508189236653</v>
      </c>
      <c r="AY23" s="36">
        <f t="shared" si="19"/>
        <v>13.527388090509248</v>
      </c>
      <c r="AZ23" s="36">
        <f t="shared" si="19"/>
        <v>14.1902301069442</v>
      </c>
      <c r="BA23" s="36">
        <f t="shared" si="19"/>
        <v>14.885551382184465</v>
      </c>
      <c r="BB23" s="36">
        <f t="shared" si="19"/>
        <v>15.614943399911503</v>
      </c>
      <c r="BC23" s="36">
        <f t="shared" si="19"/>
        <v>16.380075626507168</v>
      </c>
      <c r="BD23" s="36">
        <f t="shared" si="19"/>
        <v>17.182699332206017</v>
      </c>
      <c r="BE23" s="36">
        <f t="shared" si="19"/>
        <v>18.02465159948411</v>
      </c>
      <c r="BF23" s="36">
        <f t="shared" si="19"/>
        <v>18.90785952785883</v>
      </c>
      <c r="BG23" s="36">
        <f t="shared" si="19"/>
        <v>19.83434464472391</v>
      </c>
      <c r="BH23" s="36">
        <f t="shared" si="19"/>
        <v>20.80622753231538</v>
      </c>
      <c r="BI23" s="36">
        <f t="shared" si="19"/>
        <v>21.825732681398833</v>
      </c>
      <c r="BJ23" s="36">
        <f t="shared" si="19"/>
        <v>22.895193582787375</v>
      </c>
      <c r="BK23" s="36">
        <f t="shared" si="19"/>
        <v>24.017058068343953</v>
      </c>
      <c r="BL23" s="36">
        <f t="shared" si="19"/>
        <v>25.193893913692804</v>
      </c>
      <c r="BM23" s="36">
        <f t="shared" si="19"/>
        <v>26.42839471546375</v>
      </c>
      <c r="BN23" s="36">
        <f t="shared" si="19"/>
        <v>27.72338605652147</v>
      </c>
      <c r="BO23" s="36">
        <f t="shared" si="19"/>
        <v>29.08183197329102</v>
      </c>
      <c r="BP23" s="36">
        <f t="shared" si="19"/>
        <v>30.506841739982278</v>
      </c>
      <c r="BQ23" s="36">
        <f t="shared" si="19"/>
        <v>32.00167698524141</v>
      </c>
      <c r="BR23" s="36">
        <f t="shared" si="19"/>
        <v>33.569759157518234</v>
      </c>
      <c r="BS23" s="36">
        <f t="shared" si="19"/>
        <v>35.21467735623663</v>
      </c>
      <c r="BT23" s="36">
        <f t="shared" si="19"/>
        <v>36.94019654669222</v>
      </c>
      <c r="BU23" s="36">
        <f t="shared" si="19"/>
        <v>38.750266177480135</v>
      </c>
      <c r="BV23" s="36">
        <f t="shared" si="19"/>
        <v>40.64902922017666</v>
      </c>
      <c r="BW23" s="36">
        <f t="shared" si="19"/>
        <v>42.640831651965314</v>
      </c>
      <c r="BX23" s="36">
        <f t="shared" si="19"/>
        <v>44.73023240291161</v>
      </c>
      <c r="BY23" s="36">
        <f t="shared" si="19"/>
        <v>46.922013790654276</v>
      </c>
      <c r="BZ23" s="36">
        <f aca="true" t="shared" si="24" ref="BZ23:CP26">BY23*(1+$F23)</f>
        <v>49.22119246639633</v>
      </c>
      <c r="CA23" s="36">
        <f t="shared" si="24"/>
        <v>51.633030897249746</v>
      </c>
      <c r="CB23" s="36">
        <f t="shared" si="24"/>
        <v>54.16304941121498</v>
      </c>
      <c r="CC23" s="36">
        <f t="shared" si="24"/>
        <v>56.81703883236451</v>
      </c>
      <c r="CD23" s="36">
        <f t="shared" si="24"/>
        <v>59.601073735150365</v>
      </c>
      <c r="CE23" s="36">
        <f t="shared" si="24"/>
        <v>62.52152634817273</v>
      </c>
      <c r="CF23" s="36">
        <f t="shared" si="24"/>
        <v>65.58508113923318</v>
      </c>
      <c r="CG23" s="36">
        <f t="shared" si="24"/>
        <v>68.7987501150556</v>
      </c>
      <c r="CH23" s="36">
        <f t="shared" si="24"/>
        <v>72.16988887069331</v>
      </c>
      <c r="CI23" s="36">
        <f t="shared" si="24"/>
        <v>75.70621342535728</v>
      </c>
      <c r="CJ23" s="36">
        <f t="shared" si="24"/>
        <v>79.41581788319978</v>
      </c>
      <c r="CK23" s="36">
        <f t="shared" si="24"/>
        <v>83.30719295947657</v>
      </c>
      <c r="CL23" s="36">
        <f t="shared" si="24"/>
        <v>87.38924541449092</v>
      </c>
      <c r="CM23" s="36">
        <f t="shared" si="24"/>
        <v>91.67131843980097</v>
      </c>
      <c r="CN23" s="36">
        <f t="shared" si="24"/>
        <v>96.1632130433512</v>
      </c>
      <c r="CO23" s="36">
        <f t="shared" si="24"/>
        <v>100.87521048247541</v>
      </c>
      <c r="CP23" s="36">
        <f t="shared" si="24"/>
        <v>105.8180957961167</v>
      </c>
      <c r="CQ23" s="36">
        <f t="shared" si="21"/>
        <v>111.0031824901264</v>
      </c>
      <c r="CR23" s="36">
        <f t="shared" si="21"/>
        <v>116.44233843214259</v>
      </c>
      <c r="CS23" s="36">
        <f t="shared" si="21"/>
        <v>122.14801301531757</v>
      </c>
      <c r="CT23" s="36">
        <f t="shared" si="21"/>
        <v>128.13326565306812</v>
      </c>
      <c r="CU23" s="36">
        <f t="shared" si="21"/>
        <v>134.41179567006844</v>
      </c>
      <c r="CV23" s="36">
        <f t="shared" si="21"/>
        <v>140.99797365790178</v>
      </c>
      <c r="CW23" s="36">
        <f t="shared" si="21"/>
        <v>147.90687436713895</v>
      </c>
      <c r="CX23" s="36">
        <f t="shared" si="21"/>
        <v>155.15431121112874</v>
      </c>
      <c r="CY23" s="36">
        <f t="shared" si="21"/>
        <v>162.75687246047403</v>
      </c>
      <c r="CZ23" s="36">
        <f t="shared" si="21"/>
        <v>170.73195921103724</v>
      </c>
      <c r="DA23" s="36">
        <f t="shared" si="21"/>
        <v>179.09782521237804</v>
      </c>
      <c r="DB23" s="36">
        <f t="shared" si="21"/>
        <v>187.87361864778455</v>
      </c>
      <c r="DC23" s="36">
        <f t="shared" si="21"/>
        <v>197.07942596152597</v>
      </c>
      <c r="DD23" s="36">
        <f t="shared" si="21"/>
        <v>206.73631783364073</v>
      </c>
      <c r="DE23" s="36">
        <f t="shared" si="21"/>
        <v>216.8663974074891</v>
      </c>
      <c r="DF23" s="36">
        <f t="shared" si="21"/>
        <v>227.49285088045605</v>
      </c>
      <c r="DG23" s="36">
        <f t="shared" si="21"/>
        <v>238.64000057359837</v>
      </c>
      <c r="DH23" s="36">
        <f t="shared" si="21"/>
        <v>250.33336060170467</v>
      </c>
      <c r="DI23" s="36">
        <f t="shared" si="21"/>
        <v>262.5996952711882</v>
      </c>
      <c r="DJ23" s="36">
        <f t="shared" si="21"/>
        <v>275.4670803394764</v>
      </c>
      <c r="DK23" s="36">
        <f t="shared" si="21"/>
        <v>288.9649672761107</v>
      </c>
      <c r="DL23" s="36">
        <f t="shared" si="21"/>
        <v>303.12425067264013</v>
      </c>
      <c r="DM23" s="36">
        <f t="shared" si="21"/>
        <v>317.97733895559946</v>
      </c>
      <c r="DN23" s="36">
        <f t="shared" si="21"/>
        <v>333.5582285644238</v>
      </c>
      <c r="DO23" s="36">
        <f t="shared" si="21"/>
        <v>349.90258176408054</v>
      </c>
      <c r="DP23" s="36">
        <f t="shared" si="21"/>
        <v>367.0478082705205</v>
      </c>
      <c r="DQ23" s="36">
        <f t="shared" si="21"/>
        <v>385.03315087577596</v>
      </c>
      <c r="DR23" s="36">
        <f t="shared" si="21"/>
        <v>403.8997752686889</v>
      </c>
      <c r="DS23" s="36">
        <f t="shared" si="21"/>
        <v>423.69086425685464</v>
      </c>
      <c r="DT23" s="36">
        <f t="shared" si="21"/>
        <v>444.4517166054405</v>
      </c>
      <c r="DU23" s="36">
        <f t="shared" si="21"/>
        <v>466.22985071910705</v>
      </c>
      <c r="DV23" s="36">
        <f t="shared" si="21"/>
        <v>489.07511340434326</v>
      </c>
      <c r="DW23" s="36">
        <f t="shared" si="21"/>
        <v>513.0397939611561</v>
      </c>
      <c r="DX23" s="36">
        <f t="shared" si="21"/>
        <v>538.1787438652527</v>
      </c>
      <c r="DY23" s="36">
        <f t="shared" si="21"/>
        <v>564.5495023146501</v>
      </c>
      <c r="DZ23" s="36">
        <f t="shared" si="21"/>
        <v>592.2124279280679</v>
      </c>
      <c r="EA23" s="36">
        <f t="shared" si="21"/>
        <v>621.2308368965432</v>
      </c>
      <c r="EB23" s="36">
        <f t="shared" si="21"/>
        <v>651.6711479044739</v>
      </c>
      <c r="EC23" s="36">
        <f t="shared" si="21"/>
        <v>683.603034151793</v>
      </c>
      <c r="ED23" s="36">
        <f t="shared" si="21"/>
        <v>717.0995828252309</v>
      </c>
      <c r="EE23" s="36">
        <f t="shared" si="21"/>
        <v>752.2374623836671</v>
      </c>
      <c r="EF23" s="36">
        <f t="shared" si="21"/>
        <v>789.0970980404667</v>
      </c>
      <c r="EG23" s="36">
        <f t="shared" si="21"/>
        <v>827.7628558444495</v>
      </c>
      <c r="EH23" s="36">
        <f t="shared" si="21"/>
        <v>868.3232357808275</v>
      </c>
      <c r="EI23" s="36">
        <f t="shared" si="21"/>
        <v>910.871074334088</v>
      </c>
      <c r="EJ23" s="36">
        <f t="shared" si="21"/>
        <v>955.5037569764582</v>
      </c>
      <c r="EK23" s="36">
        <f t="shared" si="21"/>
        <v>1002.3234410683046</v>
      </c>
      <c r="EL23" s="36">
        <f t="shared" si="21"/>
        <v>1051.4372896806515</v>
      </c>
      <c r="EM23" s="36">
        <f t="shared" si="21"/>
        <v>1102.9577168750034</v>
      </c>
      <c r="EN23" s="36">
        <f t="shared" si="21"/>
        <v>1157.0026450018784</v>
      </c>
      <c r="EO23" s="36">
        <f t="shared" si="21"/>
        <v>1213.6957746069704</v>
      </c>
      <c r="EP23" s="36">
        <f t="shared" si="21"/>
        <v>1273.1668675627118</v>
      </c>
      <c r="EQ23" s="36">
        <f t="shared" si="21"/>
        <v>1335.5520440732846</v>
      </c>
      <c r="ER23" s="36">
        <f t="shared" si="21"/>
        <v>1400.9940942328756</v>
      </c>
      <c r="ES23" s="36">
        <f t="shared" si="21"/>
        <v>1469.6428048502864</v>
      </c>
      <c r="ET23" s="36">
        <f t="shared" si="21"/>
        <v>1541.6553022879505</v>
      </c>
      <c r="EU23" s="36">
        <f t="shared" si="21"/>
        <v>1617.19641210006</v>
      </c>
      <c r="EV23" s="36">
        <f t="shared" si="21"/>
        <v>1696.4390362929628</v>
      </c>
      <c r="EW23" s="36">
        <f t="shared" si="21"/>
        <v>1779.5645490713177</v>
      </c>
      <c r="EX23" s="36">
        <f t="shared" si="21"/>
        <v>1866.7632119758123</v>
      </c>
      <c r="EY23" s="36">
        <f t="shared" si="21"/>
        <v>1958.234609362627</v>
      </c>
      <c r="EZ23" s="36">
        <f t="shared" si="21"/>
        <v>2054.1881052213957</v>
      </c>
      <c r="FA23" s="36">
        <f t="shared" si="21"/>
        <v>2154.843322377244</v>
      </c>
      <c r="FB23" s="36">
        <f t="shared" si="21"/>
        <v>2260.430645173729</v>
      </c>
      <c r="FC23" s="36">
        <f aca="true" t="shared" si="25" ref="FC23:FQ23">FB23*(1+$F23)</f>
        <v>2371.1917467872413</v>
      </c>
      <c r="FD23" s="36">
        <f t="shared" si="25"/>
        <v>2487.380142379816</v>
      </c>
      <c r="FE23" s="36">
        <f t="shared" si="25"/>
        <v>2609.2617693564266</v>
      </c>
      <c r="FF23" s="36">
        <f t="shared" si="25"/>
        <v>2737.1155960548913</v>
      </c>
      <c r="FG23" s="36">
        <f t="shared" si="25"/>
        <v>2871.234260261581</v>
      </c>
      <c r="FH23" s="36">
        <f t="shared" si="25"/>
        <v>3011.9247390143983</v>
      </c>
      <c r="FI23" s="36">
        <f t="shared" si="25"/>
        <v>3159.5090512261036</v>
      </c>
      <c r="FJ23" s="36">
        <f t="shared" si="25"/>
        <v>3314.3249947361824</v>
      </c>
      <c r="FK23" s="36">
        <f t="shared" si="25"/>
        <v>3476.7269194782552</v>
      </c>
      <c r="FL23" s="36">
        <f t="shared" si="25"/>
        <v>3647.0865385326897</v>
      </c>
      <c r="FM23" s="36">
        <f t="shared" si="25"/>
        <v>3825.7937789207913</v>
      </c>
      <c r="FN23" s="36">
        <f t="shared" si="25"/>
        <v>4013.25767408791</v>
      </c>
      <c r="FO23" s="36">
        <f t="shared" si="25"/>
        <v>4209.907300118217</v>
      </c>
      <c r="FP23" s="36">
        <f t="shared" si="25"/>
        <v>4416.192757824009</v>
      </c>
      <c r="FQ23" s="36">
        <f t="shared" si="25"/>
        <v>4632.5862029573855</v>
      </c>
      <c r="FR23" s="36">
        <f t="shared" si="13"/>
        <v>4859.582926902297</v>
      </c>
      <c r="FS23" s="36">
        <f t="shared" si="13"/>
        <v>5097.702490320509</v>
      </c>
      <c r="FT23" s="36">
        <f t="shared" si="13"/>
        <v>5347.489912346214</v>
      </c>
      <c r="FU23" s="36">
        <f aca="true" t="shared" si="26" ref="FU23:HA23">FT23*(1+$F23)</f>
        <v>5609.5169180511775</v>
      </c>
      <c r="FV23" s="36">
        <f t="shared" si="26"/>
        <v>5884.383247035685</v>
      </c>
      <c r="FW23" s="36">
        <f t="shared" si="26"/>
        <v>6172.718026140433</v>
      </c>
      <c r="FX23" s="36">
        <f t="shared" si="26"/>
        <v>6475.181209421314</v>
      </c>
      <c r="FY23" s="36">
        <f t="shared" si="26"/>
        <v>6792.465088682958</v>
      </c>
      <c r="FZ23" s="36">
        <f t="shared" si="26"/>
        <v>7125.2958780284225</v>
      </c>
      <c r="GA23" s="36">
        <f t="shared" si="26"/>
        <v>7474.435376051815</v>
      </c>
      <c r="GB23" s="36">
        <f t="shared" si="26"/>
        <v>7840.682709478354</v>
      </c>
      <c r="GC23" s="36">
        <f t="shared" si="26"/>
        <v>8224.876162242792</v>
      </c>
      <c r="GD23" s="36">
        <f t="shared" si="26"/>
        <v>8627.895094192689</v>
      </c>
      <c r="GE23" s="36">
        <f t="shared" si="26"/>
        <v>9050.66195380813</v>
      </c>
      <c r="GF23" s="36">
        <f t="shared" si="26"/>
        <v>9494.144389544728</v>
      </c>
      <c r="GG23" s="36">
        <f t="shared" si="26"/>
        <v>9959.35746463242</v>
      </c>
      <c r="GH23" s="36">
        <f t="shared" si="26"/>
        <v>10447.365980399407</v>
      </c>
      <c r="GI23" s="36">
        <f t="shared" si="26"/>
        <v>10959.286913438977</v>
      </c>
      <c r="GJ23" s="36">
        <f t="shared" si="26"/>
        <v>11496.291972197485</v>
      </c>
      <c r="GK23" s="36">
        <f t="shared" si="26"/>
        <v>12059.610278835162</v>
      </c>
      <c r="GL23" s="36">
        <f t="shared" si="26"/>
        <v>12650.531182498084</v>
      </c>
      <c r="GM23" s="36">
        <f t="shared" si="26"/>
        <v>13270.40721044049</v>
      </c>
      <c r="GN23" s="36">
        <f t="shared" si="26"/>
        <v>13920.657163752072</v>
      </c>
      <c r="GO23" s="36">
        <f t="shared" si="26"/>
        <v>14602.769364775922</v>
      </c>
      <c r="GP23" s="36">
        <f t="shared" si="26"/>
        <v>15318.305063649941</v>
      </c>
      <c r="GQ23" s="36">
        <f t="shared" si="26"/>
        <v>16068.902011768787</v>
      </c>
      <c r="GR23" s="36">
        <f t="shared" si="26"/>
        <v>16856.278210345456</v>
      </c>
      <c r="GS23" s="36">
        <f t="shared" si="26"/>
        <v>17682.235842652382</v>
      </c>
      <c r="GT23" s="36">
        <f t="shared" si="26"/>
        <v>18548.665398942347</v>
      </c>
      <c r="GU23" s="36">
        <f t="shared" si="26"/>
        <v>19457.55000349052</v>
      </c>
      <c r="GV23" s="36">
        <f t="shared" si="26"/>
        <v>20410.969953661555</v>
      </c>
      <c r="GW23" s="36">
        <f t="shared" si="26"/>
        <v>21411.10748139097</v>
      </c>
      <c r="GX23" s="36">
        <f t="shared" si="26"/>
        <v>22460.251747979124</v>
      </c>
      <c r="GY23" s="36">
        <f t="shared" si="26"/>
        <v>23560.8040836301</v>
      </c>
      <c r="GZ23" s="36">
        <f t="shared" si="26"/>
        <v>24715.283483727973</v>
      </c>
      <c r="HA23" s="36">
        <f t="shared" si="26"/>
        <v>25926.332374430644</v>
      </c>
    </row>
    <row r="24" spans="1:209" ht="15.75" customHeight="1">
      <c r="A24" s="10">
        <v>13</v>
      </c>
      <c r="B24" s="128" t="s">
        <v>383</v>
      </c>
      <c r="C24" s="105">
        <f>'Stock Prices'!E130</f>
        <v>36.021153846153844</v>
      </c>
      <c r="D24" s="103">
        <f>'MPG-7'!E24</f>
        <v>2.1</v>
      </c>
      <c r="E24" s="75">
        <f>'MPG-7'!D24</f>
        <v>0.054233333333333335</v>
      </c>
      <c r="F24" s="22">
        <v>0.049</v>
      </c>
      <c r="G24" s="20">
        <f t="shared" si="5"/>
        <v>0.11153126380851203</v>
      </c>
      <c r="I24" s="100">
        <f t="shared" si="6"/>
        <v>-36.021153846153844</v>
      </c>
      <c r="J24" s="36">
        <f t="shared" si="7"/>
        <v>2.21389</v>
      </c>
      <c r="K24" s="36">
        <f t="shared" si="8"/>
        <v>2.3339566343333336</v>
      </c>
      <c r="L24" s="36">
        <f t="shared" si="8"/>
        <v>2.460534882468678</v>
      </c>
      <c r="M24" s="36">
        <f t="shared" si="8"/>
        <v>2.593977890927896</v>
      </c>
      <c r="N24" s="36">
        <f t="shared" si="8"/>
        <v>2.7346579585458857</v>
      </c>
      <c r="O24" s="36">
        <f aca="true" t="shared" si="27" ref="O24:BZ26">N24*(1+$F24)</f>
        <v>2.8686561985146337</v>
      </c>
      <c r="P24" s="36">
        <f t="shared" si="27"/>
        <v>3.0092203522418504</v>
      </c>
      <c r="Q24" s="36">
        <f t="shared" si="27"/>
        <v>3.1566721495017007</v>
      </c>
      <c r="R24" s="36">
        <f t="shared" si="27"/>
        <v>3.3113490848272837</v>
      </c>
      <c r="S24" s="36">
        <f t="shared" si="27"/>
        <v>3.4736051899838203</v>
      </c>
      <c r="T24" s="36">
        <f t="shared" si="27"/>
        <v>3.6438118442930274</v>
      </c>
      <c r="U24" s="36">
        <f t="shared" si="27"/>
        <v>3.8223586246633854</v>
      </c>
      <c r="V24" s="36">
        <f t="shared" si="27"/>
        <v>4.009654197271891</v>
      </c>
      <c r="W24" s="36">
        <f t="shared" si="27"/>
        <v>4.206127252938213</v>
      </c>
      <c r="X24" s="36">
        <f t="shared" si="27"/>
        <v>4.412227488332185</v>
      </c>
      <c r="Y24" s="36">
        <f t="shared" si="27"/>
        <v>4.628426635260462</v>
      </c>
      <c r="Z24" s="36">
        <f t="shared" si="27"/>
        <v>4.855219540388225</v>
      </c>
      <c r="AA24" s="36">
        <f t="shared" si="27"/>
        <v>5.093125297867248</v>
      </c>
      <c r="AB24" s="36">
        <f t="shared" si="27"/>
        <v>5.342688437462742</v>
      </c>
      <c r="AC24" s="36">
        <f t="shared" si="27"/>
        <v>5.604480170898416</v>
      </c>
      <c r="AD24" s="36">
        <f t="shared" si="27"/>
        <v>5.879099699272438</v>
      </c>
      <c r="AE24" s="36">
        <f t="shared" si="27"/>
        <v>6.167175584536787</v>
      </c>
      <c r="AF24" s="36">
        <f t="shared" si="27"/>
        <v>6.469367188179089</v>
      </c>
      <c r="AG24" s="36">
        <f t="shared" si="27"/>
        <v>6.786366180399864</v>
      </c>
      <c r="AH24" s="36">
        <f t="shared" si="27"/>
        <v>7.118898123239457</v>
      </c>
      <c r="AI24" s="36">
        <f t="shared" si="27"/>
        <v>7.46772413127819</v>
      </c>
      <c r="AJ24" s="36">
        <f t="shared" si="27"/>
        <v>7.83364261371082</v>
      </c>
      <c r="AK24" s="36">
        <f t="shared" si="27"/>
        <v>8.21749110178265</v>
      </c>
      <c r="AL24" s="36">
        <f t="shared" si="27"/>
        <v>8.62014816577</v>
      </c>
      <c r="AM24" s="36">
        <f t="shared" si="27"/>
        <v>9.04253542589273</v>
      </c>
      <c r="AN24" s="36">
        <f t="shared" si="27"/>
        <v>9.485619661761474</v>
      </c>
      <c r="AO24" s="36">
        <f t="shared" si="27"/>
        <v>9.950415025187786</v>
      </c>
      <c r="AP24" s="36">
        <f t="shared" si="27"/>
        <v>10.437985361421987</v>
      </c>
      <c r="AQ24" s="36">
        <f t="shared" si="27"/>
        <v>10.949446644131664</v>
      </c>
      <c r="AR24" s="36">
        <f t="shared" si="27"/>
        <v>11.485969529694115</v>
      </c>
      <c r="AS24" s="36">
        <f t="shared" si="27"/>
        <v>12.048782036649126</v>
      </c>
      <c r="AT24" s="36">
        <f t="shared" si="27"/>
        <v>12.639172356444933</v>
      </c>
      <c r="AU24" s="36">
        <f t="shared" si="27"/>
        <v>13.258491801910733</v>
      </c>
      <c r="AV24" s="36">
        <f t="shared" si="27"/>
        <v>13.908157900204358</v>
      </c>
      <c r="AW24" s="36">
        <f t="shared" si="27"/>
        <v>14.589657637314371</v>
      </c>
      <c r="AX24" s="36">
        <f t="shared" si="27"/>
        <v>15.304550861542774</v>
      </c>
      <c r="AY24" s="36">
        <f t="shared" si="27"/>
        <v>16.05447385375837</v>
      </c>
      <c r="AZ24" s="36">
        <f t="shared" si="27"/>
        <v>16.84114307259253</v>
      </c>
      <c r="BA24" s="36">
        <f t="shared" si="27"/>
        <v>17.666359083149562</v>
      </c>
      <c r="BB24" s="36">
        <f t="shared" si="27"/>
        <v>18.53201067822389</v>
      </c>
      <c r="BC24" s="36">
        <f t="shared" si="27"/>
        <v>19.44007920145686</v>
      </c>
      <c r="BD24" s="36">
        <f t="shared" si="27"/>
        <v>20.392643082328245</v>
      </c>
      <c r="BE24" s="36">
        <f t="shared" si="27"/>
        <v>21.39188259336233</v>
      </c>
      <c r="BF24" s="36">
        <f t="shared" si="27"/>
        <v>22.44008484043708</v>
      </c>
      <c r="BG24" s="36">
        <f t="shared" si="27"/>
        <v>23.539648997618496</v>
      </c>
      <c r="BH24" s="36">
        <f t="shared" si="27"/>
        <v>24.6930917985018</v>
      </c>
      <c r="BI24" s="36">
        <f t="shared" si="27"/>
        <v>25.903053296628386</v>
      </c>
      <c r="BJ24" s="36">
        <f t="shared" si="27"/>
        <v>27.172302908163175</v>
      </c>
      <c r="BK24" s="36">
        <f t="shared" si="27"/>
        <v>28.503745750663168</v>
      </c>
      <c r="BL24" s="36">
        <f t="shared" si="27"/>
        <v>29.90042929244566</v>
      </c>
      <c r="BM24" s="36">
        <f t="shared" si="27"/>
        <v>31.365550327775498</v>
      </c>
      <c r="BN24" s="36">
        <f t="shared" si="27"/>
        <v>32.90246229383649</v>
      </c>
      <c r="BO24" s="36">
        <f t="shared" si="27"/>
        <v>34.51468294623448</v>
      </c>
      <c r="BP24" s="36">
        <f t="shared" si="27"/>
        <v>36.20590241059997</v>
      </c>
      <c r="BQ24" s="36">
        <f t="shared" si="27"/>
        <v>37.97999162871936</v>
      </c>
      <c r="BR24" s="36">
        <f t="shared" si="27"/>
        <v>39.84101121852661</v>
      </c>
      <c r="BS24" s="36">
        <f t="shared" si="27"/>
        <v>41.79322076823441</v>
      </c>
      <c r="BT24" s="36">
        <f t="shared" si="27"/>
        <v>43.8410885858779</v>
      </c>
      <c r="BU24" s="36">
        <f t="shared" si="27"/>
        <v>45.98930192658591</v>
      </c>
      <c r="BV24" s="36">
        <f t="shared" si="27"/>
        <v>48.24277772098861</v>
      </c>
      <c r="BW24" s="36">
        <f t="shared" si="27"/>
        <v>50.60667382931705</v>
      </c>
      <c r="BX24" s="36">
        <f t="shared" si="27"/>
        <v>53.08640084695359</v>
      </c>
      <c r="BY24" s="36">
        <f t="shared" si="27"/>
        <v>55.68763448845431</v>
      </c>
      <c r="BZ24" s="36">
        <f t="shared" si="27"/>
        <v>58.416328578388566</v>
      </c>
      <c r="CA24" s="36">
        <f t="shared" si="24"/>
        <v>61.2787286787296</v>
      </c>
      <c r="CB24" s="36">
        <f t="shared" si="24"/>
        <v>64.28138638398734</v>
      </c>
      <c r="CC24" s="36">
        <f t="shared" si="24"/>
        <v>67.43117431680271</v>
      </c>
      <c r="CD24" s="36">
        <f t="shared" si="24"/>
        <v>70.73530185832604</v>
      </c>
      <c r="CE24" s="36">
        <f t="shared" si="24"/>
        <v>74.20133164938402</v>
      </c>
      <c r="CF24" s="36">
        <f t="shared" si="24"/>
        <v>77.83719690020382</v>
      </c>
      <c r="CG24" s="36">
        <f t="shared" si="24"/>
        <v>81.6512195483138</v>
      </c>
      <c r="CH24" s="36">
        <f t="shared" si="24"/>
        <v>85.65212930618118</v>
      </c>
      <c r="CI24" s="36">
        <f t="shared" si="24"/>
        <v>89.84908364218406</v>
      </c>
      <c r="CJ24" s="36">
        <f t="shared" si="24"/>
        <v>94.25168874065106</v>
      </c>
      <c r="CK24" s="36">
        <f t="shared" si="24"/>
        <v>98.87002148894295</v>
      </c>
      <c r="CL24" s="36">
        <f t="shared" si="24"/>
        <v>103.71465254190115</v>
      </c>
      <c r="CM24" s="36">
        <f t="shared" si="24"/>
        <v>108.7966705164543</v>
      </c>
      <c r="CN24" s="36">
        <f t="shared" si="24"/>
        <v>114.12770737176055</v>
      </c>
      <c r="CO24" s="36">
        <f t="shared" si="24"/>
        <v>119.71996503297682</v>
      </c>
      <c r="CP24" s="36">
        <f t="shared" si="24"/>
        <v>125.58624331959267</v>
      </c>
      <c r="CQ24" s="36">
        <f t="shared" si="21"/>
        <v>131.7399692422527</v>
      </c>
      <c r="CR24" s="36">
        <f t="shared" si="21"/>
        <v>138.19522773512307</v>
      </c>
      <c r="CS24" s="36">
        <f t="shared" si="21"/>
        <v>144.9667938941441</v>
      </c>
      <c r="CT24" s="36">
        <f t="shared" si="21"/>
        <v>152.07016679495715</v>
      </c>
      <c r="CU24" s="36">
        <f t="shared" si="21"/>
        <v>159.52160496791004</v>
      </c>
      <c r="CV24" s="36">
        <f t="shared" si="21"/>
        <v>167.33816361133762</v>
      </c>
      <c r="CW24" s="36">
        <f t="shared" si="21"/>
        <v>175.53773362829315</v>
      </c>
      <c r="CX24" s="36">
        <f t="shared" si="21"/>
        <v>184.13908257607952</v>
      </c>
      <c r="CY24" s="36">
        <f t="shared" si="21"/>
        <v>193.1618976223074</v>
      </c>
      <c r="CZ24" s="36">
        <f t="shared" si="21"/>
        <v>202.62683060580045</v>
      </c>
      <c r="DA24" s="36">
        <f t="shared" si="21"/>
        <v>212.55554530548466</v>
      </c>
      <c r="DB24" s="36">
        <f t="shared" si="21"/>
        <v>222.9707670254534</v>
      </c>
      <c r="DC24" s="36">
        <f t="shared" si="21"/>
        <v>233.8963346097006</v>
      </c>
      <c r="DD24" s="36">
        <f t="shared" si="21"/>
        <v>245.35725500557592</v>
      </c>
      <c r="DE24" s="36">
        <f t="shared" si="21"/>
        <v>257.3797605008491</v>
      </c>
      <c r="DF24" s="36">
        <f t="shared" si="21"/>
        <v>269.9913687653907</v>
      </c>
      <c r="DG24" s="36">
        <f t="shared" si="21"/>
        <v>283.2209458348948</v>
      </c>
      <c r="DH24" s="36">
        <f t="shared" si="21"/>
        <v>297.09877218080464</v>
      </c>
      <c r="DI24" s="36">
        <f t="shared" si="21"/>
        <v>311.65661201766403</v>
      </c>
      <c r="DJ24" s="36">
        <f t="shared" si="21"/>
        <v>326.9277860065296</v>
      </c>
      <c r="DK24" s="36">
        <f t="shared" si="21"/>
        <v>342.9472475208495</v>
      </c>
      <c r="DL24" s="36">
        <f t="shared" si="21"/>
        <v>359.7516626493711</v>
      </c>
      <c r="DM24" s="36">
        <f t="shared" si="21"/>
        <v>377.37949411919027</v>
      </c>
      <c r="DN24" s="36">
        <f t="shared" si="21"/>
        <v>395.8710893310306</v>
      </c>
      <c r="DO24" s="36">
        <f t="shared" si="21"/>
        <v>415.26877270825105</v>
      </c>
      <c r="DP24" s="36">
        <f t="shared" si="21"/>
        <v>435.6169425709553</v>
      </c>
      <c r="DQ24" s="36">
        <f t="shared" si="21"/>
        <v>456.9621727569321</v>
      </c>
      <c r="DR24" s="36">
        <f t="shared" si="21"/>
        <v>479.35331922202175</v>
      </c>
      <c r="DS24" s="36">
        <f t="shared" si="21"/>
        <v>502.8416318639008</v>
      </c>
      <c r="DT24" s="36">
        <f t="shared" si="21"/>
        <v>527.4808718252319</v>
      </c>
      <c r="DU24" s="36">
        <f t="shared" si="21"/>
        <v>553.3274345446682</v>
      </c>
      <c r="DV24" s="36">
        <f t="shared" si="21"/>
        <v>580.440478837357</v>
      </c>
      <c r="DW24" s="36">
        <f t="shared" si="21"/>
        <v>608.8820623003875</v>
      </c>
      <c r="DX24" s="36">
        <f t="shared" si="21"/>
        <v>638.7172833531064</v>
      </c>
      <c r="DY24" s="36">
        <f t="shared" si="21"/>
        <v>670.0144302374085</v>
      </c>
      <c r="DZ24" s="36">
        <f t="shared" si="21"/>
        <v>702.8451373190416</v>
      </c>
      <c r="EA24" s="36">
        <f t="shared" si="21"/>
        <v>737.2845490476745</v>
      </c>
      <c r="EB24" s="36">
        <f t="shared" si="21"/>
        <v>773.4114919510106</v>
      </c>
      <c r="EC24" s="36">
        <f t="shared" si="21"/>
        <v>811.3086550566101</v>
      </c>
      <c r="ED24" s="36">
        <f t="shared" si="21"/>
        <v>851.0627791543839</v>
      </c>
      <c r="EE24" s="36">
        <f t="shared" si="21"/>
        <v>892.7648553329486</v>
      </c>
      <c r="EF24" s="36">
        <f t="shared" si="21"/>
        <v>936.510333244263</v>
      </c>
      <c r="EG24" s="36">
        <f t="shared" si="21"/>
        <v>982.3993395732318</v>
      </c>
      <c r="EH24" s="36">
        <f t="shared" si="21"/>
        <v>1030.53690721232</v>
      </c>
      <c r="EI24" s="36">
        <f t="shared" si="21"/>
        <v>1081.0332156657237</v>
      </c>
      <c r="EJ24" s="36">
        <f t="shared" si="21"/>
        <v>1134.003843233344</v>
      </c>
      <c r="EK24" s="36">
        <f t="shared" si="21"/>
        <v>1189.570031551778</v>
      </c>
      <c r="EL24" s="36">
        <f t="shared" si="21"/>
        <v>1247.858963097815</v>
      </c>
      <c r="EM24" s="36">
        <f t="shared" si="21"/>
        <v>1309.0040522896077</v>
      </c>
      <c r="EN24" s="36">
        <f t="shared" si="21"/>
        <v>1373.1452508517984</v>
      </c>
      <c r="EO24" s="36">
        <f t="shared" si="21"/>
        <v>1440.4293681435365</v>
      </c>
      <c r="EP24" s="36">
        <f t="shared" si="21"/>
        <v>1511.0104071825697</v>
      </c>
      <c r="EQ24" s="36">
        <f t="shared" si="21"/>
        <v>1585.0499171345155</v>
      </c>
      <c r="ER24" s="36">
        <f t="shared" si="21"/>
        <v>1662.7173630741065</v>
      </c>
      <c r="ES24" s="36">
        <f t="shared" si="21"/>
        <v>1744.1905138647376</v>
      </c>
      <c r="ET24" s="36">
        <f t="shared" si="21"/>
        <v>1829.6558490441096</v>
      </c>
      <c r="EU24" s="36">
        <f t="shared" si="21"/>
        <v>1919.308985647271</v>
      </c>
      <c r="EV24" s="36">
        <f t="shared" si="21"/>
        <v>2013.355125943987</v>
      </c>
      <c r="EW24" s="36">
        <f t="shared" si="21"/>
        <v>2112.0095271152422</v>
      </c>
      <c r="EX24" s="36">
        <f t="shared" si="21"/>
        <v>2215.497993943889</v>
      </c>
      <c r="EY24" s="36">
        <f t="shared" si="21"/>
        <v>2324.0573956471394</v>
      </c>
      <c r="EZ24" s="36">
        <f t="shared" si="21"/>
        <v>2437.936208033849</v>
      </c>
      <c r="FA24" s="36">
        <f t="shared" si="21"/>
        <v>2557.395082227508</v>
      </c>
      <c r="FB24" s="36">
        <f>FA24*(1+$F24)</f>
        <v>2682.7074412566553</v>
      </c>
      <c r="FC24" s="36">
        <f aca="true" t="shared" si="28" ref="FC24:FQ24">FB24*(1+$F24)</f>
        <v>2814.160105878231</v>
      </c>
      <c r="FD24" s="36">
        <f t="shared" si="28"/>
        <v>2952.0539510662643</v>
      </c>
      <c r="FE24" s="36">
        <f t="shared" si="28"/>
        <v>3096.704594668511</v>
      </c>
      <c r="FF24" s="36">
        <f t="shared" si="28"/>
        <v>3248.443119807268</v>
      </c>
      <c r="FG24" s="36">
        <f t="shared" si="28"/>
        <v>3407.616832677824</v>
      </c>
      <c r="FH24" s="36">
        <f t="shared" si="28"/>
        <v>3574.590057479037</v>
      </c>
      <c r="FI24" s="36">
        <f t="shared" si="28"/>
        <v>3749.7449702955096</v>
      </c>
      <c r="FJ24" s="36">
        <f t="shared" si="28"/>
        <v>3933.4824738399893</v>
      </c>
      <c r="FK24" s="36">
        <f t="shared" si="28"/>
        <v>4126.223115058148</v>
      </c>
      <c r="FL24" s="36">
        <f t="shared" si="28"/>
        <v>4328.408047695997</v>
      </c>
      <c r="FM24" s="36">
        <f t="shared" si="28"/>
        <v>4540.500042033101</v>
      </c>
      <c r="FN24" s="36">
        <f t="shared" si="28"/>
        <v>4762.984544092722</v>
      </c>
      <c r="FO24" s="36">
        <f t="shared" si="28"/>
        <v>4996.370786753265</v>
      </c>
      <c r="FP24" s="36">
        <f t="shared" si="28"/>
        <v>5241.192955304175</v>
      </c>
      <c r="FQ24" s="36">
        <f t="shared" si="28"/>
        <v>5498.011410114079</v>
      </c>
      <c r="FR24" s="36">
        <f aca="true" t="shared" si="29" ref="FR24:HA26">FQ24*(1+$F24)</f>
        <v>5767.413969209669</v>
      </c>
      <c r="FS24" s="36">
        <f t="shared" si="29"/>
        <v>6050.017253700942</v>
      </c>
      <c r="FT24" s="36">
        <f t="shared" si="29"/>
        <v>6346.4680991322875</v>
      </c>
      <c r="FU24" s="36">
        <f t="shared" si="29"/>
        <v>6657.445035989769</v>
      </c>
      <c r="FV24" s="36">
        <f t="shared" si="29"/>
        <v>6983.659842753267</v>
      </c>
      <c r="FW24" s="36">
        <f t="shared" si="29"/>
        <v>7325.859175048176</v>
      </c>
      <c r="FX24" s="36">
        <f t="shared" si="29"/>
        <v>7684.826274625537</v>
      </c>
      <c r="FY24" s="36">
        <f t="shared" si="29"/>
        <v>8061.382762082188</v>
      </c>
      <c r="FZ24" s="36">
        <f t="shared" si="29"/>
        <v>8456.390517424214</v>
      </c>
      <c r="GA24" s="36">
        <f t="shared" si="29"/>
        <v>8870.753652778</v>
      </c>
      <c r="GB24" s="36">
        <f t="shared" si="29"/>
        <v>9305.420581764121</v>
      </c>
      <c r="GC24" s="36">
        <f t="shared" si="29"/>
        <v>9761.386190270563</v>
      </c>
      <c r="GD24" s="36">
        <f t="shared" si="29"/>
        <v>10239.69411359382</v>
      </c>
      <c r="GE24" s="36">
        <f t="shared" si="29"/>
        <v>10741.439125159915</v>
      </c>
      <c r="GF24" s="36">
        <f t="shared" si="29"/>
        <v>11267.769642292751</v>
      </c>
      <c r="GG24" s="36">
        <f t="shared" si="29"/>
        <v>11819.890354765095</v>
      </c>
      <c r="GH24" s="36">
        <f t="shared" si="29"/>
        <v>12399.064982148584</v>
      </c>
      <c r="GI24" s="36">
        <f t="shared" si="29"/>
        <v>13006.619166273864</v>
      </c>
      <c r="GJ24" s="36">
        <f t="shared" si="29"/>
        <v>13643.943505421283</v>
      </c>
      <c r="GK24" s="36">
        <f t="shared" si="29"/>
        <v>14312.496737186924</v>
      </c>
      <c r="GL24" s="36">
        <f t="shared" si="29"/>
        <v>15013.809077309083</v>
      </c>
      <c r="GM24" s="36">
        <f t="shared" si="29"/>
        <v>15749.485722097226</v>
      </c>
      <c r="GN24" s="36">
        <f t="shared" si="29"/>
        <v>16521.21052247999</v>
      </c>
      <c r="GO24" s="36">
        <f t="shared" si="29"/>
        <v>17330.74983808151</v>
      </c>
      <c r="GP24" s="36">
        <f t="shared" si="29"/>
        <v>18179.9565801475</v>
      </c>
      <c r="GQ24" s="36">
        <f t="shared" si="29"/>
        <v>19070.774452574726</v>
      </c>
      <c r="GR24" s="36">
        <f t="shared" si="29"/>
        <v>20005.242400750885</v>
      </c>
      <c r="GS24" s="36">
        <f t="shared" si="29"/>
        <v>20985.499278387677</v>
      </c>
      <c r="GT24" s="36">
        <f t="shared" si="29"/>
        <v>22013.788743028672</v>
      </c>
      <c r="GU24" s="36">
        <f t="shared" si="29"/>
        <v>23092.464391437075</v>
      </c>
      <c r="GV24" s="36">
        <f t="shared" si="29"/>
        <v>24223.99514661749</v>
      </c>
      <c r="GW24" s="36">
        <f t="shared" si="29"/>
        <v>25410.970908801744</v>
      </c>
      <c r="GX24" s="36">
        <f t="shared" si="29"/>
        <v>26656.108483333028</v>
      </c>
      <c r="GY24" s="36">
        <f t="shared" si="29"/>
        <v>27962.257799016345</v>
      </c>
      <c r="GZ24" s="36">
        <f t="shared" si="29"/>
        <v>29332.408431168144</v>
      </c>
      <c r="HA24" s="36">
        <f t="shared" si="29"/>
        <v>30769.69644429538</v>
      </c>
    </row>
    <row r="25" spans="1:209" ht="15.75" customHeight="1">
      <c r="A25" s="10">
        <v>14</v>
      </c>
      <c r="B25" s="125" t="s">
        <v>362</v>
      </c>
      <c r="C25" s="105">
        <f>'Stock Prices'!E148</f>
        <v>23.299999999999997</v>
      </c>
      <c r="D25" s="103">
        <f>'MPG-7'!E25</f>
        <v>1.16</v>
      </c>
      <c r="E25" s="75">
        <f>'MPG-7'!D25</f>
        <v>0.05126666666666666</v>
      </c>
      <c r="F25" s="22">
        <v>0.049</v>
      </c>
      <c r="G25" s="20">
        <f t="shared" si="5"/>
        <v>0.10173684899118865</v>
      </c>
      <c r="I25" s="100">
        <f t="shared" si="6"/>
        <v>-23.299999999999997</v>
      </c>
      <c r="J25" s="36">
        <f t="shared" si="7"/>
        <v>1.219469333333333</v>
      </c>
      <c r="K25" s="36">
        <f t="shared" si="8"/>
        <v>1.281987461155555</v>
      </c>
      <c r="L25" s="36">
        <f t="shared" si="8"/>
        <v>1.3477106849974632</v>
      </c>
      <c r="M25" s="36">
        <f t="shared" si="8"/>
        <v>1.416803319448333</v>
      </c>
      <c r="N25" s="36">
        <f t="shared" si="8"/>
        <v>1.4894381029587174</v>
      </c>
      <c r="O25" s="36">
        <f t="shared" si="27"/>
        <v>1.5624205700036944</v>
      </c>
      <c r="P25" s="36">
        <f t="shared" si="27"/>
        <v>1.6389791779338754</v>
      </c>
      <c r="Q25" s="36">
        <f t="shared" si="27"/>
        <v>1.7192891576526352</v>
      </c>
      <c r="R25" s="36">
        <f t="shared" si="27"/>
        <v>1.8035343263776142</v>
      </c>
      <c r="S25" s="36">
        <f t="shared" si="27"/>
        <v>1.8919075083701171</v>
      </c>
      <c r="T25" s="36">
        <f t="shared" si="27"/>
        <v>1.9846109762802526</v>
      </c>
      <c r="U25" s="36">
        <f t="shared" si="27"/>
        <v>2.081856914117985</v>
      </c>
      <c r="V25" s="36">
        <f t="shared" si="27"/>
        <v>2.1838679029097663</v>
      </c>
      <c r="W25" s="36">
        <f t="shared" si="27"/>
        <v>2.290877430152345</v>
      </c>
      <c r="X25" s="36">
        <f t="shared" si="27"/>
        <v>2.4031304242298095</v>
      </c>
      <c r="Y25" s="36">
        <f t="shared" si="27"/>
        <v>2.52088381501707</v>
      </c>
      <c r="Z25" s="36">
        <f t="shared" si="27"/>
        <v>2.644407121952906</v>
      </c>
      <c r="AA25" s="36">
        <f t="shared" si="27"/>
        <v>2.7739830709285984</v>
      </c>
      <c r="AB25" s="36">
        <f t="shared" si="27"/>
        <v>2.9099082414040995</v>
      </c>
      <c r="AC25" s="36">
        <f t="shared" si="27"/>
        <v>3.0524937452329004</v>
      </c>
      <c r="AD25" s="36">
        <f t="shared" si="27"/>
        <v>3.2020659387493122</v>
      </c>
      <c r="AE25" s="36">
        <f t="shared" si="27"/>
        <v>3.3589671697480283</v>
      </c>
      <c r="AF25" s="36">
        <f t="shared" si="27"/>
        <v>3.5235565610656816</v>
      </c>
      <c r="AG25" s="36">
        <f t="shared" si="27"/>
        <v>3.6962108325578997</v>
      </c>
      <c r="AH25" s="36">
        <f t="shared" si="27"/>
        <v>3.8773251633532366</v>
      </c>
      <c r="AI25" s="36">
        <f t="shared" si="27"/>
        <v>4.067314096357545</v>
      </c>
      <c r="AJ25" s="36">
        <f t="shared" si="27"/>
        <v>4.2666124870790645</v>
      </c>
      <c r="AK25" s="36">
        <f t="shared" si="27"/>
        <v>4.475676498945939</v>
      </c>
      <c r="AL25" s="36">
        <f t="shared" si="27"/>
        <v>4.694984647394289</v>
      </c>
      <c r="AM25" s="36">
        <f t="shared" si="27"/>
        <v>4.925038895116609</v>
      </c>
      <c r="AN25" s="36">
        <f t="shared" si="27"/>
        <v>5.166365800977323</v>
      </c>
      <c r="AO25" s="36">
        <f t="shared" si="27"/>
        <v>5.419517725225211</v>
      </c>
      <c r="AP25" s="36">
        <f t="shared" si="27"/>
        <v>5.685074093761246</v>
      </c>
      <c r="AQ25" s="36">
        <f t="shared" si="27"/>
        <v>5.963642724355546</v>
      </c>
      <c r="AR25" s="36">
        <f t="shared" si="27"/>
        <v>6.255861217848968</v>
      </c>
      <c r="AS25" s="36">
        <f t="shared" si="27"/>
        <v>6.562398417523567</v>
      </c>
      <c r="AT25" s="36">
        <f t="shared" si="27"/>
        <v>6.883955939982221</v>
      </c>
      <c r="AU25" s="36">
        <f t="shared" si="27"/>
        <v>7.221269781041349</v>
      </c>
      <c r="AV25" s="36">
        <f t="shared" si="27"/>
        <v>7.575112000312375</v>
      </c>
      <c r="AW25" s="36">
        <f t="shared" si="27"/>
        <v>7.946292488327681</v>
      </c>
      <c r="AX25" s="36">
        <f t="shared" si="27"/>
        <v>8.335660820255736</v>
      </c>
      <c r="AY25" s="36">
        <f t="shared" si="27"/>
        <v>8.744108200448267</v>
      </c>
      <c r="AZ25" s="36">
        <f t="shared" si="27"/>
        <v>9.172569502270232</v>
      </c>
      <c r="BA25" s="36">
        <f t="shared" si="27"/>
        <v>9.622025407881473</v>
      </c>
      <c r="BB25" s="36">
        <f t="shared" si="27"/>
        <v>10.093504652867665</v>
      </c>
      <c r="BC25" s="36">
        <f t="shared" si="27"/>
        <v>10.58808638085818</v>
      </c>
      <c r="BD25" s="36">
        <f t="shared" si="27"/>
        <v>11.10690261352023</v>
      </c>
      <c r="BE25" s="36">
        <f t="shared" si="27"/>
        <v>11.65114084158272</v>
      </c>
      <c r="BF25" s="36">
        <f t="shared" si="27"/>
        <v>12.222046742820272</v>
      </c>
      <c r="BG25" s="36">
        <f t="shared" si="27"/>
        <v>12.820927033218464</v>
      </c>
      <c r="BH25" s="36">
        <f t="shared" si="27"/>
        <v>13.449152457846168</v>
      </c>
      <c r="BI25" s="36">
        <f t="shared" si="27"/>
        <v>14.108160928280629</v>
      </c>
      <c r="BJ25" s="36">
        <f t="shared" si="27"/>
        <v>14.799460813766379</v>
      </c>
      <c r="BK25" s="36">
        <f t="shared" si="27"/>
        <v>15.52463439364093</v>
      </c>
      <c r="BL25" s="36">
        <f t="shared" si="27"/>
        <v>16.285341478929336</v>
      </c>
      <c r="BM25" s="36">
        <f t="shared" si="27"/>
        <v>17.083323211396873</v>
      </c>
      <c r="BN25" s="36">
        <f t="shared" si="27"/>
        <v>17.920406048755318</v>
      </c>
      <c r="BO25" s="36">
        <f t="shared" si="27"/>
        <v>18.798505945144328</v>
      </c>
      <c r="BP25" s="36">
        <f t="shared" si="27"/>
        <v>19.719632736456397</v>
      </c>
      <c r="BQ25" s="36">
        <f t="shared" si="27"/>
        <v>20.68589474054276</v>
      </c>
      <c r="BR25" s="36">
        <f t="shared" si="27"/>
        <v>21.699503582829355</v>
      </c>
      <c r="BS25" s="36">
        <f t="shared" si="27"/>
        <v>22.76277925838799</v>
      </c>
      <c r="BT25" s="36">
        <f t="shared" si="27"/>
        <v>23.878155442049</v>
      </c>
      <c r="BU25" s="36">
        <f t="shared" si="27"/>
        <v>25.0481850587094</v>
      </c>
      <c r="BV25" s="36">
        <f t="shared" si="27"/>
        <v>26.27554612658616</v>
      </c>
      <c r="BW25" s="36">
        <f t="shared" si="27"/>
        <v>27.56304788678888</v>
      </c>
      <c r="BX25" s="36">
        <f t="shared" si="27"/>
        <v>28.913637233241534</v>
      </c>
      <c r="BY25" s="36">
        <f t="shared" si="27"/>
        <v>30.330405457670366</v>
      </c>
      <c r="BZ25" s="36">
        <f t="shared" si="27"/>
        <v>31.816595325096213</v>
      </c>
      <c r="CA25" s="36">
        <f t="shared" si="24"/>
        <v>33.375608496025926</v>
      </c>
      <c r="CB25" s="36">
        <f t="shared" si="24"/>
        <v>35.011013312331194</v>
      </c>
      <c r="CC25" s="36">
        <f t="shared" si="24"/>
        <v>36.72655296463542</v>
      </c>
      <c r="CD25" s="36">
        <f t="shared" si="24"/>
        <v>38.52615405990255</v>
      </c>
      <c r="CE25" s="36">
        <f t="shared" si="24"/>
        <v>40.413935608837775</v>
      </c>
      <c r="CF25" s="36">
        <f t="shared" si="24"/>
        <v>42.394218453670824</v>
      </c>
      <c r="CG25" s="36">
        <f t="shared" si="24"/>
        <v>44.47153515790069</v>
      </c>
      <c r="CH25" s="36">
        <f t="shared" si="24"/>
        <v>46.65064038063782</v>
      </c>
      <c r="CI25" s="36">
        <f t="shared" si="24"/>
        <v>48.936521759289064</v>
      </c>
      <c r="CJ25" s="36">
        <f t="shared" si="24"/>
        <v>51.33441132549422</v>
      </c>
      <c r="CK25" s="36">
        <f t="shared" si="24"/>
        <v>53.849797480443435</v>
      </c>
      <c r="CL25" s="36">
        <f t="shared" si="24"/>
        <v>56.48843755698516</v>
      </c>
      <c r="CM25" s="36">
        <f t="shared" si="24"/>
        <v>59.25637099727743</v>
      </c>
      <c r="CN25" s="36">
        <f t="shared" si="24"/>
        <v>62.15993317614402</v>
      </c>
      <c r="CO25" s="36">
        <f t="shared" si="24"/>
        <v>65.20576990177507</v>
      </c>
      <c r="CP25" s="36">
        <f t="shared" si="24"/>
        <v>68.40085262696205</v>
      </c>
      <c r="CQ25" s="36">
        <f aca="true" t="shared" si="30" ref="CQ25:FB26">CP25*(1+$F25)</f>
        <v>71.75249440568318</v>
      </c>
      <c r="CR25" s="36">
        <f t="shared" si="30"/>
        <v>75.26836663156165</v>
      </c>
      <c r="CS25" s="36">
        <f t="shared" si="30"/>
        <v>78.95651659650817</v>
      </c>
      <c r="CT25" s="36">
        <f t="shared" si="30"/>
        <v>82.82538590973707</v>
      </c>
      <c r="CU25" s="36">
        <f t="shared" si="30"/>
        <v>86.88382981931417</v>
      </c>
      <c r="CV25" s="36">
        <f t="shared" si="30"/>
        <v>91.14113748046056</v>
      </c>
      <c r="CW25" s="36">
        <f t="shared" si="30"/>
        <v>95.60705321700311</v>
      </c>
      <c r="CX25" s="36">
        <f t="shared" si="30"/>
        <v>100.29179882463626</v>
      </c>
      <c r="CY25" s="36">
        <f t="shared" si="30"/>
        <v>105.20609696704344</v>
      </c>
      <c r="CZ25" s="36">
        <f t="shared" si="30"/>
        <v>110.36119571842856</v>
      </c>
      <c r="DA25" s="36">
        <f t="shared" si="30"/>
        <v>115.76889430863156</v>
      </c>
      <c r="DB25" s="36">
        <f t="shared" si="30"/>
        <v>121.4415701297545</v>
      </c>
      <c r="DC25" s="36">
        <f t="shared" si="30"/>
        <v>127.39220706611246</v>
      </c>
      <c r="DD25" s="36">
        <f t="shared" si="30"/>
        <v>133.63442521235197</v>
      </c>
      <c r="DE25" s="36">
        <f t="shared" si="30"/>
        <v>140.1825120477572</v>
      </c>
      <c r="DF25" s="36">
        <f t="shared" si="30"/>
        <v>147.05145513809728</v>
      </c>
      <c r="DG25" s="36">
        <f t="shared" si="30"/>
        <v>154.25697643986405</v>
      </c>
      <c r="DH25" s="36">
        <f t="shared" si="30"/>
        <v>161.81556828541738</v>
      </c>
      <c r="DI25" s="36">
        <f t="shared" si="30"/>
        <v>169.74453113140282</v>
      </c>
      <c r="DJ25" s="36">
        <f t="shared" si="30"/>
        <v>178.06201315684154</v>
      </c>
      <c r="DK25" s="36">
        <f t="shared" si="30"/>
        <v>186.78705180152676</v>
      </c>
      <c r="DL25" s="36">
        <f t="shared" si="30"/>
        <v>195.93961733980154</v>
      </c>
      <c r="DM25" s="36">
        <f t="shared" si="30"/>
        <v>205.5406585894518</v>
      </c>
      <c r="DN25" s="36">
        <f t="shared" si="30"/>
        <v>215.6121508603349</v>
      </c>
      <c r="DO25" s="36">
        <f t="shared" si="30"/>
        <v>226.1771462524913</v>
      </c>
      <c r="DP25" s="36">
        <f t="shared" si="30"/>
        <v>237.25982641886336</v>
      </c>
      <c r="DQ25" s="36">
        <f t="shared" si="30"/>
        <v>248.88555791338766</v>
      </c>
      <c r="DR25" s="36">
        <f t="shared" si="30"/>
        <v>261.08095025114363</v>
      </c>
      <c r="DS25" s="36">
        <f t="shared" si="30"/>
        <v>273.8739168134497</v>
      </c>
      <c r="DT25" s="36">
        <f t="shared" si="30"/>
        <v>287.2937387373087</v>
      </c>
      <c r="DU25" s="36">
        <f t="shared" si="30"/>
        <v>301.3711319354368</v>
      </c>
      <c r="DV25" s="36">
        <f t="shared" si="30"/>
        <v>316.13831740027314</v>
      </c>
      <c r="DW25" s="36">
        <f t="shared" si="30"/>
        <v>331.6290949528865</v>
      </c>
      <c r="DX25" s="36">
        <f t="shared" si="30"/>
        <v>347.8789206055779</v>
      </c>
      <c r="DY25" s="36">
        <f t="shared" si="30"/>
        <v>364.9249877152512</v>
      </c>
      <c r="DZ25" s="36">
        <f t="shared" si="30"/>
        <v>382.8063121132985</v>
      </c>
      <c r="EA25" s="36">
        <f t="shared" si="30"/>
        <v>401.5638214068501</v>
      </c>
      <c r="EB25" s="36">
        <f t="shared" si="30"/>
        <v>421.2404486557857</v>
      </c>
      <c r="EC25" s="36">
        <f t="shared" si="30"/>
        <v>441.8812306399192</v>
      </c>
      <c r="ED25" s="36">
        <f t="shared" si="30"/>
        <v>463.5334109412752</v>
      </c>
      <c r="EE25" s="36">
        <f t="shared" si="30"/>
        <v>486.2465480773976</v>
      </c>
      <c r="EF25" s="36">
        <f t="shared" si="30"/>
        <v>510.07262893319006</v>
      </c>
      <c r="EG25" s="36">
        <f t="shared" si="30"/>
        <v>535.0661877509164</v>
      </c>
      <c r="EH25" s="36">
        <f t="shared" si="30"/>
        <v>561.2844309507112</v>
      </c>
      <c r="EI25" s="36">
        <f t="shared" si="30"/>
        <v>588.787368067296</v>
      </c>
      <c r="EJ25" s="36">
        <f t="shared" si="30"/>
        <v>617.6379491025934</v>
      </c>
      <c r="EK25" s="36">
        <f t="shared" si="30"/>
        <v>647.9022086086205</v>
      </c>
      <c r="EL25" s="36">
        <f t="shared" si="30"/>
        <v>679.6494168304429</v>
      </c>
      <c r="EM25" s="36">
        <f t="shared" si="30"/>
        <v>712.9522382551345</v>
      </c>
      <c r="EN25" s="36">
        <f t="shared" si="30"/>
        <v>747.886897929636</v>
      </c>
      <c r="EO25" s="36">
        <f t="shared" si="30"/>
        <v>784.5333559281881</v>
      </c>
      <c r="EP25" s="36">
        <f t="shared" si="30"/>
        <v>822.9754903686693</v>
      </c>
      <c r="EQ25" s="36">
        <f t="shared" si="30"/>
        <v>863.301289396734</v>
      </c>
      <c r="ER25" s="36">
        <f t="shared" si="30"/>
        <v>905.6030525771739</v>
      </c>
      <c r="ES25" s="36">
        <f t="shared" si="30"/>
        <v>949.9776021534553</v>
      </c>
      <c r="ET25" s="36">
        <f t="shared" si="30"/>
        <v>996.5265046589745</v>
      </c>
      <c r="EU25" s="36">
        <f t="shared" si="30"/>
        <v>1045.3563033872642</v>
      </c>
      <c r="EV25" s="36">
        <f t="shared" si="30"/>
        <v>1096.57876225324</v>
      </c>
      <c r="EW25" s="36">
        <f t="shared" si="30"/>
        <v>1150.3111216036486</v>
      </c>
      <c r="EX25" s="36">
        <f t="shared" si="30"/>
        <v>1206.6763665622273</v>
      </c>
      <c r="EY25" s="36">
        <f t="shared" si="30"/>
        <v>1265.8035085237764</v>
      </c>
      <c r="EZ25" s="36">
        <f t="shared" si="30"/>
        <v>1327.8278804414413</v>
      </c>
      <c r="FA25" s="36">
        <f t="shared" si="30"/>
        <v>1392.891446583072</v>
      </c>
      <c r="FB25" s="36">
        <f t="shared" si="30"/>
        <v>1461.1431274656422</v>
      </c>
      <c r="FC25" s="36">
        <f aca="true" t="shared" si="31" ref="FC25:FQ25">FB25*(1+$F25)</f>
        <v>1532.7391407114585</v>
      </c>
      <c r="FD25" s="36">
        <f t="shared" si="31"/>
        <v>1607.84335860632</v>
      </c>
      <c r="FE25" s="36">
        <f t="shared" si="31"/>
        <v>1686.6276831780294</v>
      </c>
      <c r="FF25" s="36">
        <f t="shared" si="31"/>
        <v>1769.2724396537528</v>
      </c>
      <c r="FG25" s="36">
        <f t="shared" si="31"/>
        <v>1855.9667891967865</v>
      </c>
      <c r="FH25" s="36">
        <f t="shared" si="31"/>
        <v>1946.909161867429</v>
      </c>
      <c r="FI25" s="36">
        <f t="shared" si="31"/>
        <v>2042.307710798933</v>
      </c>
      <c r="FJ25" s="36">
        <f t="shared" si="31"/>
        <v>2142.3807886280806</v>
      </c>
      <c r="FK25" s="36">
        <f t="shared" si="31"/>
        <v>2247.3574472708565</v>
      </c>
      <c r="FL25" s="36">
        <f t="shared" si="31"/>
        <v>2357.4779621871285</v>
      </c>
      <c r="FM25" s="36">
        <f t="shared" si="31"/>
        <v>2472.994382334298</v>
      </c>
      <c r="FN25" s="36">
        <f t="shared" si="31"/>
        <v>2594.1711070686783</v>
      </c>
      <c r="FO25" s="36">
        <f t="shared" si="31"/>
        <v>2721.2854913150436</v>
      </c>
      <c r="FP25" s="36">
        <f t="shared" si="31"/>
        <v>2854.6284803894805</v>
      </c>
      <c r="FQ25" s="36">
        <f t="shared" si="31"/>
        <v>2994.505275928565</v>
      </c>
      <c r="FR25" s="36">
        <f t="shared" si="29"/>
        <v>3141.2360344490644</v>
      </c>
      <c r="FS25" s="36">
        <f t="shared" si="29"/>
        <v>3295.1566001370684</v>
      </c>
      <c r="FT25" s="36">
        <f t="shared" si="29"/>
        <v>3456.6192735437844</v>
      </c>
      <c r="FU25" s="36">
        <f t="shared" si="29"/>
        <v>3625.99361794743</v>
      </c>
      <c r="FV25" s="36">
        <f t="shared" si="29"/>
        <v>3803.667305226854</v>
      </c>
      <c r="FW25" s="36">
        <f t="shared" si="29"/>
        <v>3990.0470031829695</v>
      </c>
      <c r="FX25" s="36">
        <f t="shared" si="29"/>
        <v>4185.559306338935</v>
      </c>
      <c r="FY25" s="36">
        <f t="shared" si="29"/>
        <v>4390.651712349542</v>
      </c>
      <c r="FZ25" s="36">
        <f t="shared" si="29"/>
        <v>4605.7936462546695</v>
      </c>
      <c r="GA25" s="36">
        <f t="shared" si="29"/>
        <v>4831.477534921148</v>
      </c>
      <c r="GB25" s="36">
        <f t="shared" si="29"/>
        <v>5068.219934132284</v>
      </c>
      <c r="GC25" s="36">
        <f t="shared" si="29"/>
        <v>5316.5627109047655</v>
      </c>
      <c r="GD25" s="36">
        <f t="shared" si="29"/>
        <v>5577.074283739099</v>
      </c>
      <c r="GE25" s="36">
        <f t="shared" si="29"/>
        <v>5850.350923642314</v>
      </c>
      <c r="GF25" s="36">
        <f t="shared" si="29"/>
        <v>6137.018118900787</v>
      </c>
      <c r="GG25" s="36">
        <f t="shared" si="29"/>
        <v>6437.732006726926</v>
      </c>
      <c r="GH25" s="36">
        <f t="shared" si="29"/>
        <v>6753.180875056544</v>
      </c>
      <c r="GI25" s="36">
        <f t="shared" si="29"/>
        <v>7084.086737934314</v>
      </c>
      <c r="GJ25" s="36">
        <f t="shared" si="29"/>
        <v>7431.206988093096</v>
      </c>
      <c r="GK25" s="36">
        <f t="shared" si="29"/>
        <v>7795.336130509657</v>
      </c>
      <c r="GL25" s="36">
        <f t="shared" si="29"/>
        <v>8177.30760090463</v>
      </c>
      <c r="GM25" s="36">
        <f t="shared" si="29"/>
        <v>8577.995673348956</v>
      </c>
      <c r="GN25" s="36">
        <f t="shared" si="29"/>
        <v>8998.317461343055</v>
      </c>
      <c r="GO25" s="36">
        <f t="shared" si="29"/>
        <v>9439.235016948864</v>
      </c>
      <c r="GP25" s="36">
        <f t="shared" si="29"/>
        <v>9901.757532779357</v>
      </c>
      <c r="GQ25" s="36">
        <f t="shared" si="29"/>
        <v>10386.943651885544</v>
      </c>
      <c r="GR25" s="36">
        <f t="shared" si="29"/>
        <v>10895.903890827934</v>
      </c>
      <c r="GS25" s="36">
        <f t="shared" si="29"/>
        <v>11429.803181478503</v>
      </c>
      <c r="GT25" s="36">
        <f t="shared" si="29"/>
        <v>11989.86353737095</v>
      </c>
      <c r="GU25" s="36">
        <f t="shared" si="29"/>
        <v>12577.366850702125</v>
      </c>
      <c r="GV25" s="36">
        <f t="shared" si="29"/>
        <v>13193.657826386529</v>
      </c>
      <c r="GW25" s="36">
        <f t="shared" si="29"/>
        <v>13840.147059879468</v>
      </c>
      <c r="GX25" s="36">
        <f t="shared" si="29"/>
        <v>14518.31426581356</v>
      </c>
      <c r="GY25" s="36">
        <f t="shared" si="29"/>
        <v>15229.711664838424</v>
      </c>
      <c r="GZ25" s="36">
        <f t="shared" si="29"/>
        <v>15975.967536415505</v>
      </c>
      <c r="HA25" s="36">
        <f t="shared" si="29"/>
        <v>16758.789945699864</v>
      </c>
    </row>
    <row r="26" spans="1:209" ht="15.75" customHeight="1">
      <c r="A26" s="10">
        <v>15</v>
      </c>
      <c r="B26" s="125" t="s">
        <v>592</v>
      </c>
      <c r="C26" s="105">
        <f>'Stock Prices'!K130</f>
        <v>20.475</v>
      </c>
      <c r="D26" s="103">
        <f>'MPG-7'!E26</f>
        <v>0.92</v>
      </c>
      <c r="E26" s="75">
        <f>'MPG-7'!D26</f>
        <v>0.05466666666666666</v>
      </c>
      <c r="F26" s="22">
        <v>0.049</v>
      </c>
      <c r="G26" s="20">
        <f t="shared" si="5"/>
        <v>0.0973065301603814</v>
      </c>
      <c r="I26" s="100">
        <f t="shared" si="6"/>
        <v>-20.475</v>
      </c>
      <c r="J26" s="36">
        <f t="shared" si="7"/>
        <v>0.9702933333333333</v>
      </c>
      <c r="K26" s="36">
        <f t="shared" si="8"/>
        <v>1.0233360355555556</v>
      </c>
      <c r="L26" s="36">
        <f t="shared" si="8"/>
        <v>1.0792784054992592</v>
      </c>
      <c r="M26" s="36">
        <f t="shared" si="8"/>
        <v>1.1382789583332187</v>
      </c>
      <c r="N26" s="36">
        <f t="shared" si="8"/>
        <v>1.2005048747221012</v>
      </c>
      <c r="O26" s="36">
        <f t="shared" si="27"/>
        <v>1.2593296135834842</v>
      </c>
      <c r="P26" s="36">
        <f t="shared" si="27"/>
        <v>1.3210367646490748</v>
      </c>
      <c r="Q26" s="36">
        <f t="shared" si="27"/>
        <v>1.3857675661168793</v>
      </c>
      <c r="R26" s="36">
        <f t="shared" si="27"/>
        <v>1.4536701768566063</v>
      </c>
      <c r="S26" s="36">
        <f t="shared" si="27"/>
        <v>1.5249000155225798</v>
      </c>
      <c r="T26" s="36">
        <f t="shared" si="27"/>
        <v>1.599620116283186</v>
      </c>
      <c r="U26" s="36">
        <f t="shared" si="27"/>
        <v>1.6780015019810621</v>
      </c>
      <c r="V26" s="36">
        <f t="shared" si="27"/>
        <v>1.7602235755781341</v>
      </c>
      <c r="W26" s="36">
        <f t="shared" si="27"/>
        <v>1.8464745307814625</v>
      </c>
      <c r="X26" s="36">
        <f t="shared" si="27"/>
        <v>1.936951782789754</v>
      </c>
      <c r="Y26" s="36">
        <f t="shared" si="27"/>
        <v>2.0318624201464517</v>
      </c>
      <c r="Z26" s="36">
        <f t="shared" si="27"/>
        <v>2.131423678733628</v>
      </c>
      <c r="AA26" s="36">
        <f t="shared" si="27"/>
        <v>2.2358634389915752</v>
      </c>
      <c r="AB26" s="36">
        <f t="shared" si="27"/>
        <v>2.3454207475021622</v>
      </c>
      <c r="AC26" s="36">
        <f t="shared" si="27"/>
        <v>2.460346364129768</v>
      </c>
      <c r="AD26" s="36">
        <f t="shared" si="27"/>
        <v>2.5809033359721263</v>
      </c>
      <c r="AE26" s="36">
        <f t="shared" si="27"/>
        <v>2.70736759943476</v>
      </c>
      <c r="AF26" s="36">
        <f t="shared" si="27"/>
        <v>2.840028611807063</v>
      </c>
      <c r="AG26" s="36">
        <f t="shared" si="27"/>
        <v>2.979190013785609</v>
      </c>
      <c r="AH26" s="36">
        <f t="shared" si="27"/>
        <v>3.1251703244611035</v>
      </c>
      <c r="AI26" s="36">
        <f t="shared" si="27"/>
        <v>3.2783036703596973</v>
      </c>
      <c r="AJ26" s="36">
        <f t="shared" si="27"/>
        <v>3.438940550207322</v>
      </c>
      <c r="AK26" s="36">
        <f t="shared" si="27"/>
        <v>3.6074486371674808</v>
      </c>
      <c r="AL26" s="36">
        <f t="shared" si="27"/>
        <v>3.784213620388687</v>
      </c>
      <c r="AM26" s="36">
        <f t="shared" si="27"/>
        <v>3.9696400877877323</v>
      </c>
      <c r="AN26" s="36">
        <f t="shared" si="27"/>
        <v>4.164152452089331</v>
      </c>
      <c r="AO26" s="36">
        <f t="shared" si="27"/>
        <v>4.368195922241708</v>
      </c>
      <c r="AP26" s="36">
        <f t="shared" si="27"/>
        <v>4.5822375224315515</v>
      </c>
      <c r="AQ26" s="36">
        <f t="shared" si="27"/>
        <v>4.806767161030697</v>
      </c>
      <c r="AR26" s="36">
        <f t="shared" si="27"/>
        <v>5.042298751921201</v>
      </c>
      <c r="AS26" s="36">
        <f t="shared" si="27"/>
        <v>5.289371390765339</v>
      </c>
      <c r="AT26" s="36">
        <f t="shared" si="27"/>
        <v>5.548550588912841</v>
      </c>
      <c r="AU26" s="36">
        <f t="shared" si="27"/>
        <v>5.82042956776957</v>
      </c>
      <c r="AV26" s="36">
        <f t="shared" si="27"/>
        <v>6.105630616590278</v>
      </c>
      <c r="AW26" s="36">
        <f t="shared" si="27"/>
        <v>6.404806516803201</v>
      </c>
      <c r="AX26" s="36">
        <f t="shared" si="27"/>
        <v>6.718642036126558</v>
      </c>
      <c r="AY26" s="36">
        <f t="shared" si="27"/>
        <v>7.0478554958967585</v>
      </c>
      <c r="AZ26" s="36">
        <f t="shared" si="27"/>
        <v>7.393200415195699</v>
      </c>
      <c r="BA26" s="36">
        <f t="shared" si="27"/>
        <v>7.755467235540288</v>
      </c>
      <c r="BB26" s="36">
        <f t="shared" si="27"/>
        <v>8.135485130081761</v>
      </c>
      <c r="BC26" s="36">
        <f t="shared" si="27"/>
        <v>8.534123901455768</v>
      </c>
      <c r="BD26" s="36">
        <f t="shared" si="27"/>
        <v>8.9522959726271</v>
      </c>
      <c r="BE26" s="36">
        <f t="shared" si="27"/>
        <v>9.390958475285828</v>
      </c>
      <c r="BF26" s="36">
        <f t="shared" si="27"/>
        <v>9.851115440574834</v>
      </c>
      <c r="BG26" s="36">
        <f t="shared" si="27"/>
        <v>10.333820097163</v>
      </c>
      <c r="BH26" s="36">
        <f t="shared" si="27"/>
        <v>10.840177281923987</v>
      </c>
      <c r="BI26" s="36">
        <f t="shared" si="27"/>
        <v>11.371345968738261</v>
      </c>
      <c r="BJ26" s="36">
        <f t="shared" si="27"/>
        <v>11.928541921206435</v>
      </c>
      <c r="BK26" s="36">
        <f t="shared" si="27"/>
        <v>12.51304047534555</v>
      </c>
      <c r="BL26" s="36">
        <f t="shared" si="27"/>
        <v>13.12617945863748</v>
      </c>
      <c r="BM26" s="36">
        <f t="shared" si="27"/>
        <v>13.769362252110716</v>
      </c>
      <c r="BN26" s="36">
        <f t="shared" si="27"/>
        <v>14.44406100246414</v>
      </c>
      <c r="BO26" s="36">
        <f t="shared" si="27"/>
        <v>15.151819991584883</v>
      </c>
      <c r="BP26" s="36">
        <f t="shared" si="27"/>
        <v>15.894259171172541</v>
      </c>
      <c r="BQ26" s="36">
        <f t="shared" si="27"/>
        <v>16.673077870559993</v>
      </c>
      <c r="BR26" s="36">
        <f t="shared" si="27"/>
        <v>17.49005868621743</v>
      </c>
      <c r="BS26" s="36">
        <f t="shared" si="27"/>
        <v>18.347071561842085</v>
      </c>
      <c r="BT26" s="36">
        <f t="shared" si="27"/>
        <v>19.246078068372345</v>
      </c>
      <c r="BU26" s="36">
        <f t="shared" si="27"/>
        <v>20.18913589372259</v>
      </c>
      <c r="BV26" s="36">
        <f t="shared" si="27"/>
        <v>21.178403552514997</v>
      </c>
      <c r="BW26" s="36">
        <f t="shared" si="27"/>
        <v>22.21614532658823</v>
      </c>
      <c r="BX26" s="36">
        <f t="shared" si="27"/>
        <v>23.30473644759105</v>
      </c>
      <c r="BY26" s="36">
        <f t="shared" si="27"/>
        <v>24.44666853352301</v>
      </c>
      <c r="BZ26" s="36">
        <f t="shared" si="27"/>
        <v>25.644555291665636</v>
      </c>
      <c r="CA26" s="36">
        <f t="shared" si="24"/>
        <v>26.901138500957252</v>
      </c>
      <c r="CB26" s="36">
        <f t="shared" si="24"/>
        <v>28.219294287504155</v>
      </c>
      <c r="CC26" s="36">
        <f t="shared" si="24"/>
        <v>29.602039707591857</v>
      </c>
      <c r="CD26" s="36">
        <f t="shared" si="24"/>
        <v>31.052539653263857</v>
      </c>
      <c r="CE26" s="36">
        <f t="shared" si="24"/>
        <v>32.57411409627378</v>
      </c>
      <c r="CF26" s="36">
        <f t="shared" si="24"/>
        <v>34.170245686991194</v>
      </c>
      <c r="CG26" s="36">
        <f t="shared" si="24"/>
        <v>35.84458772565376</v>
      </c>
      <c r="CH26" s="36">
        <f t="shared" si="24"/>
        <v>37.60097252421079</v>
      </c>
      <c r="CI26" s="36">
        <f t="shared" si="24"/>
        <v>39.44342017789712</v>
      </c>
      <c r="CJ26" s="36">
        <f t="shared" si="24"/>
        <v>41.376147766614075</v>
      </c>
      <c r="CK26" s="36">
        <f t="shared" si="24"/>
        <v>43.40357900717816</v>
      </c>
      <c r="CL26" s="36">
        <f t="shared" si="24"/>
        <v>45.530354378529886</v>
      </c>
      <c r="CM26" s="36">
        <f t="shared" si="24"/>
        <v>47.76134174307785</v>
      </c>
      <c r="CN26" s="36">
        <f t="shared" si="24"/>
        <v>50.10164748848866</v>
      </c>
      <c r="CO26" s="36">
        <f t="shared" si="24"/>
        <v>52.5566282154246</v>
      </c>
      <c r="CP26" s="36">
        <f t="shared" si="24"/>
        <v>55.131902997980404</v>
      </c>
      <c r="CQ26" s="36">
        <f t="shared" si="30"/>
        <v>57.83336624488144</v>
      </c>
      <c r="CR26" s="36">
        <f t="shared" si="30"/>
        <v>60.667201190880625</v>
      </c>
      <c r="CS26" s="36">
        <f t="shared" si="30"/>
        <v>63.639894049233774</v>
      </c>
      <c r="CT26" s="36">
        <f t="shared" si="30"/>
        <v>66.75824885764622</v>
      </c>
      <c r="CU26" s="36">
        <f t="shared" si="30"/>
        <v>70.02940305167088</v>
      </c>
      <c r="CV26" s="36">
        <f t="shared" si="30"/>
        <v>73.46084380120276</v>
      </c>
      <c r="CW26" s="36">
        <f t="shared" si="30"/>
        <v>77.06042514746169</v>
      </c>
      <c r="CX26" s="36">
        <f t="shared" si="30"/>
        <v>80.83638597968731</v>
      </c>
      <c r="CY26" s="36">
        <f t="shared" si="30"/>
        <v>84.79736889269198</v>
      </c>
      <c r="CZ26" s="36">
        <f t="shared" si="30"/>
        <v>88.95243996843388</v>
      </c>
      <c r="DA26" s="36">
        <f t="shared" si="30"/>
        <v>93.31110952688714</v>
      </c>
      <c r="DB26" s="36">
        <f t="shared" si="30"/>
        <v>97.8833538937046</v>
      </c>
      <c r="DC26" s="36">
        <f t="shared" si="30"/>
        <v>102.67963823449611</v>
      </c>
      <c r="DD26" s="36">
        <f t="shared" si="30"/>
        <v>107.71094050798641</v>
      </c>
      <c r="DE26" s="36">
        <f t="shared" si="30"/>
        <v>112.98877659287774</v>
      </c>
      <c r="DF26" s="36">
        <f t="shared" si="30"/>
        <v>118.52522664592874</v>
      </c>
      <c r="DG26" s="36">
        <f t="shared" si="30"/>
        <v>124.33296275157925</v>
      </c>
      <c r="DH26" s="36">
        <f t="shared" si="30"/>
        <v>130.4252779264066</v>
      </c>
      <c r="DI26" s="36">
        <f t="shared" si="30"/>
        <v>136.81611654480054</v>
      </c>
      <c r="DJ26" s="36">
        <f t="shared" si="30"/>
        <v>143.52010625549576</v>
      </c>
      <c r="DK26" s="36">
        <f t="shared" si="30"/>
        <v>150.55259146201504</v>
      </c>
      <c r="DL26" s="36">
        <f t="shared" si="30"/>
        <v>157.92966844365378</v>
      </c>
      <c r="DM26" s="36">
        <f t="shared" si="30"/>
        <v>165.6682221973928</v>
      </c>
      <c r="DN26" s="36">
        <f t="shared" si="30"/>
        <v>173.78596508506502</v>
      </c>
      <c r="DO26" s="36">
        <f t="shared" si="30"/>
        <v>182.3014773742332</v>
      </c>
      <c r="DP26" s="36">
        <f t="shared" si="30"/>
        <v>191.2342497655706</v>
      </c>
      <c r="DQ26" s="36">
        <f t="shared" si="30"/>
        <v>200.60472800408357</v>
      </c>
      <c r="DR26" s="36">
        <f t="shared" si="30"/>
        <v>210.43435967628366</v>
      </c>
      <c r="DS26" s="36">
        <f t="shared" si="30"/>
        <v>220.74564330042153</v>
      </c>
      <c r="DT26" s="36">
        <f t="shared" si="30"/>
        <v>231.56217982214218</v>
      </c>
      <c r="DU26" s="36">
        <f t="shared" si="30"/>
        <v>242.90872663342714</v>
      </c>
      <c r="DV26" s="36">
        <f t="shared" si="30"/>
        <v>254.81125423846504</v>
      </c>
      <c r="DW26" s="36">
        <f t="shared" si="30"/>
        <v>267.2970056961498</v>
      </c>
      <c r="DX26" s="36">
        <f t="shared" si="30"/>
        <v>280.39455897526113</v>
      </c>
      <c r="DY26" s="36">
        <f t="shared" si="30"/>
        <v>294.1338923650489</v>
      </c>
      <c r="DZ26" s="36">
        <f t="shared" si="30"/>
        <v>308.54645309093627</v>
      </c>
      <c r="EA26" s="36">
        <f t="shared" si="30"/>
        <v>323.6652292923921</v>
      </c>
      <c r="EB26" s="36">
        <f t="shared" si="30"/>
        <v>339.5248255277193</v>
      </c>
      <c r="EC26" s="36">
        <f t="shared" si="30"/>
        <v>356.16154197857753</v>
      </c>
      <c r="ED26" s="36">
        <f t="shared" si="30"/>
        <v>373.6134575355278</v>
      </c>
      <c r="EE26" s="36">
        <f t="shared" si="30"/>
        <v>391.92051695476863</v>
      </c>
      <c r="EF26" s="36">
        <f t="shared" si="30"/>
        <v>411.1246222855523</v>
      </c>
      <c r="EG26" s="36">
        <f t="shared" si="30"/>
        <v>431.2697287775443</v>
      </c>
      <c r="EH26" s="36">
        <f t="shared" si="30"/>
        <v>452.40194548764396</v>
      </c>
      <c r="EI26" s="36">
        <f t="shared" si="30"/>
        <v>474.5696408165385</v>
      </c>
      <c r="EJ26" s="36">
        <f t="shared" si="30"/>
        <v>497.8235532165488</v>
      </c>
      <c r="EK26" s="36">
        <f t="shared" si="30"/>
        <v>522.2169073241597</v>
      </c>
      <c r="EL26" s="36">
        <f t="shared" si="30"/>
        <v>547.8055357830435</v>
      </c>
      <c r="EM26" s="36">
        <f t="shared" si="30"/>
        <v>574.6480070364127</v>
      </c>
      <c r="EN26" s="36">
        <f t="shared" si="30"/>
        <v>602.8057593811968</v>
      </c>
      <c r="EO26" s="36">
        <f t="shared" si="30"/>
        <v>632.3432415908754</v>
      </c>
      <c r="EP26" s="36">
        <f t="shared" si="30"/>
        <v>663.3280604288283</v>
      </c>
      <c r="EQ26" s="36">
        <f t="shared" si="30"/>
        <v>695.8311353898408</v>
      </c>
      <c r="ER26" s="36">
        <f t="shared" si="30"/>
        <v>729.9268610239429</v>
      </c>
      <c r="ES26" s="36">
        <f t="shared" si="30"/>
        <v>765.693277214116</v>
      </c>
      <c r="ET26" s="36">
        <f t="shared" si="30"/>
        <v>803.2122477976077</v>
      </c>
      <c r="EU26" s="36">
        <f t="shared" si="30"/>
        <v>842.5696479396904</v>
      </c>
      <c r="EV26" s="36">
        <f t="shared" si="30"/>
        <v>883.8555606887352</v>
      </c>
      <c r="EW26" s="36">
        <f t="shared" si="30"/>
        <v>927.1644831624832</v>
      </c>
      <c r="EX26" s="36">
        <f t="shared" si="30"/>
        <v>972.5955428374448</v>
      </c>
      <c r="EY26" s="36">
        <f t="shared" si="30"/>
        <v>1020.2527244364795</v>
      </c>
      <c r="EZ26" s="36">
        <f t="shared" si="30"/>
        <v>1070.2451079338668</v>
      </c>
      <c r="FA26" s="36">
        <f t="shared" si="30"/>
        <v>1122.6871182226262</v>
      </c>
      <c r="FB26" s="36">
        <f t="shared" si="30"/>
        <v>1177.6987870155347</v>
      </c>
      <c r="FC26" s="36">
        <f aca="true" t="shared" si="32" ref="FC26:FQ26">FB26*(1+$F26)</f>
        <v>1235.4060275792958</v>
      </c>
      <c r="FD26" s="36">
        <f t="shared" si="32"/>
        <v>1295.9409229306812</v>
      </c>
      <c r="FE26" s="36">
        <f t="shared" si="32"/>
        <v>1359.4420281542843</v>
      </c>
      <c r="FF26" s="36">
        <f t="shared" si="32"/>
        <v>1426.0546875338441</v>
      </c>
      <c r="FG26" s="36">
        <f t="shared" si="32"/>
        <v>1495.9313672230023</v>
      </c>
      <c r="FH26" s="36">
        <f t="shared" si="32"/>
        <v>1569.2320042169292</v>
      </c>
      <c r="FI26" s="36">
        <f t="shared" si="32"/>
        <v>1646.1243724235587</v>
      </c>
      <c r="FJ26" s="36">
        <f t="shared" si="32"/>
        <v>1726.784466672313</v>
      </c>
      <c r="FK26" s="36">
        <f t="shared" si="32"/>
        <v>1811.3969055392563</v>
      </c>
      <c r="FL26" s="36">
        <f t="shared" si="32"/>
        <v>1900.1553539106797</v>
      </c>
      <c r="FM26" s="36">
        <f t="shared" si="32"/>
        <v>1993.262966252303</v>
      </c>
      <c r="FN26" s="36">
        <f t="shared" si="32"/>
        <v>2090.932851598666</v>
      </c>
      <c r="FO26" s="36">
        <f t="shared" si="32"/>
        <v>2193.3885613270004</v>
      </c>
      <c r="FP26" s="36">
        <f t="shared" si="32"/>
        <v>2300.8646008320234</v>
      </c>
      <c r="FQ26" s="36">
        <f t="shared" si="32"/>
        <v>2413.6069662727923</v>
      </c>
      <c r="FR26" s="36">
        <f t="shared" si="29"/>
        <v>2531.873707620159</v>
      </c>
      <c r="FS26" s="36">
        <f t="shared" si="29"/>
        <v>2655.935519293547</v>
      </c>
      <c r="FT26" s="36">
        <f t="shared" si="29"/>
        <v>2786.0763597389305</v>
      </c>
      <c r="FU26" s="36">
        <f t="shared" si="29"/>
        <v>2922.5941013661377</v>
      </c>
      <c r="FV26" s="36">
        <f t="shared" si="29"/>
        <v>3065.801212333078</v>
      </c>
      <c r="FW26" s="36">
        <f t="shared" si="29"/>
        <v>3216.0254717373987</v>
      </c>
      <c r="FX26" s="36">
        <f t="shared" si="29"/>
        <v>3373.610719852531</v>
      </c>
      <c r="FY26" s="36">
        <f t="shared" si="29"/>
        <v>3538.9176451253047</v>
      </c>
      <c r="FZ26" s="36">
        <f t="shared" si="29"/>
        <v>3712.3246097364445</v>
      </c>
      <c r="GA26" s="36">
        <f t="shared" si="29"/>
        <v>3894.22851561353</v>
      </c>
      <c r="GB26" s="36">
        <f t="shared" si="29"/>
        <v>4085.0457128785924</v>
      </c>
      <c r="GC26" s="36">
        <f t="shared" si="29"/>
        <v>4285.212952809643</v>
      </c>
      <c r="GD26" s="36">
        <f t="shared" si="29"/>
        <v>4495.1883874973155</v>
      </c>
      <c r="GE26" s="36">
        <f t="shared" si="29"/>
        <v>4715.452618484684</v>
      </c>
      <c r="GF26" s="36">
        <f t="shared" si="29"/>
        <v>4946.509796790433</v>
      </c>
      <c r="GG26" s="36">
        <f t="shared" si="29"/>
        <v>5188.888776833164</v>
      </c>
      <c r="GH26" s="36">
        <f t="shared" si="29"/>
        <v>5443.144326897989</v>
      </c>
      <c r="GI26" s="36">
        <f t="shared" si="29"/>
        <v>5709.858398915991</v>
      </c>
      <c r="GJ26" s="36">
        <f t="shared" si="29"/>
        <v>5989.6414604628735</v>
      </c>
      <c r="GK26" s="36">
        <f t="shared" si="29"/>
        <v>6283.133892025554</v>
      </c>
      <c r="GL26" s="36">
        <f t="shared" si="29"/>
        <v>6591.007452734806</v>
      </c>
      <c r="GM26" s="36">
        <f t="shared" si="29"/>
        <v>6913.966817918811</v>
      </c>
      <c r="GN26" s="36">
        <f t="shared" si="29"/>
        <v>7252.751191996832</v>
      </c>
      <c r="GO26" s="36">
        <f t="shared" si="29"/>
        <v>7608.136000404676</v>
      </c>
      <c r="GP26" s="36">
        <f t="shared" si="29"/>
        <v>7980.934664424505</v>
      </c>
      <c r="GQ26" s="36">
        <f t="shared" si="29"/>
        <v>8372.000462981305</v>
      </c>
      <c r="GR26" s="36">
        <f t="shared" si="29"/>
        <v>8782.228485667389</v>
      </c>
      <c r="GS26" s="36">
        <f t="shared" si="29"/>
        <v>9212.55768146509</v>
      </c>
      <c r="GT26" s="36">
        <f t="shared" si="29"/>
        <v>9663.97300785688</v>
      </c>
      <c r="GU26" s="36">
        <f t="shared" si="29"/>
        <v>10137.507685241866</v>
      </c>
      <c r="GV26" s="36">
        <f t="shared" si="29"/>
        <v>10634.245561818716</v>
      </c>
      <c r="GW26" s="36">
        <f t="shared" si="29"/>
        <v>11155.323594347832</v>
      </c>
      <c r="GX26" s="36">
        <f t="shared" si="29"/>
        <v>11701.934450470875</v>
      </c>
      <c r="GY26" s="36">
        <f t="shared" si="29"/>
        <v>12275.329238543947</v>
      </c>
      <c r="GZ26" s="36">
        <f t="shared" si="29"/>
        <v>12876.8203712326</v>
      </c>
      <c r="HA26" s="36">
        <f t="shared" si="29"/>
        <v>13507.784569422996</v>
      </c>
    </row>
    <row r="27" spans="1:209" ht="12.75">
      <c r="A27" s="48"/>
      <c r="B27" s="90"/>
      <c r="C27" s="89"/>
      <c r="D27" s="64"/>
      <c r="E27" s="75"/>
      <c r="F27" s="22"/>
      <c r="G27" s="15"/>
      <c r="I27" s="100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</row>
    <row r="28" spans="1:209" ht="12.75">
      <c r="A28" s="48">
        <v>16</v>
      </c>
      <c r="B28" s="118" t="s">
        <v>25</v>
      </c>
      <c r="C28" s="104">
        <f>AVERAGE(C12:C26)</f>
        <v>35.115435897435894</v>
      </c>
      <c r="D28" s="104">
        <f>AVERAGE(D12:D26)</f>
        <v>1.4688</v>
      </c>
      <c r="E28" s="86">
        <f>AVERAGE(E12:E26)</f>
        <v>0.06661333333333333</v>
      </c>
      <c r="F28" s="14">
        <f>AVERAGE(F12:F26)</f>
        <v>0.04900000000000001</v>
      </c>
      <c r="G28" s="14">
        <f>AVERAGE(G12:G26)</f>
        <v>0.09893614715673195</v>
      </c>
      <c r="I28" s="100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</row>
    <row r="29" spans="2:209" ht="12.75">
      <c r="B29" s="32"/>
      <c r="F29" s="22"/>
      <c r="G29" s="15"/>
      <c r="I29" s="100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</row>
    <row r="30" spans="1:209" ht="12.75">
      <c r="A30" s="10">
        <v>17</v>
      </c>
      <c r="B30" s="241" t="s">
        <v>111</v>
      </c>
      <c r="C30" s="242">
        <f>MEDIAN(C12:C26)</f>
        <v>31.59653846153846</v>
      </c>
      <c r="D30" s="242">
        <f>MEDIAN(D12:D26)</f>
        <v>1.28</v>
      </c>
      <c r="E30" s="86">
        <f>MEDIAN(E12:E26)</f>
        <v>0.05466666666666666</v>
      </c>
      <c r="F30" s="243">
        <f>MEDIAN(F12:F26)</f>
        <v>0.049</v>
      </c>
      <c r="G30" s="243">
        <f>MEDIAN(G12:G26)</f>
        <v>0.09857902357517984</v>
      </c>
      <c r="I30" s="100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</row>
    <row r="31" spans="2:209" ht="12.75">
      <c r="B31" s="241"/>
      <c r="C31" s="242"/>
      <c r="D31" s="242"/>
      <c r="E31" s="86"/>
      <c r="F31" s="243"/>
      <c r="G31" s="243"/>
      <c r="I31" s="100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</row>
    <row r="32" spans="2:209" ht="12.75">
      <c r="B32" s="241"/>
      <c r="C32" s="242"/>
      <c r="D32" s="242"/>
      <c r="E32" s="86"/>
      <c r="F32" s="243"/>
      <c r="G32" s="243"/>
      <c r="I32" s="100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</row>
    <row r="33" spans="6:209" ht="12.75">
      <c r="F33" s="22"/>
      <c r="I33" s="100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</row>
    <row r="34" spans="2:209" ht="12.75">
      <c r="B34" s="201" t="s">
        <v>5</v>
      </c>
      <c r="F34" s="22"/>
      <c r="I34" s="100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</row>
    <row r="35" spans="2:209" ht="14.25">
      <c r="B35" s="196" t="s">
        <v>687</v>
      </c>
      <c r="F35" s="22"/>
      <c r="I35" s="100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</row>
    <row r="36" spans="2:209" ht="14.25">
      <c r="B36" s="196" t="s">
        <v>699</v>
      </c>
      <c r="F36" s="22"/>
      <c r="I36" s="100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</row>
    <row r="37" spans="2:209" ht="14.25">
      <c r="B37" s="196" t="s">
        <v>700</v>
      </c>
      <c r="I37" s="100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</row>
    <row r="38" spans="9:209" ht="12.75">
      <c r="I38" s="100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</row>
    <row r="39" spans="2:209" ht="12.75">
      <c r="B39" s="32"/>
      <c r="I39" s="100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</row>
    <row r="40" spans="9:209" ht="12.75">
      <c r="I40" s="100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</row>
  </sheetData>
  <sheetProtection/>
  <mergeCells count="2">
    <mergeCell ref="A1:G1"/>
    <mergeCell ref="A5:G5"/>
  </mergeCells>
  <conditionalFormatting sqref="B12">
    <cfRule type="expression" priority="6" dxfId="0" stopIfTrue="1">
      <formula>AND(E12&gt;11,E12&lt;18,F12&gt;9,F12&lt;16,J12&gt;3,J12&lt;7,G12&gt;#REF!,G12&lt;59.9,H12&gt;#REF!,H12&lt;59.9,S12=0)</formula>
    </cfRule>
  </conditionalFormatting>
  <printOptions horizontalCentered="1"/>
  <pageMargins left="0.75" right="0.75" top="1" bottom="1" header="0.5" footer="0.5"/>
  <pageSetup horizontalDpi="600" verticalDpi="600" orientation="portrait" scale="90" r:id="rId2"/>
  <headerFooter alignWithMargins="0">
    <oddHeader>&amp;RExhibit No.___(MPG-12)
Page 1 of 1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H39"/>
  <sheetViews>
    <sheetView zoomScalePageLayoutView="0" workbookViewId="0" topLeftCell="A1">
      <selection activeCell="B12" sqref="B12:B40"/>
    </sheetView>
  </sheetViews>
  <sheetFormatPr defaultColWidth="9.140625" defaultRowHeight="12.75"/>
  <cols>
    <col min="1" max="1" width="5.00390625" style="10" bestFit="1" customWidth="1"/>
    <col min="2" max="2" width="19.421875" style="0" customWidth="1"/>
    <col min="3" max="3" width="13.57421875" style="48" bestFit="1" customWidth="1"/>
    <col min="4" max="4" width="9.8515625" style="48" bestFit="1" customWidth="1"/>
    <col min="5" max="5" width="10.8515625" style="48" bestFit="1" customWidth="1"/>
    <col min="6" max="6" width="8.28125" style="48" bestFit="1" customWidth="1"/>
    <col min="7" max="7" width="8.421875" style="48" bestFit="1" customWidth="1"/>
    <col min="8" max="8" width="8.57421875" style="48" bestFit="1" customWidth="1"/>
    <col min="9" max="9" width="8.28125" style="48" bestFit="1" customWidth="1"/>
    <col min="10" max="10" width="8.57421875" style="48" bestFit="1" customWidth="1"/>
    <col min="11" max="11" width="11.7109375" style="10" bestFit="1" customWidth="1"/>
    <col min="12" max="13" width="13.28125" style="10" customWidth="1"/>
    <col min="14" max="14" width="7.57421875" style="10" bestFit="1" customWidth="1"/>
    <col min="15" max="15" width="9.28125" style="0" bestFit="1" customWidth="1"/>
    <col min="16" max="16" width="10.140625" style="0" bestFit="1" customWidth="1"/>
    <col min="17" max="17" width="9.28125" style="0" bestFit="1" customWidth="1"/>
  </cols>
  <sheetData>
    <row r="1" spans="1:14" ht="27.75">
      <c r="A1" s="254" t="s">
        <v>367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13"/>
      <c r="N1" s="113"/>
    </row>
    <row r="5" spans="1:14" ht="18">
      <c r="A5" s="255" t="s">
        <v>354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114"/>
      <c r="N5" s="114"/>
    </row>
    <row r="8" spans="6:10" ht="12.75">
      <c r="F8" s="260" t="s">
        <v>351</v>
      </c>
      <c r="G8" s="260"/>
      <c r="H8" s="260"/>
      <c r="I8" s="260"/>
      <c r="J8" s="260"/>
    </row>
    <row r="9" spans="1:216" ht="27.75">
      <c r="A9" s="6" t="s">
        <v>6</v>
      </c>
      <c r="B9" s="109" t="s">
        <v>95</v>
      </c>
      <c r="C9" s="69" t="s">
        <v>317</v>
      </c>
      <c r="D9" s="88" t="s">
        <v>316</v>
      </c>
      <c r="E9" s="69" t="s">
        <v>320</v>
      </c>
      <c r="F9" s="11" t="s">
        <v>346</v>
      </c>
      <c r="G9" s="11" t="s">
        <v>347</v>
      </c>
      <c r="H9" s="11" t="s">
        <v>348</v>
      </c>
      <c r="I9" s="11" t="s">
        <v>349</v>
      </c>
      <c r="J9" s="11" t="s">
        <v>350</v>
      </c>
      <c r="K9" s="69" t="s">
        <v>352</v>
      </c>
      <c r="L9" s="11" t="s">
        <v>353</v>
      </c>
      <c r="M9" s="11"/>
      <c r="N9" s="11"/>
      <c r="O9" s="11"/>
      <c r="P9" s="3" t="s">
        <v>115</v>
      </c>
      <c r="Q9" s="8" t="s">
        <v>116</v>
      </c>
      <c r="R9" s="8" t="s">
        <v>117</v>
      </c>
      <c r="S9" s="8" t="s">
        <v>118</v>
      </c>
      <c r="T9" s="8" t="s">
        <v>119</v>
      </c>
      <c r="U9" s="8" t="s">
        <v>120</v>
      </c>
      <c r="V9" s="8" t="s">
        <v>121</v>
      </c>
      <c r="W9" s="8" t="s">
        <v>122</v>
      </c>
      <c r="X9" s="8" t="s">
        <v>123</v>
      </c>
      <c r="Y9" s="8" t="s">
        <v>124</v>
      </c>
      <c r="Z9" s="8" t="s">
        <v>125</v>
      </c>
      <c r="AA9" s="8" t="s">
        <v>126</v>
      </c>
      <c r="AB9" s="8" t="s">
        <v>127</v>
      </c>
      <c r="AC9" s="8" t="s">
        <v>128</v>
      </c>
      <c r="AD9" s="8" t="s">
        <v>129</v>
      </c>
      <c r="AE9" s="8" t="s">
        <v>130</v>
      </c>
      <c r="AF9" s="8" t="s">
        <v>131</v>
      </c>
      <c r="AG9" s="8" t="s">
        <v>132</v>
      </c>
      <c r="AH9" s="8" t="s">
        <v>133</v>
      </c>
      <c r="AI9" s="8" t="s">
        <v>134</v>
      </c>
      <c r="AJ9" s="8" t="s">
        <v>135</v>
      </c>
      <c r="AK9" s="8" t="s">
        <v>136</v>
      </c>
      <c r="AL9" s="8" t="s">
        <v>137</v>
      </c>
      <c r="AM9" s="8" t="s">
        <v>138</v>
      </c>
      <c r="AN9" s="8" t="s">
        <v>139</v>
      </c>
      <c r="AO9" s="8" t="s">
        <v>140</v>
      </c>
      <c r="AP9" s="8" t="s">
        <v>141</v>
      </c>
      <c r="AQ9" s="8" t="s">
        <v>142</v>
      </c>
      <c r="AR9" s="8" t="s">
        <v>143</v>
      </c>
      <c r="AS9" s="8" t="s">
        <v>144</v>
      </c>
      <c r="AT9" s="8" t="s">
        <v>145</v>
      </c>
      <c r="AU9" s="8" t="s">
        <v>146</v>
      </c>
      <c r="AV9" s="8" t="s">
        <v>147</v>
      </c>
      <c r="AW9" s="8" t="s">
        <v>148</v>
      </c>
      <c r="AX9" s="8" t="s">
        <v>149</v>
      </c>
      <c r="AY9" s="8" t="s">
        <v>150</v>
      </c>
      <c r="AZ9" s="8" t="s">
        <v>151</v>
      </c>
      <c r="BA9" s="8" t="s">
        <v>152</v>
      </c>
      <c r="BB9" s="8" t="s">
        <v>153</v>
      </c>
      <c r="BC9" s="8" t="s">
        <v>154</v>
      </c>
      <c r="BD9" s="8" t="s">
        <v>155</v>
      </c>
      <c r="BE9" s="8" t="s">
        <v>156</v>
      </c>
      <c r="BF9" s="8" t="s">
        <v>157</v>
      </c>
      <c r="BG9" s="8" t="s">
        <v>158</v>
      </c>
      <c r="BH9" s="8" t="s">
        <v>159</v>
      </c>
      <c r="BI9" s="8" t="s">
        <v>160</v>
      </c>
      <c r="BJ9" s="8" t="s">
        <v>161</v>
      </c>
      <c r="BK9" s="8" t="s">
        <v>162</v>
      </c>
      <c r="BL9" s="8" t="s">
        <v>163</v>
      </c>
      <c r="BM9" s="8" t="s">
        <v>164</v>
      </c>
      <c r="BN9" s="8" t="s">
        <v>165</v>
      </c>
      <c r="BO9" s="8" t="s">
        <v>166</v>
      </c>
      <c r="BP9" s="8" t="s">
        <v>167</v>
      </c>
      <c r="BQ9" s="8" t="s">
        <v>168</v>
      </c>
      <c r="BR9" s="8" t="s">
        <v>169</v>
      </c>
      <c r="BS9" s="8" t="s">
        <v>170</v>
      </c>
      <c r="BT9" s="8" t="s">
        <v>171</v>
      </c>
      <c r="BU9" s="8" t="s">
        <v>172</v>
      </c>
      <c r="BV9" s="8" t="s">
        <v>173</v>
      </c>
      <c r="BW9" s="8" t="s">
        <v>174</v>
      </c>
      <c r="BX9" s="8" t="s">
        <v>175</v>
      </c>
      <c r="BY9" s="8" t="s">
        <v>176</v>
      </c>
      <c r="BZ9" s="8" t="s">
        <v>177</v>
      </c>
      <c r="CA9" s="8" t="s">
        <v>178</v>
      </c>
      <c r="CB9" s="8" t="s">
        <v>179</v>
      </c>
      <c r="CC9" s="8" t="s">
        <v>180</v>
      </c>
      <c r="CD9" s="8" t="s">
        <v>181</v>
      </c>
      <c r="CE9" s="8" t="s">
        <v>182</v>
      </c>
      <c r="CF9" s="8" t="s">
        <v>183</v>
      </c>
      <c r="CG9" s="8" t="s">
        <v>184</v>
      </c>
      <c r="CH9" s="8" t="s">
        <v>185</v>
      </c>
      <c r="CI9" s="8" t="s">
        <v>186</v>
      </c>
      <c r="CJ9" s="8" t="s">
        <v>187</v>
      </c>
      <c r="CK9" s="8" t="s">
        <v>188</v>
      </c>
      <c r="CL9" s="8" t="s">
        <v>189</v>
      </c>
      <c r="CM9" s="8" t="s">
        <v>190</v>
      </c>
      <c r="CN9" s="8" t="s">
        <v>191</v>
      </c>
      <c r="CO9" s="8" t="s">
        <v>192</v>
      </c>
      <c r="CP9" s="8" t="s">
        <v>193</v>
      </c>
      <c r="CQ9" s="8" t="s">
        <v>194</v>
      </c>
      <c r="CR9" s="8" t="s">
        <v>195</v>
      </c>
      <c r="CS9" s="8" t="s">
        <v>196</v>
      </c>
      <c r="CT9" s="8" t="s">
        <v>197</v>
      </c>
      <c r="CU9" s="8" t="s">
        <v>198</v>
      </c>
      <c r="CV9" s="8" t="s">
        <v>199</v>
      </c>
      <c r="CW9" s="8" t="s">
        <v>200</v>
      </c>
      <c r="CX9" s="8" t="s">
        <v>201</v>
      </c>
      <c r="CY9" s="8" t="s">
        <v>202</v>
      </c>
      <c r="CZ9" s="8" t="s">
        <v>203</v>
      </c>
      <c r="DA9" s="8" t="s">
        <v>204</v>
      </c>
      <c r="DB9" s="8" t="s">
        <v>205</v>
      </c>
      <c r="DC9" s="8" t="s">
        <v>206</v>
      </c>
      <c r="DD9" s="8" t="s">
        <v>207</v>
      </c>
      <c r="DE9" s="8" t="s">
        <v>208</v>
      </c>
      <c r="DF9" s="8" t="s">
        <v>209</v>
      </c>
      <c r="DG9" s="8" t="s">
        <v>210</v>
      </c>
      <c r="DH9" s="8" t="s">
        <v>211</v>
      </c>
      <c r="DI9" s="8" t="s">
        <v>212</v>
      </c>
      <c r="DJ9" s="8" t="s">
        <v>213</v>
      </c>
      <c r="DK9" s="8" t="s">
        <v>214</v>
      </c>
      <c r="DL9" s="8" t="s">
        <v>215</v>
      </c>
      <c r="DM9" s="8" t="s">
        <v>216</v>
      </c>
      <c r="DN9" s="8" t="s">
        <v>217</v>
      </c>
      <c r="DO9" s="8" t="s">
        <v>218</v>
      </c>
      <c r="DP9" s="8" t="s">
        <v>219</v>
      </c>
      <c r="DQ9" s="8" t="s">
        <v>220</v>
      </c>
      <c r="DR9" s="8" t="s">
        <v>221</v>
      </c>
      <c r="DS9" s="8" t="s">
        <v>222</v>
      </c>
      <c r="DT9" s="8" t="s">
        <v>223</v>
      </c>
      <c r="DU9" s="8" t="s">
        <v>224</v>
      </c>
      <c r="DV9" s="8" t="s">
        <v>225</v>
      </c>
      <c r="DW9" s="8" t="s">
        <v>226</v>
      </c>
      <c r="DX9" s="8" t="s">
        <v>227</v>
      </c>
      <c r="DY9" s="8" t="s">
        <v>228</v>
      </c>
      <c r="DZ9" s="8" t="s">
        <v>229</v>
      </c>
      <c r="EA9" s="8" t="s">
        <v>230</v>
      </c>
      <c r="EB9" s="8" t="s">
        <v>231</v>
      </c>
      <c r="EC9" s="8" t="s">
        <v>232</v>
      </c>
      <c r="ED9" s="8" t="s">
        <v>233</v>
      </c>
      <c r="EE9" s="8" t="s">
        <v>234</v>
      </c>
      <c r="EF9" s="8" t="s">
        <v>235</v>
      </c>
      <c r="EG9" s="8" t="s">
        <v>236</v>
      </c>
      <c r="EH9" s="8" t="s">
        <v>237</v>
      </c>
      <c r="EI9" s="8" t="s">
        <v>238</v>
      </c>
      <c r="EJ9" s="8" t="s">
        <v>239</v>
      </c>
      <c r="EK9" s="8" t="s">
        <v>240</v>
      </c>
      <c r="EL9" s="8" t="s">
        <v>241</v>
      </c>
      <c r="EM9" s="8" t="s">
        <v>242</v>
      </c>
      <c r="EN9" s="8" t="s">
        <v>243</v>
      </c>
      <c r="EO9" s="8" t="s">
        <v>244</v>
      </c>
      <c r="EP9" s="8" t="s">
        <v>245</v>
      </c>
      <c r="EQ9" s="8" t="s">
        <v>246</v>
      </c>
      <c r="ER9" s="8" t="s">
        <v>247</v>
      </c>
      <c r="ES9" s="8" t="s">
        <v>248</v>
      </c>
      <c r="ET9" s="8" t="s">
        <v>249</v>
      </c>
      <c r="EU9" s="8" t="s">
        <v>250</v>
      </c>
      <c r="EV9" s="8" t="s">
        <v>251</v>
      </c>
      <c r="EW9" s="8" t="s">
        <v>252</v>
      </c>
      <c r="EX9" s="8" t="s">
        <v>253</v>
      </c>
      <c r="EY9" s="8" t="s">
        <v>254</v>
      </c>
      <c r="EZ9" s="8" t="s">
        <v>255</v>
      </c>
      <c r="FA9" s="8" t="s">
        <v>256</v>
      </c>
      <c r="FB9" s="8" t="s">
        <v>257</v>
      </c>
      <c r="FC9" s="8" t="s">
        <v>258</v>
      </c>
      <c r="FD9" s="8" t="s">
        <v>259</v>
      </c>
      <c r="FE9" s="8" t="s">
        <v>260</v>
      </c>
      <c r="FF9" s="8" t="s">
        <v>261</v>
      </c>
      <c r="FG9" s="8" t="s">
        <v>262</v>
      </c>
      <c r="FH9" s="8" t="s">
        <v>263</v>
      </c>
      <c r="FI9" s="8" t="s">
        <v>264</v>
      </c>
      <c r="FJ9" s="8" t="s">
        <v>265</v>
      </c>
      <c r="FK9" s="8" t="s">
        <v>266</v>
      </c>
      <c r="FL9" s="8" t="s">
        <v>267</v>
      </c>
      <c r="FM9" s="8" t="s">
        <v>268</v>
      </c>
      <c r="FN9" s="8" t="s">
        <v>269</v>
      </c>
      <c r="FO9" s="8" t="s">
        <v>270</v>
      </c>
      <c r="FP9" s="8" t="s">
        <v>271</v>
      </c>
      <c r="FQ9" s="8" t="s">
        <v>272</v>
      </c>
      <c r="FR9" s="8" t="s">
        <v>273</v>
      </c>
      <c r="FS9" s="8" t="s">
        <v>274</v>
      </c>
      <c r="FT9" s="8" t="s">
        <v>275</v>
      </c>
      <c r="FU9" s="8" t="s">
        <v>276</v>
      </c>
      <c r="FV9" s="8" t="s">
        <v>277</v>
      </c>
      <c r="FW9" s="8" t="s">
        <v>278</v>
      </c>
      <c r="FX9" s="8" t="s">
        <v>279</v>
      </c>
      <c r="FY9" s="8" t="s">
        <v>280</v>
      </c>
      <c r="FZ9" s="8" t="s">
        <v>281</v>
      </c>
      <c r="GA9" s="8" t="s">
        <v>282</v>
      </c>
      <c r="GB9" s="8" t="s">
        <v>283</v>
      </c>
      <c r="GC9" s="8" t="s">
        <v>284</v>
      </c>
      <c r="GD9" s="8" t="s">
        <v>285</v>
      </c>
      <c r="GE9" s="8" t="s">
        <v>286</v>
      </c>
      <c r="GF9" s="8" t="s">
        <v>287</v>
      </c>
      <c r="GG9" s="8" t="s">
        <v>288</v>
      </c>
      <c r="GH9" s="8" t="s">
        <v>289</v>
      </c>
      <c r="GI9" s="8" t="s">
        <v>290</v>
      </c>
      <c r="GJ9" s="8" t="s">
        <v>291</v>
      </c>
      <c r="GK9" s="8" t="s">
        <v>292</v>
      </c>
      <c r="GL9" s="8" t="s">
        <v>293</v>
      </c>
      <c r="GM9" s="8" t="s">
        <v>294</v>
      </c>
      <c r="GN9" s="8" t="s">
        <v>295</v>
      </c>
      <c r="GO9" s="8" t="s">
        <v>296</v>
      </c>
      <c r="GP9" s="8" t="s">
        <v>297</v>
      </c>
      <c r="GQ9" s="8" t="s">
        <v>298</v>
      </c>
      <c r="GR9" s="8" t="s">
        <v>299</v>
      </c>
      <c r="GS9" s="8" t="s">
        <v>300</v>
      </c>
      <c r="GT9" s="8" t="s">
        <v>301</v>
      </c>
      <c r="GU9" s="8" t="s">
        <v>302</v>
      </c>
      <c r="GV9" s="8" t="s">
        <v>303</v>
      </c>
      <c r="GW9" s="8" t="s">
        <v>304</v>
      </c>
      <c r="GX9" s="8" t="s">
        <v>305</v>
      </c>
      <c r="GY9" s="8" t="s">
        <v>306</v>
      </c>
      <c r="GZ9" s="8" t="s">
        <v>307</v>
      </c>
      <c r="HA9" s="8" t="s">
        <v>308</v>
      </c>
      <c r="HB9" s="8" t="s">
        <v>309</v>
      </c>
      <c r="HC9" s="8" t="s">
        <v>310</v>
      </c>
      <c r="HD9" s="8" t="s">
        <v>311</v>
      </c>
      <c r="HE9" s="8" t="s">
        <v>312</v>
      </c>
      <c r="HF9" s="8" t="s">
        <v>313</v>
      </c>
      <c r="HG9" s="8" t="s">
        <v>314</v>
      </c>
      <c r="HH9" s="8" t="s">
        <v>315</v>
      </c>
    </row>
    <row r="10" spans="1:216" ht="12.75">
      <c r="A10" s="7"/>
      <c r="B10" s="81"/>
      <c r="C10" s="47" t="s">
        <v>0</v>
      </c>
      <c r="D10" s="102" t="s">
        <v>1</v>
      </c>
      <c r="E10" s="102" t="s">
        <v>2</v>
      </c>
      <c r="F10" s="14" t="s">
        <v>3</v>
      </c>
      <c r="G10" s="7" t="s">
        <v>4</v>
      </c>
      <c r="H10" s="115" t="s">
        <v>7</v>
      </c>
      <c r="I10" s="7" t="s">
        <v>47</v>
      </c>
      <c r="J10" s="7" t="s">
        <v>48</v>
      </c>
      <c r="K10" s="7" t="s">
        <v>49</v>
      </c>
      <c r="L10" s="7" t="s">
        <v>50</v>
      </c>
      <c r="M10" s="7"/>
      <c r="N10" s="7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</row>
    <row r="11" spans="2:11" ht="12.75">
      <c r="B11" s="77"/>
      <c r="D11" s="21"/>
      <c r="F11" s="10"/>
      <c r="G11" s="10"/>
      <c r="H11" s="10"/>
      <c r="I11" s="10"/>
      <c r="J11" s="10"/>
      <c r="K11" s="22"/>
    </row>
    <row r="12" spans="1:216" ht="15.75" customHeight="1">
      <c r="A12" s="10">
        <v>1</v>
      </c>
      <c r="B12" s="59" t="s">
        <v>335</v>
      </c>
      <c r="C12" s="103" t="e">
        <f>#REF!</f>
        <v>#REF!</v>
      </c>
      <c r="D12" s="103" t="e">
        <f>#REF!</f>
        <v>#REF!</v>
      </c>
      <c r="E12" s="75" t="e">
        <f>#REF!</f>
        <v>#REF!</v>
      </c>
      <c r="F12" s="15" t="e">
        <f aca="true" t="shared" si="0" ref="F12:J21">E12-$N12</f>
        <v>#REF!</v>
      </c>
      <c r="G12" s="15" t="e">
        <f t="shared" si="0"/>
        <v>#REF!</v>
      </c>
      <c r="H12" s="15" t="e">
        <f t="shared" si="0"/>
        <v>#REF!</v>
      </c>
      <c r="I12" s="15" t="e">
        <f t="shared" si="0"/>
        <v>#REF!</v>
      </c>
      <c r="J12" s="15" t="e">
        <f t="shared" si="0"/>
        <v>#REF!</v>
      </c>
      <c r="K12" s="22">
        <v>0.05</v>
      </c>
      <c r="L12" s="15" t="e">
        <f aca="true" t="shared" si="1" ref="L12:L27">IRR(P12:HH12)</f>
        <v>#VALUE!</v>
      </c>
      <c r="M12" s="15"/>
      <c r="N12" s="107" t="e">
        <f>(E12-K12)/6</f>
        <v>#REF!</v>
      </c>
      <c r="O12" s="15" t="e">
        <f aca="true" t="shared" si="2" ref="O12:O27">J12-$N12</f>
        <v>#REF!</v>
      </c>
      <c r="P12" s="100" t="e">
        <f>-C12</f>
        <v>#REF!</v>
      </c>
      <c r="Q12" s="36" t="e">
        <f>D12*(1+$E12)</f>
        <v>#REF!</v>
      </c>
      <c r="R12" s="36" t="e">
        <f>Q12*(1+$E12)</f>
        <v>#REF!</v>
      </c>
      <c r="S12" s="36" t="e">
        <f>R12*(1+$E12)</f>
        <v>#REF!</v>
      </c>
      <c r="T12" s="36" t="e">
        <f>S12*(1+$E12)</f>
        <v>#REF!</v>
      </c>
      <c r="U12" s="36" t="e">
        <f>T12*(1+$E12)</f>
        <v>#REF!</v>
      </c>
      <c r="V12" s="36" t="e">
        <f aca="true" t="shared" si="3" ref="V12:V27">U12*(1+$F12)</f>
        <v>#REF!</v>
      </c>
      <c r="W12" s="36" t="e">
        <f aca="true" t="shared" si="4" ref="W12:W27">V12*(1+$G12)</f>
        <v>#REF!</v>
      </c>
      <c r="X12" s="36" t="e">
        <f aca="true" t="shared" si="5" ref="X12:X27">W12*(1+$H12)</f>
        <v>#REF!</v>
      </c>
      <c r="Y12" s="36" t="e">
        <f aca="true" t="shared" si="6" ref="Y12:Y27">X12*(1+$I12)</f>
        <v>#REF!</v>
      </c>
      <c r="Z12" s="36" t="e">
        <f aca="true" t="shared" si="7" ref="Z12:Z27">Y12*(1+$J12)</f>
        <v>#REF!</v>
      </c>
      <c r="AA12" s="36" t="e">
        <f aca="true" t="shared" si="8" ref="AA12:BF12">Z12*(1+$K12)</f>
        <v>#REF!</v>
      </c>
      <c r="AB12" s="36" t="e">
        <f t="shared" si="8"/>
        <v>#REF!</v>
      </c>
      <c r="AC12" s="36" t="e">
        <f t="shared" si="8"/>
        <v>#REF!</v>
      </c>
      <c r="AD12" s="36" t="e">
        <f t="shared" si="8"/>
        <v>#REF!</v>
      </c>
      <c r="AE12" s="36" t="e">
        <f t="shared" si="8"/>
        <v>#REF!</v>
      </c>
      <c r="AF12" s="36" t="e">
        <f t="shared" si="8"/>
        <v>#REF!</v>
      </c>
      <c r="AG12" s="36" t="e">
        <f t="shared" si="8"/>
        <v>#REF!</v>
      </c>
      <c r="AH12" s="36" t="e">
        <f t="shared" si="8"/>
        <v>#REF!</v>
      </c>
      <c r="AI12" s="36" t="e">
        <f t="shared" si="8"/>
        <v>#REF!</v>
      </c>
      <c r="AJ12" s="36" t="e">
        <f t="shared" si="8"/>
        <v>#REF!</v>
      </c>
      <c r="AK12" s="36" t="e">
        <f t="shared" si="8"/>
        <v>#REF!</v>
      </c>
      <c r="AL12" s="36" t="e">
        <f t="shared" si="8"/>
        <v>#REF!</v>
      </c>
      <c r="AM12" s="36" t="e">
        <f t="shared" si="8"/>
        <v>#REF!</v>
      </c>
      <c r="AN12" s="36" t="e">
        <f t="shared" si="8"/>
        <v>#REF!</v>
      </c>
      <c r="AO12" s="36" t="e">
        <f t="shared" si="8"/>
        <v>#REF!</v>
      </c>
      <c r="AP12" s="36" t="e">
        <f t="shared" si="8"/>
        <v>#REF!</v>
      </c>
      <c r="AQ12" s="36" t="e">
        <f t="shared" si="8"/>
        <v>#REF!</v>
      </c>
      <c r="AR12" s="36" t="e">
        <f t="shared" si="8"/>
        <v>#REF!</v>
      </c>
      <c r="AS12" s="36" t="e">
        <f t="shared" si="8"/>
        <v>#REF!</v>
      </c>
      <c r="AT12" s="36" t="e">
        <f t="shared" si="8"/>
        <v>#REF!</v>
      </c>
      <c r="AU12" s="36" t="e">
        <f t="shared" si="8"/>
        <v>#REF!</v>
      </c>
      <c r="AV12" s="36" t="e">
        <f t="shared" si="8"/>
        <v>#REF!</v>
      </c>
      <c r="AW12" s="36" t="e">
        <f t="shared" si="8"/>
        <v>#REF!</v>
      </c>
      <c r="AX12" s="36" t="e">
        <f t="shared" si="8"/>
        <v>#REF!</v>
      </c>
      <c r="AY12" s="36" t="e">
        <f t="shared" si="8"/>
        <v>#REF!</v>
      </c>
      <c r="AZ12" s="36" t="e">
        <f t="shared" si="8"/>
        <v>#REF!</v>
      </c>
      <c r="BA12" s="36" t="e">
        <f t="shared" si="8"/>
        <v>#REF!</v>
      </c>
      <c r="BB12" s="36" t="e">
        <f t="shared" si="8"/>
        <v>#REF!</v>
      </c>
      <c r="BC12" s="36" t="e">
        <f t="shared" si="8"/>
        <v>#REF!</v>
      </c>
      <c r="BD12" s="36" t="e">
        <f t="shared" si="8"/>
        <v>#REF!</v>
      </c>
      <c r="BE12" s="36" t="e">
        <f t="shared" si="8"/>
        <v>#REF!</v>
      </c>
      <c r="BF12" s="36" t="e">
        <f t="shared" si="8"/>
        <v>#REF!</v>
      </c>
      <c r="BG12" s="36" t="e">
        <f aca="true" t="shared" si="9" ref="BG12:CL12">BF12*(1+$K12)</f>
        <v>#REF!</v>
      </c>
      <c r="BH12" s="36" t="e">
        <f t="shared" si="9"/>
        <v>#REF!</v>
      </c>
      <c r="BI12" s="36" t="e">
        <f t="shared" si="9"/>
        <v>#REF!</v>
      </c>
      <c r="BJ12" s="36" t="e">
        <f t="shared" si="9"/>
        <v>#REF!</v>
      </c>
      <c r="BK12" s="36" t="e">
        <f t="shared" si="9"/>
        <v>#REF!</v>
      </c>
      <c r="BL12" s="36" t="e">
        <f t="shared" si="9"/>
        <v>#REF!</v>
      </c>
      <c r="BM12" s="36" t="e">
        <f t="shared" si="9"/>
        <v>#REF!</v>
      </c>
      <c r="BN12" s="36" t="e">
        <f t="shared" si="9"/>
        <v>#REF!</v>
      </c>
      <c r="BO12" s="36" t="e">
        <f t="shared" si="9"/>
        <v>#REF!</v>
      </c>
      <c r="BP12" s="36" t="e">
        <f t="shared" si="9"/>
        <v>#REF!</v>
      </c>
      <c r="BQ12" s="36" t="e">
        <f t="shared" si="9"/>
        <v>#REF!</v>
      </c>
      <c r="BR12" s="36" t="e">
        <f t="shared" si="9"/>
        <v>#REF!</v>
      </c>
      <c r="BS12" s="36" t="e">
        <f t="shared" si="9"/>
        <v>#REF!</v>
      </c>
      <c r="BT12" s="36" t="e">
        <f t="shared" si="9"/>
        <v>#REF!</v>
      </c>
      <c r="BU12" s="36" t="e">
        <f t="shared" si="9"/>
        <v>#REF!</v>
      </c>
      <c r="BV12" s="36" t="e">
        <f t="shared" si="9"/>
        <v>#REF!</v>
      </c>
      <c r="BW12" s="36" t="e">
        <f t="shared" si="9"/>
        <v>#REF!</v>
      </c>
      <c r="BX12" s="36" t="e">
        <f t="shared" si="9"/>
        <v>#REF!</v>
      </c>
      <c r="BY12" s="36" t="e">
        <f t="shared" si="9"/>
        <v>#REF!</v>
      </c>
      <c r="BZ12" s="36" t="e">
        <f t="shared" si="9"/>
        <v>#REF!</v>
      </c>
      <c r="CA12" s="36" t="e">
        <f t="shared" si="9"/>
        <v>#REF!</v>
      </c>
      <c r="CB12" s="36" t="e">
        <f t="shared" si="9"/>
        <v>#REF!</v>
      </c>
      <c r="CC12" s="36" t="e">
        <f t="shared" si="9"/>
        <v>#REF!</v>
      </c>
      <c r="CD12" s="36" t="e">
        <f t="shared" si="9"/>
        <v>#REF!</v>
      </c>
      <c r="CE12" s="36" t="e">
        <f t="shared" si="9"/>
        <v>#REF!</v>
      </c>
      <c r="CF12" s="36" t="e">
        <f t="shared" si="9"/>
        <v>#REF!</v>
      </c>
      <c r="CG12" s="36" t="e">
        <f t="shared" si="9"/>
        <v>#REF!</v>
      </c>
      <c r="CH12" s="36" t="e">
        <f t="shared" si="9"/>
        <v>#REF!</v>
      </c>
      <c r="CI12" s="36" t="e">
        <f t="shared" si="9"/>
        <v>#REF!</v>
      </c>
      <c r="CJ12" s="36" t="e">
        <f t="shared" si="9"/>
        <v>#REF!</v>
      </c>
      <c r="CK12" s="36" t="e">
        <f t="shared" si="9"/>
        <v>#REF!</v>
      </c>
      <c r="CL12" s="36" t="e">
        <f t="shared" si="9"/>
        <v>#REF!</v>
      </c>
      <c r="CM12" s="36" t="e">
        <f aca="true" t="shared" si="10" ref="CM12:DR12">CL12*(1+$K12)</f>
        <v>#REF!</v>
      </c>
      <c r="CN12" s="36" t="e">
        <f t="shared" si="10"/>
        <v>#REF!</v>
      </c>
      <c r="CO12" s="36" t="e">
        <f t="shared" si="10"/>
        <v>#REF!</v>
      </c>
      <c r="CP12" s="36" t="e">
        <f t="shared" si="10"/>
        <v>#REF!</v>
      </c>
      <c r="CQ12" s="36" t="e">
        <f t="shared" si="10"/>
        <v>#REF!</v>
      </c>
      <c r="CR12" s="36" t="e">
        <f t="shared" si="10"/>
        <v>#REF!</v>
      </c>
      <c r="CS12" s="36" t="e">
        <f t="shared" si="10"/>
        <v>#REF!</v>
      </c>
      <c r="CT12" s="36" t="e">
        <f t="shared" si="10"/>
        <v>#REF!</v>
      </c>
      <c r="CU12" s="36" t="e">
        <f t="shared" si="10"/>
        <v>#REF!</v>
      </c>
      <c r="CV12" s="36" t="e">
        <f t="shared" si="10"/>
        <v>#REF!</v>
      </c>
      <c r="CW12" s="36" t="e">
        <f t="shared" si="10"/>
        <v>#REF!</v>
      </c>
      <c r="CX12" s="36" t="e">
        <f t="shared" si="10"/>
        <v>#REF!</v>
      </c>
      <c r="CY12" s="36" t="e">
        <f t="shared" si="10"/>
        <v>#REF!</v>
      </c>
      <c r="CZ12" s="36" t="e">
        <f t="shared" si="10"/>
        <v>#REF!</v>
      </c>
      <c r="DA12" s="36" t="e">
        <f t="shared" si="10"/>
        <v>#REF!</v>
      </c>
      <c r="DB12" s="36" t="e">
        <f t="shared" si="10"/>
        <v>#REF!</v>
      </c>
      <c r="DC12" s="36" t="e">
        <f t="shared" si="10"/>
        <v>#REF!</v>
      </c>
      <c r="DD12" s="36" t="e">
        <f t="shared" si="10"/>
        <v>#REF!</v>
      </c>
      <c r="DE12" s="36" t="e">
        <f t="shared" si="10"/>
        <v>#REF!</v>
      </c>
      <c r="DF12" s="36" t="e">
        <f t="shared" si="10"/>
        <v>#REF!</v>
      </c>
      <c r="DG12" s="36" t="e">
        <f t="shared" si="10"/>
        <v>#REF!</v>
      </c>
      <c r="DH12" s="36" t="e">
        <f t="shared" si="10"/>
        <v>#REF!</v>
      </c>
      <c r="DI12" s="36" t="e">
        <f t="shared" si="10"/>
        <v>#REF!</v>
      </c>
      <c r="DJ12" s="36" t="e">
        <f t="shared" si="10"/>
        <v>#REF!</v>
      </c>
      <c r="DK12" s="36" t="e">
        <f t="shared" si="10"/>
        <v>#REF!</v>
      </c>
      <c r="DL12" s="36" t="e">
        <f t="shared" si="10"/>
        <v>#REF!</v>
      </c>
      <c r="DM12" s="36" t="e">
        <f t="shared" si="10"/>
        <v>#REF!</v>
      </c>
      <c r="DN12" s="36" t="e">
        <f t="shared" si="10"/>
        <v>#REF!</v>
      </c>
      <c r="DO12" s="36" t="e">
        <f t="shared" si="10"/>
        <v>#REF!</v>
      </c>
      <c r="DP12" s="36" t="e">
        <f t="shared" si="10"/>
        <v>#REF!</v>
      </c>
      <c r="DQ12" s="36" t="e">
        <f t="shared" si="10"/>
        <v>#REF!</v>
      </c>
      <c r="DR12" s="36" t="e">
        <f t="shared" si="10"/>
        <v>#REF!</v>
      </c>
      <c r="DS12" s="36" t="e">
        <f aca="true" t="shared" si="11" ref="DS12:EX12">DR12*(1+$K12)</f>
        <v>#REF!</v>
      </c>
      <c r="DT12" s="36" t="e">
        <f t="shared" si="11"/>
        <v>#REF!</v>
      </c>
      <c r="DU12" s="36" t="e">
        <f t="shared" si="11"/>
        <v>#REF!</v>
      </c>
      <c r="DV12" s="36" t="e">
        <f t="shared" si="11"/>
        <v>#REF!</v>
      </c>
      <c r="DW12" s="36" t="e">
        <f t="shared" si="11"/>
        <v>#REF!</v>
      </c>
      <c r="DX12" s="36" t="e">
        <f t="shared" si="11"/>
        <v>#REF!</v>
      </c>
      <c r="DY12" s="36" t="e">
        <f t="shared" si="11"/>
        <v>#REF!</v>
      </c>
      <c r="DZ12" s="36" t="e">
        <f t="shared" si="11"/>
        <v>#REF!</v>
      </c>
      <c r="EA12" s="36" t="e">
        <f t="shared" si="11"/>
        <v>#REF!</v>
      </c>
      <c r="EB12" s="36" t="e">
        <f t="shared" si="11"/>
        <v>#REF!</v>
      </c>
      <c r="EC12" s="36" t="e">
        <f t="shared" si="11"/>
        <v>#REF!</v>
      </c>
      <c r="ED12" s="36" t="e">
        <f t="shared" si="11"/>
        <v>#REF!</v>
      </c>
      <c r="EE12" s="36" t="e">
        <f t="shared" si="11"/>
        <v>#REF!</v>
      </c>
      <c r="EF12" s="36" t="e">
        <f t="shared" si="11"/>
        <v>#REF!</v>
      </c>
      <c r="EG12" s="36" t="e">
        <f t="shared" si="11"/>
        <v>#REF!</v>
      </c>
      <c r="EH12" s="36" t="e">
        <f t="shared" si="11"/>
        <v>#REF!</v>
      </c>
      <c r="EI12" s="36" t="e">
        <f t="shared" si="11"/>
        <v>#REF!</v>
      </c>
      <c r="EJ12" s="36" t="e">
        <f t="shared" si="11"/>
        <v>#REF!</v>
      </c>
      <c r="EK12" s="36" t="e">
        <f t="shared" si="11"/>
        <v>#REF!</v>
      </c>
      <c r="EL12" s="36" t="e">
        <f t="shared" si="11"/>
        <v>#REF!</v>
      </c>
      <c r="EM12" s="36" t="e">
        <f t="shared" si="11"/>
        <v>#REF!</v>
      </c>
      <c r="EN12" s="36" t="e">
        <f t="shared" si="11"/>
        <v>#REF!</v>
      </c>
      <c r="EO12" s="36" t="e">
        <f t="shared" si="11"/>
        <v>#REF!</v>
      </c>
      <c r="EP12" s="36" t="e">
        <f t="shared" si="11"/>
        <v>#REF!</v>
      </c>
      <c r="EQ12" s="36" t="e">
        <f t="shared" si="11"/>
        <v>#REF!</v>
      </c>
      <c r="ER12" s="36" t="e">
        <f t="shared" si="11"/>
        <v>#REF!</v>
      </c>
      <c r="ES12" s="36" t="e">
        <f t="shared" si="11"/>
        <v>#REF!</v>
      </c>
      <c r="ET12" s="36" t="e">
        <f t="shared" si="11"/>
        <v>#REF!</v>
      </c>
      <c r="EU12" s="36" t="e">
        <f t="shared" si="11"/>
        <v>#REF!</v>
      </c>
      <c r="EV12" s="36" t="e">
        <f t="shared" si="11"/>
        <v>#REF!</v>
      </c>
      <c r="EW12" s="36" t="e">
        <f t="shared" si="11"/>
        <v>#REF!</v>
      </c>
      <c r="EX12" s="36" t="e">
        <f t="shared" si="11"/>
        <v>#REF!</v>
      </c>
      <c r="EY12" s="36" t="e">
        <f aca="true" t="shared" si="12" ref="EY12:GD12">EX12*(1+$K12)</f>
        <v>#REF!</v>
      </c>
      <c r="EZ12" s="36" t="e">
        <f t="shared" si="12"/>
        <v>#REF!</v>
      </c>
      <c r="FA12" s="36" t="e">
        <f t="shared" si="12"/>
        <v>#REF!</v>
      </c>
      <c r="FB12" s="36" t="e">
        <f t="shared" si="12"/>
        <v>#REF!</v>
      </c>
      <c r="FC12" s="36" t="e">
        <f t="shared" si="12"/>
        <v>#REF!</v>
      </c>
      <c r="FD12" s="36" t="e">
        <f t="shared" si="12"/>
        <v>#REF!</v>
      </c>
      <c r="FE12" s="36" t="e">
        <f t="shared" si="12"/>
        <v>#REF!</v>
      </c>
      <c r="FF12" s="36" t="e">
        <f t="shared" si="12"/>
        <v>#REF!</v>
      </c>
      <c r="FG12" s="36" t="e">
        <f t="shared" si="12"/>
        <v>#REF!</v>
      </c>
      <c r="FH12" s="36" t="e">
        <f t="shared" si="12"/>
        <v>#REF!</v>
      </c>
      <c r="FI12" s="36" t="e">
        <f t="shared" si="12"/>
        <v>#REF!</v>
      </c>
      <c r="FJ12" s="36" t="e">
        <f t="shared" si="12"/>
        <v>#REF!</v>
      </c>
      <c r="FK12" s="36" t="e">
        <f t="shared" si="12"/>
        <v>#REF!</v>
      </c>
      <c r="FL12" s="36" t="e">
        <f t="shared" si="12"/>
        <v>#REF!</v>
      </c>
      <c r="FM12" s="36" t="e">
        <f t="shared" si="12"/>
        <v>#REF!</v>
      </c>
      <c r="FN12" s="36" t="e">
        <f t="shared" si="12"/>
        <v>#REF!</v>
      </c>
      <c r="FO12" s="36" t="e">
        <f t="shared" si="12"/>
        <v>#REF!</v>
      </c>
      <c r="FP12" s="36" t="e">
        <f t="shared" si="12"/>
        <v>#REF!</v>
      </c>
      <c r="FQ12" s="36" t="e">
        <f t="shared" si="12"/>
        <v>#REF!</v>
      </c>
      <c r="FR12" s="36" t="e">
        <f t="shared" si="12"/>
        <v>#REF!</v>
      </c>
      <c r="FS12" s="36" t="e">
        <f t="shared" si="12"/>
        <v>#REF!</v>
      </c>
      <c r="FT12" s="36" t="e">
        <f t="shared" si="12"/>
        <v>#REF!</v>
      </c>
      <c r="FU12" s="36" t="e">
        <f t="shared" si="12"/>
        <v>#REF!</v>
      </c>
      <c r="FV12" s="36" t="e">
        <f t="shared" si="12"/>
        <v>#REF!</v>
      </c>
      <c r="FW12" s="36" t="e">
        <f t="shared" si="12"/>
        <v>#REF!</v>
      </c>
      <c r="FX12" s="36" t="e">
        <f t="shared" si="12"/>
        <v>#REF!</v>
      </c>
      <c r="FY12" s="36" t="e">
        <f t="shared" si="12"/>
        <v>#REF!</v>
      </c>
      <c r="FZ12" s="36" t="e">
        <f t="shared" si="12"/>
        <v>#REF!</v>
      </c>
      <c r="GA12" s="36" t="e">
        <f t="shared" si="12"/>
        <v>#REF!</v>
      </c>
      <c r="GB12" s="36" t="e">
        <f t="shared" si="12"/>
        <v>#REF!</v>
      </c>
      <c r="GC12" s="36" t="e">
        <f t="shared" si="12"/>
        <v>#REF!</v>
      </c>
      <c r="GD12" s="36" t="e">
        <f t="shared" si="12"/>
        <v>#REF!</v>
      </c>
      <c r="GE12" s="36" t="e">
        <f aca="true" t="shared" si="13" ref="GE12:HH12">GD12*(1+$K12)</f>
        <v>#REF!</v>
      </c>
      <c r="GF12" s="36" t="e">
        <f t="shared" si="13"/>
        <v>#REF!</v>
      </c>
      <c r="GG12" s="36" t="e">
        <f t="shared" si="13"/>
        <v>#REF!</v>
      </c>
      <c r="GH12" s="36" t="e">
        <f t="shared" si="13"/>
        <v>#REF!</v>
      </c>
      <c r="GI12" s="36" t="e">
        <f t="shared" si="13"/>
        <v>#REF!</v>
      </c>
      <c r="GJ12" s="36" t="e">
        <f t="shared" si="13"/>
        <v>#REF!</v>
      </c>
      <c r="GK12" s="36" t="e">
        <f t="shared" si="13"/>
        <v>#REF!</v>
      </c>
      <c r="GL12" s="36" t="e">
        <f t="shared" si="13"/>
        <v>#REF!</v>
      </c>
      <c r="GM12" s="36" t="e">
        <f t="shared" si="13"/>
        <v>#REF!</v>
      </c>
      <c r="GN12" s="36" t="e">
        <f t="shared" si="13"/>
        <v>#REF!</v>
      </c>
      <c r="GO12" s="36" t="e">
        <f t="shared" si="13"/>
        <v>#REF!</v>
      </c>
      <c r="GP12" s="36" t="e">
        <f t="shared" si="13"/>
        <v>#REF!</v>
      </c>
      <c r="GQ12" s="36" t="e">
        <f t="shared" si="13"/>
        <v>#REF!</v>
      </c>
      <c r="GR12" s="36" t="e">
        <f t="shared" si="13"/>
        <v>#REF!</v>
      </c>
      <c r="GS12" s="36" t="e">
        <f t="shared" si="13"/>
        <v>#REF!</v>
      </c>
      <c r="GT12" s="36" t="e">
        <f t="shared" si="13"/>
        <v>#REF!</v>
      </c>
      <c r="GU12" s="36" t="e">
        <f t="shared" si="13"/>
        <v>#REF!</v>
      </c>
      <c r="GV12" s="36" t="e">
        <f t="shared" si="13"/>
        <v>#REF!</v>
      </c>
      <c r="GW12" s="36" t="e">
        <f t="shared" si="13"/>
        <v>#REF!</v>
      </c>
      <c r="GX12" s="36" t="e">
        <f t="shared" si="13"/>
        <v>#REF!</v>
      </c>
      <c r="GY12" s="36" t="e">
        <f t="shared" si="13"/>
        <v>#REF!</v>
      </c>
      <c r="GZ12" s="36" t="e">
        <f t="shared" si="13"/>
        <v>#REF!</v>
      </c>
      <c r="HA12" s="36" t="e">
        <f t="shared" si="13"/>
        <v>#REF!</v>
      </c>
      <c r="HB12" s="36" t="e">
        <f t="shared" si="13"/>
        <v>#REF!</v>
      </c>
      <c r="HC12" s="36" t="e">
        <f t="shared" si="13"/>
        <v>#REF!</v>
      </c>
      <c r="HD12" s="36" t="e">
        <f t="shared" si="13"/>
        <v>#REF!</v>
      </c>
      <c r="HE12" s="36" t="e">
        <f t="shared" si="13"/>
        <v>#REF!</v>
      </c>
      <c r="HF12" s="36" t="e">
        <f t="shared" si="13"/>
        <v>#REF!</v>
      </c>
      <c r="HG12" s="36" t="e">
        <f t="shared" si="13"/>
        <v>#REF!</v>
      </c>
      <c r="HH12" s="36" t="e">
        <f t="shared" si="13"/>
        <v>#REF!</v>
      </c>
    </row>
    <row r="13" spans="1:216" ht="15.75" customHeight="1">
      <c r="A13" s="10">
        <v>2</v>
      </c>
      <c r="B13" s="59" t="s">
        <v>339</v>
      </c>
      <c r="C13" s="103" t="e">
        <f>#REF!</f>
        <v>#REF!</v>
      </c>
      <c r="D13" s="103" t="e">
        <f>#REF!</f>
        <v>#REF!</v>
      </c>
      <c r="E13" s="75" t="e">
        <f>#REF!</f>
        <v>#REF!</v>
      </c>
      <c r="F13" s="15" t="e">
        <f t="shared" si="0"/>
        <v>#REF!</v>
      </c>
      <c r="G13" s="15" t="e">
        <f t="shared" si="0"/>
        <v>#REF!</v>
      </c>
      <c r="H13" s="15" t="e">
        <f t="shared" si="0"/>
        <v>#REF!</v>
      </c>
      <c r="I13" s="15" t="e">
        <f t="shared" si="0"/>
        <v>#REF!</v>
      </c>
      <c r="J13" s="15" t="e">
        <f t="shared" si="0"/>
        <v>#REF!</v>
      </c>
      <c r="K13" s="22">
        <v>0.05</v>
      </c>
      <c r="L13" s="15" t="e">
        <f t="shared" si="1"/>
        <v>#VALUE!</v>
      </c>
      <c r="M13" s="15"/>
      <c r="N13" s="107" t="e">
        <f aca="true" t="shared" si="14" ref="N13:N27">(E13-K13)/6</f>
        <v>#REF!</v>
      </c>
      <c r="O13" s="15" t="e">
        <f t="shared" si="2"/>
        <v>#REF!</v>
      </c>
      <c r="P13" s="100" t="e">
        <f aca="true" t="shared" si="15" ref="P13:P27">-C13</f>
        <v>#REF!</v>
      </c>
      <c r="Q13" s="36" t="e">
        <f aca="true" t="shared" si="16" ref="Q13:Q27">D13*(1+$E13)</f>
        <v>#REF!</v>
      </c>
      <c r="R13" s="36" t="e">
        <f aca="true" t="shared" si="17" ref="R13:R27">Q13*(1+$E13)</f>
        <v>#REF!</v>
      </c>
      <c r="S13" s="36" t="e">
        <f aca="true" t="shared" si="18" ref="S13:S27">R13*(1+$E13)</f>
        <v>#REF!</v>
      </c>
      <c r="T13" s="36" t="e">
        <f aca="true" t="shared" si="19" ref="T13:T27">S13*(1+$E13)</f>
        <v>#REF!</v>
      </c>
      <c r="U13" s="36" t="e">
        <f aca="true" t="shared" si="20" ref="U13:U27">T13*(1+$E13)</f>
        <v>#REF!</v>
      </c>
      <c r="V13" s="36" t="e">
        <f t="shared" si="3"/>
        <v>#REF!</v>
      </c>
      <c r="W13" s="36" t="e">
        <f t="shared" si="4"/>
        <v>#REF!</v>
      </c>
      <c r="X13" s="36" t="e">
        <f t="shared" si="5"/>
        <v>#REF!</v>
      </c>
      <c r="Y13" s="36" t="e">
        <f t="shared" si="6"/>
        <v>#REF!</v>
      </c>
      <c r="Z13" s="36" t="e">
        <f t="shared" si="7"/>
        <v>#REF!</v>
      </c>
      <c r="AA13" s="36" t="e">
        <f aca="true" t="shared" si="21" ref="AA13:AP27">Z13*(1+$K13)</f>
        <v>#REF!</v>
      </c>
      <c r="AB13" s="36" t="e">
        <f t="shared" si="21"/>
        <v>#REF!</v>
      </c>
      <c r="AC13" s="36" t="e">
        <f t="shared" si="21"/>
        <v>#REF!</v>
      </c>
      <c r="AD13" s="36" t="e">
        <f t="shared" si="21"/>
        <v>#REF!</v>
      </c>
      <c r="AE13" s="36" t="e">
        <f t="shared" si="21"/>
        <v>#REF!</v>
      </c>
      <c r="AF13" s="36" t="e">
        <f t="shared" si="21"/>
        <v>#REF!</v>
      </c>
      <c r="AG13" s="36" t="e">
        <f t="shared" si="21"/>
        <v>#REF!</v>
      </c>
      <c r="AH13" s="36" t="e">
        <f t="shared" si="21"/>
        <v>#REF!</v>
      </c>
      <c r="AI13" s="36" t="e">
        <f t="shared" si="21"/>
        <v>#REF!</v>
      </c>
      <c r="AJ13" s="36" t="e">
        <f t="shared" si="21"/>
        <v>#REF!</v>
      </c>
      <c r="AK13" s="36" t="e">
        <f t="shared" si="21"/>
        <v>#REF!</v>
      </c>
      <c r="AL13" s="36" t="e">
        <f t="shared" si="21"/>
        <v>#REF!</v>
      </c>
      <c r="AM13" s="36" t="e">
        <f t="shared" si="21"/>
        <v>#REF!</v>
      </c>
      <c r="AN13" s="36" t="e">
        <f t="shared" si="21"/>
        <v>#REF!</v>
      </c>
      <c r="AO13" s="36" t="e">
        <f t="shared" si="21"/>
        <v>#REF!</v>
      </c>
      <c r="AP13" s="36" t="e">
        <f t="shared" si="21"/>
        <v>#REF!</v>
      </c>
      <c r="AQ13" s="36" t="e">
        <f aca="true" t="shared" si="22" ref="AQ13:BF27">AP13*(1+$K13)</f>
        <v>#REF!</v>
      </c>
      <c r="AR13" s="36" t="e">
        <f t="shared" si="22"/>
        <v>#REF!</v>
      </c>
      <c r="AS13" s="36" t="e">
        <f t="shared" si="22"/>
        <v>#REF!</v>
      </c>
      <c r="AT13" s="36" t="e">
        <f t="shared" si="22"/>
        <v>#REF!</v>
      </c>
      <c r="AU13" s="36" t="e">
        <f t="shared" si="22"/>
        <v>#REF!</v>
      </c>
      <c r="AV13" s="36" t="e">
        <f t="shared" si="22"/>
        <v>#REF!</v>
      </c>
      <c r="AW13" s="36" t="e">
        <f t="shared" si="22"/>
        <v>#REF!</v>
      </c>
      <c r="AX13" s="36" t="e">
        <f t="shared" si="22"/>
        <v>#REF!</v>
      </c>
      <c r="AY13" s="36" t="e">
        <f t="shared" si="22"/>
        <v>#REF!</v>
      </c>
      <c r="AZ13" s="36" t="e">
        <f t="shared" si="22"/>
        <v>#REF!</v>
      </c>
      <c r="BA13" s="36" t="e">
        <f t="shared" si="22"/>
        <v>#REF!</v>
      </c>
      <c r="BB13" s="36" t="e">
        <f t="shared" si="22"/>
        <v>#REF!</v>
      </c>
      <c r="BC13" s="36" t="e">
        <f t="shared" si="22"/>
        <v>#REF!</v>
      </c>
      <c r="BD13" s="36" t="e">
        <f t="shared" si="22"/>
        <v>#REF!</v>
      </c>
      <c r="BE13" s="36" t="e">
        <f t="shared" si="22"/>
        <v>#REF!</v>
      </c>
      <c r="BF13" s="36" t="e">
        <f t="shared" si="22"/>
        <v>#REF!</v>
      </c>
      <c r="BG13" s="36" t="e">
        <f aca="true" t="shared" si="23" ref="BG13:BV27">BF13*(1+$K13)</f>
        <v>#REF!</v>
      </c>
      <c r="BH13" s="36" t="e">
        <f t="shared" si="23"/>
        <v>#REF!</v>
      </c>
      <c r="BI13" s="36" t="e">
        <f t="shared" si="23"/>
        <v>#REF!</v>
      </c>
      <c r="BJ13" s="36" t="e">
        <f t="shared" si="23"/>
        <v>#REF!</v>
      </c>
      <c r="BK13" s="36" t="e">
        <f t="shared" si="23"/>
        <v>#REF!</v>
      </c>
      <c r="BL13" s="36" t="e">
        <f t="shared" si="23"/>
        <v>#REF!</v>
      </c>
      <c r="BM13" s="36" t="e">
        <f t="shared" si="23"/>
        <v>#REF!</v>
      </c>
      <c r="BN13" s="36" t="e">
        <f t="shared" si="23"/>
        <v>#REF!</v>
      </c>
      <c r="BO13" s="36" t="e">
        <f t="shared" si="23"/>
        <v>#REF!</v>
      </c>
      <c r="BP13" s="36" t="e">
        <f t="shared" si="23"/>
        <v>#REF!</v>
      </c>
      <c r="BQ13" s="36" t="e">
        <f t="shared" si="23"/>
        <v>#REF!</v>
      </c>
      <c r="BR13" s="36" t="e">
        <f t="shared" si="23"/>
        <v>#REF!</v>
      </c>
      <c r="BS13" s="36" t="e">
        <f t="shared" si="23"/>
        <v>#REF!</v>
      </c>
      <c r="BT13" s="36" t="e">
        <f t="shared" si="23"/>
        <v>#REF!</v>
      </c>
      <c r="BU13" s="36" t="e">
        <f t="shared" si="23"/>
        <v>#REF!</v>
      </c>
      <c r="BV13" s="36" t="e">
        <f t="shared" si="23"/>
        <v>#REF!</v>
      </c>
      <c r="BW13" s="36" t="e">
        <f aca="true" t="shared" si="24" ref="BW13:CL27">BV13*(1+$K13)</f>
        <v>#REF!</v>
      </c>
      <c r="BX13" s="36" t="e">
        <f t="shared" si="24"/>
        <v>#REF!</v>
      </c>
      <c r="BY13" s="36" t="e">
        <f t="shared" si="24"/>
        <v>#REF!</v>
      </c>
      <c r="BZ13" s="36" t="e">
        <f t="shared" si="24"/>
        <v>#REF!</v>
      </c>
      <c r="CA13" s="36" t="e">
        <f t="shared" si="24"/>
        <v>#REF!</v>
      </c>
      <c r="CB13" s="36" t="e">
        <f t="shared" si="24"/>
        <v>#REF!</v>
      </c>
      <c r="CC13" s="36" t="e">
        <f t="shared" si="24"/>
        <v>#REF!</v>
      </c>
      <c r="CD13" s="36" t="e">
        <f t="shared" si="24"/>
        <v>#REF!</v>
      </c>
      <c r="CE13" s="36" t="e">
        <f t="shared" si="24"/>
        <v>#REF!</v>
      </c>
      <c r="CF13" s="36" t="e">
        <f t="shared" si="24"/>
        <v>#REF!</v>
      </c>
      <c r="CG13" s="36" t="e">
        <f t="shared" si="24"/>
        <v>#REF!</v>
      </c>
      <c r="CH13" s="36" t="e">
        <f t="shared" si="24"/>
        <v>#REF!</v>
      </c>
      <c r="CI13" s="36" t="e">
        <f t="shared" si="24"/>
        <v>#REF!</v>
      </c>
      <c r="CJ13" s="36" t="e">
        <f t="shared" si="24"/>
        <v>#REF!</v>
      </c>
      <c r="CK13" s="36" t="e">
        <f t="shared" si="24"/>
        <v>#REF!</v>
      </c>
      <c r="CL13" s="36" t="e">
        <f t="shared" si="24"/>
        <v>#REF!</v>
      </c>
      <c r="CM13" s="36" t="e">
        <f aca="true" t="shared" si="25" ref="CM13:DB27">CL13*(1+$K13)</f>
        <v>#REF!</v>
      </c>
      <c r="CN13" s="36" t="e">
        <f t="shared" si="25"/>
        <v>#REF!</v>
      </c>
      <c r="CO13" s="36" t="e">
        <f t="shared" si="25"/>
        <v>#REF!</v>
      </c>
      <c r="CP13" s="36" t="e">
        <f t="shared" si="25"/>
        <v>#REF!</v>
      </c>
      <c r="CQ13" s="36" t="e">
        <f t="shared" si="25"/>
        <v>#REF!</v>
      </c>
      <c r="CR13" s="36" t="e">
        <f t="shared" si="25"/>
        <v>#REF!</v>
      </c>
      <c r="CS13" s="36" t="e">
        <f t="shared" si="25"/>
        <v>#REF!</v>
      </c>
      <c r="CT13" s="36" t="e">
        <f t="shared" si="25"/>
        <v>#REF!</v>
      </c>
      <c r="CU13" s="36" t="e">
        <f t="shared" si="25"/>
        <v>#REF!</v>
      </c>
      <c r="CV13" s="36" t="e">
        <f t="shared" si="25"/>
        <v>#REF!</v>
      </c>
      <c r="CW13" s="36" t="e">
        <f t="shared" si="25"/>
        <v>#REF!</v>
      </c>
      <c r="CX13" s="36" t="e">
        <f t="shared" si="25"/>
        <v>#REF!</v>
      </c>
      <c r="CY13" s="36" t="e">
        <f t="shared" si="25"/>
        <v>#REF!</v>
      </c>
      <c r="CZ13" s="36" t="e">
        <f t="shared" si="25"/>
        <v>#REF!</v>
      </c>
      <c r="DA13" s="36" t="e">
        <f t="shared" si="25"/>
        <v>#REF!</v>
      </c>
      <c r="DB13" s="36" t="e">
        <f t="shared" si="25"/>
        <v>#REF!</v>
      </c>
      <c r="DC13" s="36" t="e">
        <f aca="true" t="shared" si="26" ref="DC13:DR27">DB13*(1+$K13)</f>
        <v>#REF!</v>
      </c>
      <c r="DD13" s="36" t="e">
        <f t="shared" si="26"/>
        <v>#REF!</v>
      </c>
      <c r="DE13" s="36" t="e">
        <f t="shared" si="26"/>
        <v>#REF!</v>
      </c>
      <c r="DF13" s="36" t="e">
        <f t="shared" si="26"/>
        <v>#REF!</v>
      </c>
      <c r="DG13" s="36" t="e">
        <f t="shared" si="26"/>
        <v>#REF!</v>
      </c>
      <c r="DH13" s="36" t="e">
        <f t="shared" si="26"/>
        <v>#REF!</v>
      </c>
      <c r="DI13" s="36" t="e">
        <f t="shared" si="26"/>
        <v>#REF!</v>
      </c>
      <c r="DJ13" s="36" t="e">
        <f t="shared" si="26"/>
        <v>#REF!</v>
      </c>
      <c r="DK13" s="36" t="e">
        <f t="shared" si="26"/>
        <v>#REF!</v>
      </c>
      <c r="DL13" s="36" t="e">
        <f t="shared" si="26"/>
        <v>#REF!</v>
      </c>
      <c r="DM13" s="36" t="e">
        <f t="shared" si="26"/>
        <v>#REF!</v>
      </c>
      <c r="DN13" s="36" t="e">
        <f t="shared" si="26"/>
        <v>#REF!</v>
      </c>
      <c r="DO13" s="36" t="e">
        <f t="shared" si="26"/>
        <v>#REF!</v>
      </c>
      <c r="DP13" s="36" t="e">
        <f t="shared" si="26"/>
        <v>#REF!</v>
      </c>
      <c r="DQ13" s="36" t="e">
        <f t="shared" si="26"/>
        <v>#REF!</v>
      </c>
      <c r="DR13" s="36" t="e">
        <f t="shared" si="26"/>
        <v>#REF!</v>
      </c>
      <c r="DS13" s="36" t="e">
        <f aca="true" t="shared" si="27" ref="DS13:EH27">DR13*(1+$K13)</f>
        <v>#REF!</v>
      </c>
      <c r="DT13" s="36" t="e">
        <f t="shared" si="27"/>
        <v>#REF!</v>
      </c>
      <c r="DU13" s="36" t="e">
        <f t="shared" si="27"/>
        <v>#REF!</v>
      </c>
      <c r="DV13" s="36" t="e">
        <f t="shared" si="27"/>
        <v>#REF!</v>
      </c>
      <c r="DW13" s="36" t="e">
        <f t="shared" si="27"/>
        <v>#REF!</v>
      </c>
      <c r="DX13" s="36" t="e">
        <f t="shared" si="27"/>
        <v>#REF!</v>
      </c>
      <c r="DY13" s="36" t="e">
        <f t="shared" si="27"/>
        <v>#REF!</v>
      </c>
      <c r="DZ13" s="36" t="e">
        <f t="shared" si="27"/>
        <v>#REF!</v>
      </c>
      <c r="EA13" s="36" t="e">
        <f t="shared" si="27"/>
        <v>#REF!</v>
      </c>
      <c r="EB13" s="36" t="e">
        <f t="shared" si="27"/>
        <v>#REF!</v>
      </c>
      <c r="EC13" s="36" t="e">
        <f t="shared" si="27"/>
        <v>#REF!</v>
      </c>
      <c r="ED13" s="36" t="e">
        <f t="shared" si="27"/>
        <v>#REF!</v>
      </c>
      <c r="EE13" s="36" t="e">
        <f t="shared" si="27"/>
        <v>#REF!</v>
      </c>
      <c r="EF13" s="36" t="e">
        <f t="shared" si="27"/>
        <v>#REF!</v>
      </c>
      <c r="EG13" s="36" t="e">
        <f t="shared" si="27"/>
        <v>#REF!</v>
      </c>
      <c r="EH13" s="36" t="e">
        <f t="shared" si="27"/>
        <v>#REF!</v>
      </c>
      <c r="EI13" s="36" t="e">
        <f aca="true" t="shared" si="28" ref="EI13:EX27">EH13*(1+$K13)</f>
        <v>#REF!</v>
      </c>
      <c r="EJ13" s="36" t="e">
        <f t="shared" si="28"/>
        <v>#REF!</v>
      </c>
      <c r="EK13" s="36" t="e">
        <f t="shared" si="28"/>
        <v>#REF!</v>
      </c>
      <c r="EL13" s="36" t="e">
        <f t="shared" si="28"/>
        <v>#REF!</v>
      </c>
      <c r="EM13" s="36" t="e">
        <f t="shared" si="28"/>
        <v>#REF!</v>
      </c>
      <c r="EN13" s="36" t="e">
        <f t="shared" si="28"/>
        <v>#REF!</v>
      </c>
      <c r="EO13" s="36" t="e">
        <f t="shared" si="28"/>
        <v>#REF!</v>
      </c>
      <c r="EP13" s="36" t="e">
        <f t="shared" si="28"/>
        <v>#REF!</v>
      </c>
      <c r="EQ13" s="36" t="e">
        <f t="shared" si="28"/>
        <v>#REF!</v>
      </c>
      <c r="ER13" s="36" t="e">
        <f t="shared" si="28"/>
        <v>#REF!</v>
      </c>
      <c r="ES13" s="36" t="e">
        <f t="shared" si="28"/>
        <v>#REF!</v>
      </c>
      <c r="ET13" s="36" t="e">
        <f t="shared" si="28"/>
        <v>#REF!</v>
      </c>
      <c r="EU13" s="36" t="e">
        <f t="shared" si="28"/>
        <v>#REF!</v>
      </c>
      <c r="EV13" s="36" t="e">
        <f t="shared" si="28"/>
        <v>#REF!</v>
      </c>
      <c r="EW13" s="36" t="e">
        <f t="shared" si="28"/>
        <v>#REF!</v>
      </c>
      <c r="EX13" s="36" t="e">
        <f t="shared" si="28"/>
        <v>#REF!</v>
      </c>
      <c r="EY13" s="36" t="e">
        <f aca="true" t="shared" si="29" ref="EY13:FN27">EX13*(1+$K13)</f>
        <v>#REF!</v>
      </c>
      <c r="EZ13" s="36" t="e">
        <f t="shared" si="29"/>
        <v>#REF!</v>
      </c>
      <c r="FA13" s="36" t="e">
        <f t="shared" si="29"/>
        <v>#REF!</v>
      </c>
      <c r="FB13" s="36" t="e">
        <f t="shared" si="29"/>
        <v>#REF!</v>
      </c>
      <c r="FC13" s="36" t="e">
        <f t="shared" si="29"/>
        <v>#REF!</v>
      </c>
      <c r="FD13" s="36" t="e">
        <f t="shared" si="29"/>
        <v>#REF!</v>
      </c>
      <c r="FE13" s="36" t="e">
        <f t="shared" si="29"/>
        <v>#REF!</v>
      </c>
      <c r="FF13" s="36" t="e">
        <f t="shared" si="29"/>
        <v>#REF!</v>
      </c>
      <c r="FG13" s="36" t="e">
        <f t="shared" si="29"/>
        <v>#REF!</v>
      </c>
      <c r="FH13" s="36" t="e">
        <f t="shared" si="29"/>
        <v>#REF!</v>
      </c>
      <c r="FI13" s="36" t="e">
        <f t="shared" si="29"/>
        <v>#REF!</v>
      </c>
      <c r="FJ13" s="36" t="e">
        <f t="shared" si="29"/>
        <v>#REF!</v>
      </c>
      <c r="FK13" s="36" t="e">
        <f t="shared" si="29"/>
        <v>#REF!</v>
      </c>
      <c r="FL13" s="36" t="e">
        <f t="shared" si="29"/>
        <v>#REF!</v>
      </c>
      <c r="FM13" s="36" t="e">
        <f t="shared" si="29"/>
        <v>#REF!</v>
      </c>
      <c r="FN13" s="36" t="e">
        <f t="shared" si="29"/>
        <v>#REF!</v>
      </c>
      <c r="FO13" s="36" t="e">
        <f aca="true" t="shared" si="30" ref="FO13:GD27">FN13*(1+$K13)</f>
        <v>#REF!</v>
      </c>
      <c r="FP13" s="36" t="e">
        <f t="shared" si="30"/>
        <v>#REF!</v>
      </c>
      <c r="FQ13" s="36" t="e">
        <f t="shared" si="30"/>
        <v>#REF!</v>
      </c>
      <c r="FR13" s="36" t="e">
        <f t="shared" si="30"/>
        <v>#REF!</v>
      </c>
      <c r="FS13" s="36" t="e">
        <f t="shared" si="30"/>
        <v>#REF!</v>
      </c>
      <c r="FT13" s="36" t="e">
        <f t="shared" si="30"/>
        <v>#REF!</v>
      </c>
      <c r="FU13" s="36" t="e">
        <f t="shared" si="30"/>
        <v>#REF!</v>
      </c>
      <c r="FV13" s="36" t="e">
        <f t="shared" si="30"/>
        <v>#REF!</v>
      </c>
      <c r="FW13" s="36" t="e">
        <f t="shared" si="30"/>
        <v>#REF!</v>
      </c>
      <c r="FX13" s="36" t="e">
        <f t="shared" si="30"/>
        <v>#REF!</v>
      </c>
      <c r="FY13" s="36" t="e">
        <f t="shared" si="30"/>
        <v>#REF!</v>
      </c>
      <c r="FZ13" s="36" t="e">
        <f t="shared" si="30"/>
        <v>#REF!</v>
      </c>
      <c r="GA13" s="36" t="e">
        <f t="shared" si="30"/>
        <v>#REF!</v>
      </c>
      <c r="GB13" s="36" t="e">
        <f t="shared" si="30"/>
        <v>#REF!</v>
      </c>
      <c r="GC13" s="36" t="e">
        <f t="shared" si="30"/>
        <v>#REF!</v>
      </c>
      <c r="GD13" s="36" t="e">
        <f t="shared" si="30"/>
        <v>#REF!</v>
      </c>
      <c r="GE13" s="36" t="e">
        <f aca="true" t="shared" si="31" ref="GE13:GT27">GD13*(1+$K13)</f>
        <v>#REF!</v>
      </c>
      <c r="GF13" s="36" t="e">
        <f t="shared" si="31"/>
        <v>#REF!</v>
      </c>
      <c r="GG13" s="36" t="e">
        <f t="shared" si="31"/>
        <v>#REF!</v>
      </c>
      <c r="GH13" s="36" t="e">
        <f t="shared" si="31"/>
        <v>#REF!</v>
      </c>
      <c r="GI13" s="36" t="e">
        <f t="shared" si="31"/>
        <v>#REF!</v>
      </c>
      <c r="GJ13" s="36" t="e">
        <f t="shared" si="31"/>
        <v>#REF!</v>
      </c>
      <c r="GK13" s="36" t="e">
        <f t="shared" si="31"/>
        <v>#REF!</v>
      </c>
      <c r="GL13" s="36" t="e">
        <f t="shared" si="31"/>
        <v>#REF!</v>
      </c>
      <c r="GM13" s="36" t="e">
        <f t="shared" si="31"/>
        <v>#REF!</v>
      </c>
      <c r="GN13" s="36" t="e">
        <f t="shared" si="31"/>
        <v>#REF!</v>
      </c>
      <c r="GO13" s="36" t="e">
        <f t="shared" si="31"/>
        <v>#REF!</v>
      </c>
      <c r="GP13" s="36" t="e">
        <f t="shared" si="31"/>
        <v>#REF!</v>
      </c>
      <c r="GQ13" s="36" t="e">
        <f t="shared" si="31"/>
        <v>#REF!</v>
      </c>
      <c r="GR13" s="36" t="e">
        <f t="shared" si="31"/>
        <v>#REF!</v>
      </c>
      <c r="GS13" s="36" t="e">
        <f t="shared" si="31"/>
        <v>#REF!</v>
      </c>
      <c r="GT13" s="36" t="e">
        <f t="shared" si="31"/>
        <v>#REF!</v>
      </c>
      <c r="GU13" s="36" t="e">
        <f aca="true" t="shared" si="32" ref="GU13:HE27">GT13*(1+$K13)</f>
        <v>#REF!</v>
      </c>
      <c r="GV13" s="36" t="e">
        <f t="shared" si="32"/>
        <v>#REF!</v>
      </c>
      <c r="GW13" s="36" t="e">
        <f t="shared" si="32"/>
        <v>#REF!</v>
      </c>
      <c r="GX13" s="36" t="e">
        <f t="shared" si="32"/>
        <v>#REF!</v>
      </c>
      <c r="GY13" s="36" t="e">
        <f t="shared" si="32"/>
        <v>#REF!</v>
      </c>
      <c r="GZ13" s="36" t="e">
        <f t="shared" si="32"/>
        <v>#REF!</v>
      </c>
      <c r="HA13" s="36" t="e">
        <f t="shared" si="32"/>
        <v>#REF!</v>
      </c>
      <c r="HB13" s="36" t="e">
        <f t="shared" si="32"/>
        <v>#REF!</v>
      </c>
      <c r="HC13" s="36" t="e">
        <f t="shared" si="32"/>
        <v>#REF!</v>
      </c>
      <c r="HD13" s="36" t="e">
        <f t="shared" si="32"/>
        <v>#REF!</v>
      </c>
      <c r="HE13" s="36" t="e">
        <f t="shared" si="32"/>
        <v>#REF!</v>
      </c>
      <c r="HF13" s="36" t="e">
        <f aca="true" t="shared" si="33" ref="HF13:HF27">HE13*(1+$K13)</f>
        <v>#REF!</v>
      </c>
      <c r="HG13" s="36" t="e">
        <f aca="true" t="shared" si="34" ref="HG13:HH27">HF13*(1+$K13)</f>
        <v>#REF!</v>
      </c>
      <c r="HH13" s="36" t="e">
        <f t="shared" si="34"/>
        <v>#REF!</v>
      </c>
    </row>
    <row r="14" spans="1:216" ht="15.75" customHeight="1">
      <c r="A14" s="10">
        <v>3</v>
      </c>
      <c r="B14" s="59" t="s">
        <v>330</v>
      </c>
      <c r="C14" s="103" t="e">
        <f>#REF!</f>
        <v>#REF!</v>
      </c>
      <c r="D14" s="103" t="e">
        <f>#REF!</f>
        <v>#REF!</v>
      </c>
      <c r="E14" s="75" t="e">
        <f>#REF!</f>
        <v>#REF!</v>
      </c>
      <c r="F14" s="15" t="e">
        <f t="shared" si="0"/>
        <v>#REF!</v>
      </c>
      <c r="G14" s="15" t="e">
        <f t="shared" si="0"/>
        <v>#REF!</v>
      </c>
      <c r="H14" s="15" t="e">
        <f t="shared" si="0"/>
        <v>#REF!</v>
      </c>
      <c r="I14" s="15" t="e">
        <f t="shared" si="0"/>
        <v>#REF!</v>
      </c>
      <c r="J14" s="15" t="e">
        <f t="shared" si="0"/>
        <v>#REF!</v>
      </c>
      <c r="K14" s="22">
        <v>0.05</v>
      </c>
      <c r="L14" s="15" t="e">
        <f t="shared" si="1"/>
        <v>#VALUE!</v>
      </c>
      <c r="M14" s="15"/>
      <c r="N14" s="107" t="e">
        <f t="shared" si="14"/>
        <v>#REF!</v>
      </c>
      <c r="O14" s="15" t="e">
        <f t="shared" si="2"/>
        <v>#REF!</v>
      </c>
      <c r="P14" s="100" t="e">
        <f t="shared" si="15"/>
        <v>#REF!</v>
      </c>
      <c r="Q14" s="36" t="e">
        <f t="shared" si="16"/>
        <v>#REF!</v>
      </c>
      <c r="R14" s="36" t="e">
        <f t="shared" si="17"/>
        <v>#REF!</v>
      </c>
      <c r="S14" s="36" t="e">
        <f t="shared" si="18"/>
        <v>#REF!</v>
      </c>
      <c r="T14" s="36" t="e">
        <f t="shared" si="19"/>
        <v>#REF!</v>
      </c>
      <c r="U14" s="36" t="e">
        <f t="shared" si="20"/>
        <v>#REF!</v>
      </c>
      <c r="V14" s="36" t="e">
        <f t="shared" si="3"/>
        <v>#REF!</v>
      </c>
      <c r="W14" s="36" t="e">
        <f t="shared" si="4"/>
        <v>#REF!</v>
      </c>
      <c r="X14" s="36" t="e">
        <f t="shared" si="5"/>
        <v>#REF!</v>
      </c>
      <c r="Y14" s="36" t="e">
        <f t="shared" si="6"/>
        <v>#REF!</v>
      </c>
      <c r="Z14" s="36" t="e">
        <f t="shared" si="7"/>
        <v>#REF!</v>
      </c>
      <c r="AA14" s="36" t="e">
        <f t="shared" si="21"/>
        <v>#REF!</v>
      </c>
      <c r="AB14" s="36" t="e">
        <f t="shared" si="21"/>
        <v>#REF!</v>
      </c>
      <c r="AC14" s="36" t="e">
        <f t="shared" si="21"/>
        <v>#REF!</v>
      </c>
      <c r="AD14" s="36" t="e">
        <f t="shared" si="21"/>
        <v>#REF!</v>
      </c>
      <c r="AE14" s="36" t="e">
        <f t="shared" si="21"/>
        <v>#REF!</v>
      </c>
      <c r="AF14" s="36" t="e">
        <f t="shared" si="21"/>
        <v>#REF!</v>
      </c>
      <c r="AG14" s="36" t="e">
        <f t="shared" si="21"/>
        <v>#REF!</v>
      </c>
      <c r="AH14" s="36" t="e">
        <f t="shared" si="21"/>
        <v>#REF!</v>
      </c>
      <c r="AI14" s="36" t="e">
        <f t="shared" si="21"/>
        <v>#REF!</v>
      </c>
      <c r="AJ14" s="36" t="e">
        <f t="shared" si="21"/>
        <v>#REF!</v>
      </c>
      <c r="AK14" s="36" t="e">
        <f t="shared" si="21"/>
        <v>#REF!</v>
      </c>
      <c r="AL14" s="36" t="e">
        <f t="shared" si="21"/>
        <v>#REF!</v>
      </c>
      <c r="AM14" s="36" t="e">
        <f t="shared" si="21"/>
        <v>#REF!</v>
      </c>
      <c r="AN14" s="36" t="e">
        <f t="shared" si="21"/>
        <v>#REF!</v>
      </c>
      <c r="AO14" s="36" t="e">
        <f t="shared" si="21"/>
        <v>#REF!</v>
      </c>
      <c r="AP14" s="36" t="e">
        <f t="shared" si="21"/>
        <v>#REF!</v>
      </c>
      <c r="AQ14" s="36" t="e">
        <f t="shared" si="22"/>
        <v>#REF!</v>
      </c>
      <c r="AR14" s="36" t="e">
        <f t="shared" si="22"/>
        <v>#REF!</v>
      </c>
      <c r="AS14" s="36" t="e">
        <f t="shared" si="22"/>
        <v>#REF!</v>
      </c>
      <c r="AT14" s="36" t="e">
        <f t="shared" si="22"/>
        <v>#REF!</v>
      </c>
      <c r="AU14" s="36" t="e">
        <f t="shared" si="22"/>
        <v>#REF!</v>
      </c>
      <c r="AV14" s="36" t="e">
        <f t="shared" si="22"/>
        <v>#REF!</v>
      </c>
      <c r="AW14" s="36" t="e">
        <f t="shared" si="22"/>
        <v>#REF!</v>
      </c>
      <c r="AX14" s="36" t="e">
        <f t="shared" si="22"/>
        <v>#REF!</v>
      </c>
      <c r="AY14" s="36" t="e">
        <f t="shared" si="22"/>
        <v>#REF!</v>
      </c>
      <c r="AZ14" s="36" t="e">
        <f t="shared" si="22"/>
        <v>#REF!</v>
      </c>
      <c r="BA14" s="36" t="e">
        <f t="shared" si="22"/>
        <v>#REF!</v>
      </c>
      <c r="BB14" s="36" t="e">
        <f t="shared" si="22"/>
        <v>#REF!</v>
      </c>
      <c r="BC14" s="36" t="e">
        <f t="shared" si="22"/>
        <v>#REF!</v>
      </c>
      <c r="BD14" s="36" t="e">
        <f t="shared" si="22"/>
        <v>#REF!</v>
      </c>
      <c r="BE14" s="36" t="e">
        <f t="shared" si="22"/>
        <v>#REF!</v>
      </c>
      <c r="BF14" s="36" t="e">
        <f t="shared" si="22"/>
        <v>#REF!</v>
      </c>
      <c r="BG14" s="36" t="e">
        <f t="shared" si="23"/>
        <v>#REF!</v>
      </c>
      <c r="BH14" s="36" t="e">
        <f t="shared" si="23"/>
        <v>#REF!</v>
      </c>
      <c r="BI14" s="36" t="e">
        <f t="shared" si="23"/>
        <v>#REF!</v>
      </c>
      <c r="BJ14" s="36" t="e">
        <f t="shared" si="23"/>
        <v>#REF!</v>
      </c>
      <c r="BK14" s="36" t="e">
        <f t="shared" si="23"/>
        <v>#REF!</v>
      </c>
      <c r="BL14" s="36" t="e">
        <f t="shared" si="23"/>
        <v>#REF!</v>
      </c>
      <c r="BM14" s="36" t="e">
        <f t="shared" si="23"/>
        <v>#REF!</v>
      </c>
      <c r="BN14" s="36" t="e">
        <f t="shared" si="23"/>
        <v>#REF!</v>
      </c>
      <c r="BO14" s="36" t="e">
        <f t="shared" si="23"/>
        <v>#REF!</v>
      </c>
      <c r="BP14" s="36" t="e">
        <f t="shared" si="23"/>
        <v>#REF!</v>
      </c>
      <c r="BQ14" s="36" t="e">
        <f t="shared" si="23"/>
        <v>#REF!</v>
      </c>
      <c r="BR14" s="36" t="e">
        <f t="shared" si="23"/>
        <v>#REF!</v>
      </c>
      <c r="BS14" s="36" t="e">
        <f t="shared" si="23"/>
        <v>#REF!</v>
      </c>
      <c r="BT14" s="36" t="e">
        <f t="shared" si="23"/>
        <v>#REF!</v>
      </c>
      <c r="BU14" s="36" t="e">
        <f t="shared" si="23"/>
        <v>#REF!</v>
      </c>
      <c r="BV14" s="36" t="e">
        <f t="shared" si="23"/>
        <v>#REF!</v>
      </c>
      <c r="BW14" s="36" t="e">
        <f t="shared" si="24"/>
        <v>#REF!</v>
      </c>
      <c r="BX14" s="36" t="e">
        <f t="shared" si="24"/>
        <v>#REF!</v>
      </c>
      <c r="BY14" s="36" t="e">
        <f t="shared" si="24"/>
        <v>#REF!</v>
      </c>
      <c r="BZ14" s="36" t="e">
        <f t="shared" si="24"/>
        <v>#REF!</v>
      </c>
      <c r="CA14" s="36" t="e">
        <f t="shared" si="24"/>
        <v>#REF!</v>
      </c>
      <c r="CB14" s="36" t="e">
        <f t="shared" si="24"/>
        <v>#REF!</v>
      </c>
      <c r="CC14" s="36" t="e">
        <f t="shared" si="24"/>
        <v>#REF!</v>
      </c>
      <c r="CD14" s="36" t="e">
        <f t="shared" si="24"/>
        <v>#REF!</v>
      </c>
      <c r="CE14" s="36" t="e">
        <f t="shared" si="24"/>
        <v>#REF!</v>
      </c>
      <c r="CF14" s="36" t="e">
        <f t="shared" si="24"/>
        <v>#REF!</v>
      </c>
      <c r="CG14" s="36" t="e">
        <f t="shared" si="24"/>
        <v>#REF!</v>
      </c>
      <c r="CH14" s="36" t="e">
        <f t="shared" si="24"/>
        <v>#REF!</v>
      </c>
      <c r="CI14" s="36" t="e">
        <f t="shared" si="24"/>
        <v>#REF!</v>
      </c>
      <c r="CJ14" s="36" t="e">
        <f t="shared" si="24"/>
        <v>#REF!</v>
      </c>
      <c r="CK14" s="36" t="e">
        <f t="shared" si="24"/>
        <v>#REF!</v>
      </c>
      <c r="CL14" s="36" t="e">
        <f t="shared" si="24"/>
        <v>#REF!</v>
      </c>
      <c r="CM14" s="36" t="e">
        <f t="shared" si="25"/>
        <v>#REF!</v>
      </c>
      <c r="CN14" s="36" t="e">
        <f t="shared" si="25"/>
        <v>#REF!</v>
      </c>
      <c r="CO14" s="36" t="e">
        <f t="shared" si="25"/>
        <v>#REF!</v>
      </c>
      <c r="CP14" s="36" t="e">
        <f t="shared" si="25"/>
        <v>#REF!</v>
      </c>
      <c r="CQ14" s="36" t="e">
        <f t="shared" si="25"/>
        <v>#REF!</v>
      </c>
      <c r="CR14" s="36" t="e">
        <f t="shared" si="25"/>
        <v>#REF!</v>
      </c>
      <c r="CS14" s="36" t="e">
        <f t="shared" si="25"/>
        <v>#REF!</v>
      </c>
      <c r="CT14" s="36" t="e">
        <f t="shared" si="25"/>
        <v>#REF!</v>
      </c>
      <c r="CU14" s="36" t="e">
        <f t="shared" si="25"/>
        <v>#REF!</v>
      </c>
      <c r="CV14" s="36" t="e">
        <f t="shared" si="25"/>
        <v>#REF!</v>
      </c>
      <c r="CW14" s="36" t="e">
        <f t="shared" si="25"/>
        <v>#REF!</v>
      </c>
      <c r="CX14" s="36" t="e">
        <f t="shared" si="25"/>
        <v>#REF!</v>
      </c>
      <c r="CY14" s="36" t="e">
        <f t="shared" si="25"/>
        <v>#REF!</v>
      </c>
      <c r="CZ14" s="36" t="e">
        <f t="shared" si="25"/>
        <v>#REF!</v>
      </c>
      <c r="DA14" s="36" t="e">
        <f t="shared" si="25"/>
        <v>#REF!</v>
      </c>
      <c r="DB14" s="36" t="e">
        <f t="shared" si="25"/>
        <v>#REF!</v>
      </c>
      <c r="DC14" s="36" t="e">
        <f t="shared" si="26"/>
        <v>#REF!</v>
      </c>
      <c r="DD14" s="36" t="e">
        <f t="shared" si="26"/>
        <v>#REF!</v>
      </c>
      <c r="DE14" s="36" t="e">
        <f t="shared" si="26"/>
        <v>#REF!</v>
      </c>
      <c r="DF14" s="36" t="e">
        <f t="shared" si="26"/>
        <v>#REF!</v>
      </c>
      <c r="DG14" s="36" t="e">
        <f t="shared" si="26"/>
        <v>#REF!</v>
      </c>
      <c r="DH14" s="36" t="e">
        <f t="shared" si="26"/>
        <v>#REF!</v>
      </c>
      <c r="DI14" s="36" t="e">
        <f t="shared" si="26"/>
        <v>#REF!</v>
      </c>
      <c r="DJ14" s="36" t="e">
        <f t="shared" si="26"/>
        <v>#REF!</v>
      </c>
      <c r="DK14" s="36" t="e">
        <f t="shared" si="26"/>
        <v>#REF!</v>
      </c>
      <c r="DL14" s="36" t="e">
        <f t="shared" si="26"/>
        <v>#REF!</v>
      </c>
      <c r="DM14" s="36" t="e">
        <f t="shared" si="26"/>
        <v>#REF!</v>
      </c>
      <c r="DN14" s="36" t="e">
        <f t="shared" si="26"/>
        <v>#REF!</v>
      </c>
      <c r="DO14" s="36" t="e">
        <f t="shared" si="26"/>
        <v>#REF!</v>
      </c>
      <c r="DP14" s="36" t="e">
        <f t="shared" si="26"/>
        <v>#REF!</v>
      </c>
      <c r="DQ14" s="36" t="e">
        <f t="shared" si="26"/>
        <v>#REF!</v>
      </c>
      <c r="DR14" s="36" t="e">
        <f t="shared" si="26"/>
        <v>#REF!</v>
      </c>
      <c r="DS14" s="36" t="e">
        <f t="shared" si="27"/>
        <v>#REF!</v>
      </c>
      <c r="DT14" s="36" t="e">
        <f t="shared" si="27"/>
        <v>#REF!</v>
      </c>
      <c r="DU14" s="36" t="e">
        <f t="shared" si="27"/>
        <v>#REF!</v>
      </c>
      <c r="DV14" s="36" t="e">
        <f t="shared" si="27"/>
        <v>#REF!</v>
      </c>
      <c r="DW14" s="36" t="e">
        <f t="shared" si="27"/>
        <v>#REF!</v>
      </c>
      <c r="DX14" s="36" t="e">
        <f t="shared" si="27"/>
        <v>#REF!</v>
      </c>
      <c r="DY14" s="36" t="e">
        <f t="shared" si="27"/>
        <v>#REF!</v>
      </c>
      <c r="DZ14" s="36" t="e">
        <f t="shared" si="27"/>
        <v>#REF!</v>
      </c>
      <c r="EA14" s="36" t="e">
        <f t="shared" si="27"/>
        <v>#REF!</v>
      </c>
      <c r="EB14" s="36" t="e">
        <f t="shared" si="27"/>
        <v>#REF!</v>
      </c>
      <c r="EC14" s="36" t="e">
        <f t="shared" si="27"/>
        <v>#REF!</v>
      </c>
      <c r="ED14" s="36" t="e">
        <f t="shared" si="27"/>
        <v>#REF!</v>
      </c>
      <c r="EE14" s="36" t="e">
        <f t="shared" si="27"/>
        <v>#REF!</v>
      </c>
      <c r="EF14" s="36" t="e">
        <f t="shared" si="27"/>
        <v>#REF!</v>
      </c>
      <c r="EG14" s="36" t="e">
        <f t="shared" si="27"/>
        <v>#REF!</v>
      </c>
      <c r="EH14" s="36" t="e">
        <f t="shared" si="27"/>
        <v>#REF!</v>
      </c>
      <c r="EI14" s="36" t="e">
        <f t="shared" si="28"/>
        <v>#REF!</v>
      </c>
      <c r="EJ14" s="36" t="e">
        <f t="shared" si="28"/>
        <v>#REF!</v>
      </c>
      <c r="EK14" s="36" t="e">
        <f t="shared" si="28"/>
        <v>#REF!</v>
      </c>
      <c r="EL14" s="36" t="e">
        <f t="shared" si="28"/>
        <v>#REF!</v>
      </c>
      <c r="EM14" s="36" t="e">
        <f t="shared" si="28"/>
        <v>#REF!</v>
      </c>
      <c r="EN14" s="36" t="e">
        <f t="shared" si="28"/>
        <v>#REF!</v>
      </c>
      <c r="EO14" s="36" t="e">
        <f t="shared" si="28"/>
        <v>#REF!</v>
      </c>
      <c r="EP14" s="36" t="e">
        <f t="shared" si="28"/>
        <v>#REF!</v>
      </c>
      <c r="EQ14" s="36" t="e">
        <f t="shared" si="28"/>
        <v>#REF!</v>
      </c>
      <c r="ER14" s="36" t="e">
        <f t="shared" si="28"/>
        <v>#REF!</v>
      </c>
      <c r="ES14" s="36" t="e">
        <f t="shared" si="28"/>
        <v>#REF!</v>
      </c>
      <c r="ET14" s="36" t="e">
        <f t="shared" si="28"/>
        <v>#REF!</v>
      </c>
      <c r="EU14" s="36" t="e">
        <f t="shared" si="28"/>
        <v>#REF!</v>
      </c>
      <c r="EV14" s="36" t="e">
        <f t="shared" si="28"/>
        <v>#REF!</v>
      </c>
      <c r="EW14" s="36" t="e">
        <f t="shared" si="28"/>
        <v>#REF!</v>
      </c>
      <c r="EX14" s="36" t="e">
        <f t="shared" si="28"/>
        <v>#REF!</v>
      </c>
      <c r="EY14" s="36" t="e">
        <f t="shared" si="29"/>
        <v>#REF!</v>
      </c>
      <c r="EZ14" s="36" t="e">
        <f t="shared" si="29"/>
        <v>#REF!</v>
      </c>
      <c r="FA14" s="36" t="e">
        <f t="shared" si="29"/>
        <v>#REF!</v>
      </c>
      <c r="FB14" s="36" t="e">
        <f t="shared" si="29"/>
        <v>#REF!</v>
      </c>
      <c r="FC14" s="36" t="e">
        <f t="shared" si="29"/>
        <v>#REF!</v>
      </c>
      <c r="FD14" s="36" t="e">
        <f t="shared" si="29"/>
        <v>#REF!</v>
      </c>
      <c r="FE14" s="36" t="e">
        <f t="shared" si="29"/>
        <v>#REF!</v>
      </c>
      <c r="FF14" s="36" t="e">
        <f t="shared" si="29"/>
        <v>#REF!</v>
      </c>
      <c r="FG14" s="36" t="e">
        <f t="shared" si="29"/>
        <v>#REF!</v>
      </c>
      <c r="FH14" s="36" t="e">
        <f t="shared" si="29"/>
        <v>#REF!</v>
      </c>
      <c r="FI14" s="36" t="e">
        <f t="shared" si="29"/>
        <v>#REF!</v>
      </c>
      <c r="FJ14" s="36" t="e">
        <f t="shared" si="29"/>
        <v>#REF!</v>
      </c>
      <c r="FK14" s="36" t="e">
        <f t="shared" si="29"/>
        <v>#REF!</v>
      </c>
      <c r="FL14" s="36" t="e">
        <f t="shared" si="29"/>
        <v>#REF!</v>
      </c>
      <c r="FM14" s="36" t="e">
        <f t="shared" si="29"/>
        <v>#REF!</v>
      </c>
      <c r="FN14" s="36" t="e">
        <f t="shared" si="29"/>
        <v>#REF!</v>
      </c>
      <c r="FO14" s="36" t="e">
        <f t="shared" si="30"/>
        <v>#REF!</v>
      </c>
      <c r="FP14" s="36" t="e">
        <f t="shared" si="30"/>
        <v>#REF!</v>
      </c>
      <c r="FQ14" s="36" t="e">
        <f t="shared" si="30"/>
        <v>#REF!</v>
      </c>
      <c r="FR14" s="36" t="e">
        <f t="shared" si="30"/>
        <v>#REF!</v>
      </c>
      <c r="FS14" s="36" t="e">
        <f t="shared" si="30"/>
        <v>#REF!</v>
      </c>
      <c r="FT14" s="36" t="e">
        <f t="shared" si="30"/>
        <v>#REF!</v>
      </c>
      <c r="FU14" s="36" t="e">
        <f t="shared" si="30"/>
        <v>#REF!</v>
      </c>
      <c r="FV14" s="36" t="e">
        <f t="shared" si="30"/>
        <v>#REF!</v>
      </c>
      <c r="FW14" s="36" t="e">
        <f t="shared" si="30"/>
        <v>#REF!</v>
      </c>
      <c r="FX14" s="36" t="e">
        <f t="shared" si="30"/>
        <v>#REF!</v>
      </c>
      <c r="FY14" s="36" t="e">
        <f t="shared" si="30"/>
        <v>#REF!</v>
      </c>
      <c r="FZ14" s="36" t="e">
        <f t="shared" si="30"/>
        <v>#REF!</v>
      </c>
      <c r="GA14" s="36" t="e">
        <f t="shared" si="30"/>
        <v>#REF!</v>
      </c>
      <c r="GB14" s="36" t="e">
        <f t="shared" si="30"/>
        <v>#REF!</v>
      </c>
      <c r="GC14" s="36" t="e">
        <f t="shared" si="30"/>
        <v>#REF!</v>
      </c>
      <c r="GD14" s="36" t="e">
        <f t="shared" si="30"/>
        <v>#REF!</v>
      </c>
      <c r="GE14" s="36" t="e">
        <f t="shared" si="31"/>
        <v>#REF!</v>
      </c>
      <c r="GF14" s="36" t="e">
        <f t="shared" si="31"/>
        <v>#REF!</v>
      </c>
      <c r="GG14" s="36" t="e">
        <f t="shared" si="31"/>
        <v>#REF!</v>
      </c>
      <c r="GH14" s="36" t="e">
        <f t="shared" si="31"/>
        <v>#REF!</v>
      </c>
      <c r="GI14" s="36" t="e">
        <f t="shared" si="31"/>
        <v>#REF!</v>
      </c>
      <c r="GJ14" s="36" t="e">
        <f t="shared" si="31"/>
        <v>#REF!</v>
      </c>
      <c r="GK14" s="36" t="e">
        <f t="shared" si="31"/>
        <v>#REF!</v>
      </c>
      <c r="GL14" s="36" t="e">
        <f t="shared" si="31"/>
        <v>#REF!</v>
      </c>
      <c r="GM14" s="36" t="e">
        <f t="shared" si="31"/>
        <v>#REF!</v>
      </c>
      <c r="GN14" s="36" t="e">
        <f t="shared" si="31"/>
        <v>#REF!</v>
      </c>
      <c r="GO14" s="36" t="e">
        <f t="shared" si="31"/>
        <v>#REF!</v>
      </c>
      <c r="GP14" s="36" t="e">
        <f t="shared" si="31"/>
        <v>#REF!</v>
      </c>
      <c r="GQ14" s="36" t="e">
        <f t="shared" si="31"/>
        <v>#REF!</v>
      </c>
      <c r="GR14" s="36" t="e">
        <f t="shared" si="31"/>
        <v>#REF!</v>
      </c>
      <c r="GS14" s="36" t="e">
        <f t="shared" si="31"/>
        <v>#REF!</v>
      </c>
      <c r="GT14" s="36" t="e">
        <f t="shared" si="31"/>
        <v>#REF!</v>
      </c>
      <c r="GU14" s="36" t="e">
        <f t="shared" si="32"/>
        <v>#REF!</v>
      </c>
      <c r="GV14" s="36" t="e">
        <f t="shared" si="32"/>
        <v>#REF!</v>
      </c>
      <c r="GW14" s="36" t="e">
        <f t="shared" si="32"/>
        <v>#REF!</v>
      </c>
      <c r="GX14" s="36" t="e">
        <f t="shared" si="32"/>
        <v>#REF!</v>
      </c>
      <c r="GY14" s="36" t="e">
        <f t="shared" si="32"/>
        <v>#REF!</v>
      </c>
      <c r="GZ14" s="36" t="e">
        <f t="shared" si="32"/>
        <v>#REF!</v>
      </c>
      <c r="HA14" s="36" t="e">
        <f t="shared" si="32"/>
        <v>#REF!</v>
      </c>
      <c r="HB14" s="36" t="e">
        <f t="shared" si="32"/>
        <v>#REF!</v>
      </c>
      <c r="HC14" s="36" t="e">
        <f t="shared" si="32"/>
        <v>#REF!</v>
      </c>
      <c r="HD14" s="36" t="e">
        <f t="shared" si="32"/>
        <v>#REF!</v>
      </c>
      <c r="HE14" s="36" t="e">
        <f t="shared" si="32"/>
        <v>#REF!</v>
      </c>
      <c r="HF14" s="36" t="e">
        <f t="shared" si="33"/>
        <v>#REF!</v>
      </c>
      <c r="HG14" s="36" t="e">
        <f t="shared" si="34"/>
        <v>#REF!</v>
      </c>
      <c r="HH14" s="36" t="e">
        <f t="shared" si="34"/>
        <v>#REF!</v>
      </c>
    </row>
    <row r="15" spans="1:216" ht="15.75" customHeight="1">
      <c r="A15" s="10">
        <v>4</v>
      </c>
      <c r="B15" s="90" t="s">
        <v>110</v>
      </c>
      <c r="C15" s="103" t="e">
        <f>#REF!</f>
        <v>#REF!</v>
      </c>
      <c r="D15" s="103" t="e">
        <f>#REF!</f>
        <v>#REF!</v>
      </c>
      <c r="E15" s="75" t="e">
        <f>#REF!</f>
        <v>#REF!</v>
      </c>
      <c r="F15" s="15" t="e">
        <f t="shared" si="0"/>
        <v>#REF!</v>
      </c>
      <c r="G15" s="15" t="e">
        <f t="shared" si="0"/>
        <v>#REF!</v>
      </c>
      <c r="H15" s="15" t="e">
        <f t="shared" si="0"/>
        <v>#REF!</v>
      </c>
      <c r="I15" s="15" t="e">
        <f t="shared" si="0"/>
        <v>#REF!</v>
      </c>
      <c r="J15" s="15" t="e">
        <f t="shared" si="0"/>
        <v>#REF!</v>
      </c>
      <c r="K15" s="22">
        <v>0.05</v>
      </c>
      <c r="L15" s="15" t="e">
        <f t="shared" si="1"/>
        <v>#VALUE!</v>
      </c>
      <c r="M15" s="15"/>
      <c r="N15" s="107" t="e">
        <f t="shared" si="14"/>
        <v>#REF!</v>
      </c>
      <c r="O15" s="15" t="e">
        <f t="shared" si="2"/>
        <v>#REF!</v>
      </c>
      <c r="P15" s="100" t="e">
        <f t="shared" si="15"/>
        <v>#REF!</v>
      </c>
      <c r="Q15" s="36" t="e">
        <f t="shared" si="16"/>
        <v>#REF!</v>
      </c>
      <c r="R15" s="36" t="e">
        <f t="shared" si="17"/>
        <v>#REF!</v>
      </c>
      <c r="S15" s="36" t="e">
        <f t="shared" si="18"/>
        <v>#REF!</v>
      </c>
      <c r="T15" s="36" t="e">
        <f t="shared" si="19"/>
        <v>#REF!</v>
      </c>
      <c r="U15" s="36" t="e">
        <f t="shared" si="20"/>
        <v>#REF!</v>
      </c>
      <c r="V15" s="36" t="e">
        <f t="shared" si="3"/>
        <v>#REF!</v>
      </c>
      <c r="W15" s="36" t="e">
        <f t="shared" si="4"/>
        <v>#REF!</v>
      </c>
      <c r="X15" s="36" t="e">
        <f t="shared" si="5"/>
        <v>#REF!</v>
      </c>
      <c r="Y15" s="36" t="e">
        <f t="shared" si="6"/>
        <v>#REF!</v>
      </c>
      <c r="Z15" s="36" t="e">
        <f t="shared" si="7"/>
        <v>#REF!</v>
      </c>
      <c r="AA15" s="36" t="e">
        <f t="shared" si="21"/>
        <v>#REF!</v>
      </c>
      <c r="AB15" s="36" t="e">
        <f t="shared" si="21"/>
        <v>#REF!</v>
      </c>
      <c r="AC15" s="36" t="e">
        <f t="shared" si="21"/>
        <v>#REF!</v>
      </c>
      <c r="AD15" s="36" t="e">
        <f t="shared" si="21"/>
        <v>#REF!</v>
      </c>
      <c r="AE15" s="36" t="e">
        <f t="shared" si="21"/>
        <v>#REF!</v>
      </c>
      <c r="AF15" s="36" t="e">
        <f t="shared" si="21"/>
        <v>#REF!</v>
      </c>
      <c r="AG15" s="36" t="e">
        <f t="shared" si="21"/>
        <v>#REF!</v>
      </c>
      <c r="AH15" s="36" t="e">
        <f t="shared" si="21"/>
        <v>#REF!</v>
      </c>
      <c r="AI15" s="36" t="e">
        <f t="shared" si="21"/>
        <v>#REF!</v>
      </c>
      <c r="AJ15" s="36" t="e">
        <f t="shared" si="21"/>
        <v>#REF!</v>
      </c>
      <c r="AK15" s="36" t="e">
        <f t="shared" si="21"/>
        <v>#REF!</v>
      </c>
      <c r="AL15" s="36" t="e">
        <f t="shared" si="21"/>
        <v>#REF!</v>
      </c>
      <c r="AM15" s="36" t="e">
        <f t="shared" si="21"/>
        <v>#REF!</v>
      </c>
      <c r="AN15" s="36" t="e">
        <f t="shared" si="21"/>
        <v>#REF!</v>
      </c>
      <c r="AO15" s="36" t="e">
        <f t="shared" si="21"/>
        <v>#REF!</v>
      </c>
      <c r="AP15" s="36" t="e">
        <f t="shared" si="21"/>
        <v>#REF!</v>
      </c>
      <c r="AQ15" s="36" t="e">
        <f t="shared" si="22"/>
        <v>#REF!</v>
      </c>
      <c r="AR15" s="36" t="e">
        <f t="shared" si="22"/>
        <v>#REF!</v>
      </c>
      <c r="AS15" s="36" t="e">
        <f t="shared" si="22"/>
        <v>#REF!</v>
      </c>
      <c r="AT15" s="36" t="e">
        <f t="shared" si="22"/>
        <v>#REF!</v>
      </c>
      <c r="AU15" s="36" t="e">
        <f t="shared" si="22"/>
        <v>#REF!</v>
      </c>
      <c r="AV15" s="36" t="e">
        <f t="shared" si="22"/>
        <v>#REF!</v>
      </c>
      <c r="AW15" s="36" t="e">
        <f t="shared" si="22"/>
        <v>#REF!</v>
      </c>
      <c r="AX15" s="36" t="e">
        <f t="shared" si="22"/>
        <v>#REF!</v>
      </c>
      <c r="AY15" s="36" t="e">
        <f t="shared" si="22"/>
        <v>#REF!</v>
      </c>
      <c r="AZ15" s="36" t="e">
        <f t="shared" si="22"/>
        <v>#REF!</v>
      </c>
      <c r="BA15" s="36" t="e">
        <f t="shared" si="22"/>
        <v>#REF!</v>
      </c>
      <c r="BB15" s="36" t="e">
        <f t="shared" si="22"/>
        <v>#REF!</v>
      </c>
      <c r="BC15" s="36" t="e">
        <f t="shared" si="22"/>
        <v>#REF!</v>
      </c>
      <c r="BD15" s="36" t="e">
        <f t="shared" si="22"/>
        <v>#REF!</v>
      </c>
      <c r="BE15" s="36" t="e">
        <f t="shared" si="22"/>
        <v>#REF!</v>
      </c>
      <c r="BF15" s="36" t="e">
        <f t="shared" si="22"/>
        <v>#REF!</v>
      </c>
      <c r="BG15" s="36" t="e">
        <f t="shared" si="23"/>
        <v>#REF!</v>
      </c>
      <c r="BH15" s="36" t="e">
        <f t="shared" si="23"/>
        <v>#REF!</v>
      </c>
      <c r="BI15" s="36" t="e">
        <f t="shared" si="23"/>
        <v>#REF!</v>
      </c>
      <c r="BJ15" s="36" t="e">
        <f t="shared" si="23"/>
        <v>#REF!</v>
      </c>
      <c r="BK15" s="36" t="e">
        <f t="shared" si="23"/>
        <v>#REF!</v>
      </c>
      <c r="BL15" s="36" t="e">
        <f t="shared" si="23"/>
        <v>#REF!</v>
      </c>
      <c r="BM15" s="36" t="e">
        <f t="shared" si="23"/>
        <v>#REF!</v>
      </c>
      <c r="BN15" s="36" t="e">
        <f t="shared" si="23"/>
        <v>#REF!</v>
      </c>
      <c r="BO15" s="36" t="e">
        <f t="shared" si="23"/>
        <v>#REF!</v>
      </c>
      <c r="BP15" s="36" t="e">
        <f t="shared" si="23"/>
        <v>#REF!</v>
      </c>
      <c r="BQ15" s="36" t="e">
        <f t="shared" si="23"/>
        <v>#REF!</v>
      </c>
      <c r="BR15" s="36" t="e">
        <f t="shared" si="23"/>
        <v>#REF!</v>
      </c>
      <c r="BS15" s="36" t="e">
        <f t="shared" si="23"/>
        <v>#REF!</v>
      </c>
      <c r="BT15" s="36" t="e">
        <f t="shared" si="23"/>
        <v>#REF!</v>
      </c>
      <c r="BU15" s="36" t="e">
        <f t="shared" si="23"/>
        <v>#REF!</v>
      </c>
      <c r="BV15" s="36" t="e">
        <f t="shared" si="23"/>
        <v>#REF!</v>
      </c>
      <c r="BW15" s="36" t="e">
        <f t="shared" si="24"/>
        <v>#REF!</v>
      </c>
      <c r="BX15" s="36" t="e">
        <f t="shared" si="24"/>
        <v>#REF!</v>
      </c>
      <c r="BY15" s="36" t="e">
        <f t="shared" si="24"/>
        <v>#REF!</v>
      </c>
      <c r="BZ15" s="36" t="e">
        <f t="shared" si="24"/>
        <v>#REF!</v>
      </c>
      <c r="CA15" s="36" t="e">
        <f t="shared" si="24"/>
        <v>#REF!</v>
      </c>
      <c r="CB15" s="36" t="e">
        <f t="shared" si="24"/>
        <v>#REF!</v>
      </c>
      <c r="CC15" s="36" t="e">
        <f t="shared" si="24"/>
        <v>#REF!</v>
      </c>
      <c r="CD15" s="36" t="e">
        <f t="shared" si="24"/>
        <v>#REF!</v>
      </c>
      <c r="CE15" s="36" t="e">
        <f t="shared" si="24"/>
        <v>#REF!</v>
      </c>
      <c r="CF15" s="36" t="e">
        <f t="shared" si="24"/>
        <v>#REF!</v>
      </c>
      <c r="CG15" s="36" t="e">
        <f t="shared" si="24"/>
        <v>#REF!</v>
      </c>
      <c r="CH15" s="36" t="e">
        <f t="shared" si="24"/>
        <v>#REF!</v>
      </c>
      <c r="CI15" s="36" t="e">
        <f t="shared" si="24"/>
        <v>#REF!</v>
      </c>
      <c r="CJ15" s="36" t="e">
        <f t="shared" si="24"/>
        <v>#REF!</v>
      </c>
      <c r="CK15" s="36" t="e">
        <f t="shared" si="24"/>
        <v>#REF!</v>
      </c>
      <c r="CL15" s="36" t="e">
        <f t="shared" si="24"/>
        <v>#REF!</v>
      </c>
      <c r="CM15" s="36" t="e">
        <f t="shared" si="25"/>
        <v>#REF!</v>
      </c>
      <c r="CN15" s="36" t="e">
        <f t="shared" si="25"/>
        <v>#REF!</v>
      </c>
      <c r="CO15" s="36" t="e">
        <f t="shared" si="25"/>
        <v>#REF!</v>
      </c>
      <c r="CP15" s="36" t="e">
        <f t="shared" si="25"/>
        <v>#REF!</v>
      </c>
      <c r="CQ15" s="36" t="e">
        <f t="shared" si="25"/>
        <v>#REF!</v>
      </c>
      <c r="CR15" s="36" t="e">
        <f t="shared" si="25"/>
        <v>#REF!</v>
      </c>
      <c r="CS15" s="36" t="e">
        <f t="shared" si="25"/>
        <v>#REF!</v>
      </c>
      <c r="CT15" s="36" t="e">
        <f t="shared" si="25"/>
        <v>#REF!</v>
      </c>
      <c r="CU15" s="36" t="e">
        <f t="shared" si="25"/>
        <v>#REF!</v>
      </c>
      <c r="CV15" s="36" t="e">
        <f t="shared" si="25"/>
        <v>#REF!</v>
      </c>
      <c r="CW15" s="36" t="e">
        <f t="shared" si="25"/>
        <v>#REF!</v>
      </c>
      <c r="CX15" s="36" t="e">
        <f t="shared" si="25"/>
        <v>#REF!</v>
      </c>
      <c r="CY15" s="36" t="e">
        <f t="shared" si="25"/>
        <v>#REF!</v>
      </c>
      <c r="CZ15" s="36" t="e">
        <f t="shared" si="25"/>
        <v>#REF!</v>
      </c>
      <c r="DA15" s="36" t="e">
        <f t="shared" si="25"/>
        <v>#REF!</v>
      </c>
      <c r="DB15" s="36" t="e">
        <f t="shared" si="25"/>
        <v>#REF!</v>
      </c>
      <c r="DC15" s="36" t="e">
        <f t="shared" si="26"/>
        <v>#REF!</v>
      </c>
      <c r="DD15" s="36" t="e">
        <f t="shared" si="26"/>
        <v>#REF!</v>
      </c>
      <c r="DE15" s="36" t="e">
        <f t="shared" si="26"/>
        <v>#REF!</v>
      </c>
      <c r="DF15" s="36" t="e">
        <f t="shared" si="26"/>
        <v>#REF!</v>
      </c>
      <c r="DG15" s="36" t="e">
        <f t="shared" si="26"/>
        <v>#REF!</v>
      </c>
      <c r="DH15" s="36" t="e">
        <f t="shared" si="26"/>
        <v>#REF!</v>
      </c>
      <c r="DI15" s="36" t="e">
        <f t="shared" si="26"/>
        <v>#REF!</v>
      </c>
      <c r="DJ15" s="36" t="e">
        <f t="shared" si="26"/>
        <v>#REF!</v>
      </c>
      <c r="DK15" s="36" t="e">
        <f t="shared" si="26"/>
        <v>#REF!</v>
      </c>
      <c r="DL15" s="36" t="e">
        <f t="shared" si="26"/>
        <v>#REF!</v>
      </c>
      <c r="DM15" s="36" t="e">
        <f t="shared" si="26"/>
        <v>#REF!</v>
      </c>
      <c r="DN15" s="36" t="e">
        <f t="shared" si="26"/>
        <v>#REF!</v>
      </c>
      <c r="DO15" s="36" t="e">
        <f t="shared" si="26"/>
        <v>#REF!</v>
      </c>
      <c r="DP15" s="36" t="e">
        <f t="shared" si="26"/>
        <v>#REF!</v>
      </c>
      <c r="DQ15" s="36" t="e">
        <f t="shared" si="26"/>
        <v>#REF!</v>
      </c>
      <c r="DR15" s="36" t="e">
        <f t="shared" si="26"/>
        <v>#REF!</v>
      </c>
      <c r="DS15" s="36" t="e">
        <f t="shared" si="27"/>
        <v>#REF!</v>
      </c>
      <c r="DT15" s="36" t="e">
        <f t="shared" si="27"/>
        <v>#REF!</v>
      </c>
      <c r="DU15" s="36" t="e">
        <f t="shared" si="27"/>
        <v>#REF!</v>
      </c>
      <c r="DV15" s="36" t="e">
        <f t="shared" si="27"/>
        <v>#REF!</v>
      </c>
      <c r="DW15" s="36" t="e">
        <f t="shared" si="27"/>
        <v>#REF!</v>
      </c>
      <c r="DX15" s="36" t="e">
        <f t="shared" si="27"/>
        <v>#REF!</v>
      </c>
      <c r="DY15" s="36" t="e">
        <f t="shared" si="27"/>
        <v>#REF!</v>
      </c>
      <c r="DZ15" s="36" t="e">
        <f t="shared" si="27"/>
        <v>#REF!</v>
      </c>
      <c r="EA15" s="36" t="e">
        <f t="shared" si="27"/>
        <v>#REF!</v>
      </c>
      <c r="EB15" s="36" t="e">
        <f t="shared" si="27"/>
        <v>#REF!</v>
      </c>
      <c r="EC15" s="36" t="e">
        <f t="shared" si="27"/>
        <v>#REF!</v>
      </c>
      <c r="ED15" s="36" t="e">
        <f t="shared" si="27"/>
        <v>#REF!</v>
      </c>
      <c r="EE15" s="36" t="e">
        <f t="shared" si="27"/>
        <v>#REF!</v>
      </c>
      <c r="EF15" s="36" t="e">
        <f t="shared" si="27"/>
        <v>#REF!</v>
      </c>
      <c r="EG15" s="36" t="e">
        <f t="shared" si="27"/>
        <v>#REF!</v>
      </c>
      <c r="EH15" s="36" t="e">
        <f t="shared" si="27"/>
        <v>#REF!</v>
      </c>
      <c r="EI15" s="36" t="e">
        <f t="shared" si="28"/>
        <v>#REF!</v>
      </c>
      <c r="EJ15" s="36" t="e">
        <f t="shared" si="28"/>
        <v>#REF!</v>
      </c>
      <c r="EK15" s="36" t="e">
        <f t="shared" si="28"/>
        <v>#REF!</v>
      </c>
      <c r="EL15" s="36" t="e">
        <f t="shared" si="28"/>
        <v>#REF!</v>
      </c>
      <c r="EM15" s="36" t="e">
        <f t="shared" si="28"/>
        <v>#REF!</v>
      </c>
      <c r="EN15" s="36" t="e">
        <f t="shared" si="28"/>
        <v>#REF!</v>
      </c>
      <c r="EO15" s="36" t="e">
        <f t="shared" si="28"/>
        <v>#REF!</v>
      </c>
      <c r="EP15" s="36" t="e">
        <f t="shared" si="28"/>
        <v>#REF!</v>
      </c>
      <c r="EQ15" s="36" t="e">
        <f t="shared" si="28"/>
        <v>#REF!</v>
      </c>
      <c r="ER15" s="36" t="e">
        <f t="shared" si="28"/>
        <v>#REF!</v>
      </c>
      <c r="ES15" s="36" t="e">
        <f t="shared" si="28"/>
        <v>#REF!</v>
      </c>
      <c r="ET15" s="36" t="e">
        <f t="shared" si="28"/>
        <v>#REF!</v>
      </c>
      <c r="EU15" s="36" t="e">
        <f t="shared" si="28"/>
        <v>#REF!</v>
      </c>
      <c r="EV15" s="36" t="e">
        <f t="shared" si="28"/>
        <v>#REF!</v>
      </c>
      <c r="EW15" s="36" t="e">
        <f t="shared" si="28"/>
        <v>#REF!</v>
      </c>
      <c r="EX15" s="36" t="e">
        <f t="shared" si="28"/>
        <v>#REF!</v>
      </c>
      <c r="EY15" s="36" t="e">
        <f t="shared" si="29"/>
        <v>#REF!</v>
      </c>
      <c r="EZ15" s="36" t="e">
        <f t="shared" si="29"/>
        <v>#REF!</v>
      </c>
      <c r="FA15" s="36" t="e">
        <f t="shared" si="29"/>
        <v>#REF!</v>
      </c>
      <c r="FB15" s="36" t="e">
        <f t="shared" si="29"/>
        <v>#REF!</v>
      </c>
      <c r="FC15" s="36" t="e">
        <f t="shared" si="29"/>
        <v>#REF!</v>
      </c>
      <c r="FD15" s="36" t="e">
        <f t="shared" si="29"/>
        <v>#REF!</v>
      </c>
      <c r="FE15" s="36" t="e">
        <f t="shared" si="29"/>
        <v>#REF!</v>
      </c>
      <c r="FF15" s="36" t="e">
        <f t="shared" si="29"/>
        <v>#REF!</v>
      </c>
      <c r="FG15" s="36" t="e">
        <f t="shared" si="29"/>
        <v>#REF!</v>
      </c>
      <c r="FH15" s="36" t="e">
        <f t="shared" si="29"/>
        <v>#REF!</v>
      </c>
      <c r="FI15" s="36" t="e">
        <f t="shared" si="29"/>
        <v>#REF!</v>
      </c>
      <c r="FJ15" s="36" t="e">
        <f t="shared" si="29"/>
        <v>#REF!</v>
      </c>
      <c r="FK15" s="36" t="e">
        <f t="shared" si="29"/>
        <v>#REF!</v>
      </c>
      <c r="FL15" s="36" t="e">
        <f t="shared" si="29"/>
        <v>#REF!</v>
      </c>
      <c r="FM15" s="36" t="e">
        <f t="shared" si="29"/>
        <v>#REF!</v>
      </c>
      <c r="FN15" s="36" t="e">
        <f t="shared" si="29"/>
        <v>#REF!</v>
      </c>
      <c r="FO15" s="36" t="e">
        <f t="shared" si="30"/>
        <v>#REF!</v>
      </c>
      <c r="FP15" s="36" t="e">
        <f t="shared" si="30"/>
        <v>#REF!</v>
      </c>
      <c r="FQ15" s="36" t="e">
        <f t="shared" si="30"/>
        <v>#REF!</v>
      </c>
      <c r="FR15" s="36" t="e">
        <f t="shared" si="30"/>
        <v>#REF!</v>
      </c>
      <c r="FS15" s="36" t="e">
        <f t="shared" si="30"/>
        <v>#REF!</v>
      </c>
      <c r="FT15" s="36" t="e">
        <f t="shared" si="30"/>
        <v>#REF!</v>
      </c>
      <c r="FU15" s="36" t="e">
        <f t="shared" si="30"/>
        <v>#REF!</v>
      </c>
      <c r="FV15" s="36" t="e">
        <f t="shared" si="30"/>
        <v>#REF!</v>
      </c>
      <c r="FW15" s="36" t="e">
        <f t="shared" si="30"/>
        <v>#REF!</v>
      </c>
      <c r="FX15" s="36" t="e">
        <f t="shared" si="30"/>
        <v>#REF!</v>
      </c>
      <c r="FY15" s="36" t="e">
        <f t="shared" si="30"/>
        <v>#REF!</v>
      </c>
      <c r="FZ15" s="36" t="e">
        <f t="shared" si="30"/>
        <v>#REF!</v>
      </c>
      <c r="GA15" s="36" t="e">
        <f t="shared" si="30"/>
        <v>#REF!</v>
      </c>
      <c r="GB15" s="36" t="e">
        <f t="shared" si="30"/>
        <v>#REF!</v>
      </c>
      <c r="GC15" s="36" t="e">
        <f t="shared" si="30"/>
        <v>#REF!</v>
      </c>
      <c r="GD15" s="36" t="e">
        <f t="shared" si="30"/>
        <v>#REF!</v>
      </c>
      <c r="GE15" s="36" t="e">
        <f t="shared" si="31"/>
        <v>#REF!</v>
      </c>
      <c r="GF15" s="36" t="e">
        <f t="shared" si="31"/>
        <v>#REF!</v>
      </c>
      <c r="GG15" s="36" t="e">
        <f t="shared" si="31"/>
        <v>#REF!</v>
      </c>
      <c r="GH15" s="36" t="e">
        <f t="shared" si="31"/>
        <v>#REF!</v>
      </c>
      <c r="GI15" s="36" t="e">
        <f t="shared" si="31"/>
        <v>#REF!</v>
      </c>
      <c r="GJ15" s="36" t="e">
        <f t="shared" si="31"/>
        <v>#REF!</v>
      </c>
      <c r="GK15" s="36" t="e">
        <f t="shared" si="31"/>
        <v>#REF!</v>
      </c>
      <c r="GL15" s="36" t="e">
        <f t="shared" si="31"/>
        <v>#REF!</v>
      </c>
      <c r="GM15" s="36" t="e">
        <f t="shared" si="31"/>
        <v>#REF!</v>
      </c>
      <c r="GN15" s="36" t="e">
        <f t="shared" si="31"/>
        <v>#REF!</v>
      </c>
      <c r="GO15" s="36" t="e">
        <f t="shared" si="31"/>
        <v>#REF!</v>
      </c>
      <c r="GP15" s="36" t="e">
        <f t="shared" si="31"/>
        <v>#REF!</v>
      </c>
      <c r="GQ15" s="36" t="e">
        <f t="shared" si="31"/>
        <v>#REF!</v>
      </c>
      <c r="GR15" s="36" t="e">
        <f t="shared" si="31"/>
        <v>#REF!</v>
      </c>
      <c r="GS15" s="36" t="e">
        <f t="shared" si="31"/>
        <v>#REF!</v>
      </c>
      <c r="GT15" s="36" t="e">
        <f t="shared" si="31"/>
        <v>#REF!</v>
      </c>
      <c r="GU15" s="36" t="e">
        <f t="shared" si="32"/>
        <v>#REF!</v>
      </c>
      <c r="GV15" s="36" t="e">
        <f t="shared" si="32"/>
        <v>#REF!</v>
      </c>
      <c r="GW15" s="36" t="e">
        <f t="shared" si="32"/>
        <v>#REF!</v>
      </c>
      <c r="GX15" s="36" t="e">
        <f t="shared" si="32"/>
        <v>#REF!</v>
      </c>
      <c r="GY15" s="36" t="e">
        <f t="shared" si="32"/>
        <v>#REF!</v>
      </c>
      <c r="GZ15" s="36" t="e">
        <f t="shared" si="32"/>
        <v>#REF!</v>
      </c>
      <c r="HA15" s="36" t="e">
        <f t="shared" si="32"/>
        <v>#REF!</v>
      </c>
      <c r="HB15" s="36" t="e">
        <f t="shared" si="32"/>
        <v>#REF!</v>
      </c>
      <c r="HC15" s="36" t="e">
        <f t="shared" si="32"/>
        <v>#REF!</v>
      </c>
      <c r="HD15" s="36" t="e">
        <f t="shared" si="32"/>
        <v>#REF!</v>
      </c>
      <c r="HE15" s="36" t="e">
        <f t="shared" si="32"/>
        <v>#REF!</v>
      </c>
      <c r="HF15" s="36" t="e">
        <f t="shared" si="33"/>
        <v>#REF!</v>
      </c>
      <c r="HG15" s="36" t="e">
        <f t="shared" si="34"/>
        <v>#REF!</v>
      </c>
      <c r="HH15" s="36" t="e">
        <f t="shared" si="34"/>
        <v>#REF!</v>
      </c>
    </row>
    <row r="16" spans="1:216" ht="15.75" customHeight="1">
      <c r="A16" s="10">
        <v>5</v>
      </c>
      <c r="B16" s="87" t="s">
        <v>331</v>
      </c>
      <c r="C16" s="103" t="e">
        <f>#REF!</f>
        <v>#REF!</v>
      </c>
      <c r="D16" s="103" t="e">
        <f>#REF!</f>
        <v>#REF!</v>
      </c>
      <c r="E16" s="75" t="e">
        <f>#REF!</f>
        <v>#REF!</v>
      </c>
      <c r="F16" s="15" t="e">
        <f t="shared" si="0"/>
        <v>#REF!</v>
      </c>
      <c r="G16" s="15" t="e">
        <f t="shared" si="0"/>
        <v>#REF!</v>
      </c>
      <c r="H16" s="15" t="e">
        <f t="shared" si="0"/>
        <v>#REF!</v>
      </c>
      <c r="I16" s="15" t="e">
        <f t="shared" si="0"/>
        <v>#REF!</v>
      </c>
      <c r="J16" s="15" t="e">
        <f t="shared" si="0"/>
        <v>#REF!</v>
      </c>
      <c r="K16" s="22">
        <v>0.05</v>
      </c>
      <c r="L16" s="15" t="e">
        <f t="shared" si="1"/>
        <v>#VALUE!</v>
      </c>
      <c r="M16" s="15"/>
      <c r="N16" s="107" t="e">
        <f t="shared" si="14"/>
        <v>#REF!</v>
      </c>
      <c r="O16" s="15" t="e">
        <f t="shared" si="2"/>
        <v>#REF!</v>
      </c>
      <c r="P16" s="100" t="e">
        <f t="shared" si="15"/>
        <v>#REF!</v>
      </c>
      <c r="Q16" s="36" t="e">
        <f t="shared" si="16"/>
        <v>#REF!</v>
      </c>
      <c r="R16" s="36" t="e">
        <f t="shared" si="17"/>
        <v>#REF!</v>
      </c>
      <c r="S16" s="36" t="e">
        <f t="shared" si="18"/>
        <v>#REF!</v>
      </c>
      <c r="T16" s="36" t="e">
        <f t="shared" si="19"/>
        <v>#REF!</v>
      </c>
      <c r="U16" s="36" t="e">
        <f t="shared" si="20"/>
        <v>#REF!</v>
      </c>
      <c r="V16" s="36" t="e">
        <f t="shared" si="3"/>
        <v>#REF!</v>
      </c>
      <c r="W16" s="36" t="e">
        <f t="shared" si="4"/>
        <v>#REF!</v>
      </c>
      <c r="X16" s="36" t="e">
        <f t="shared" si="5"/>
        <v>#REF!</v>
      </c>
      <c r="Y16" s="36" t="e">
        <f t="shared" si="6"/>
        <v>#REF!</v>
      </c>
      <c r="Z16" s="36" t="e">
        <f t="shared" si="7"/>
        <v>#REF!</v>
      </c>
      <c r="AA16" s="36" t="e">
        <f t="shared" si="21"/>
        <v>#REF!</v>
      </c>
      <c r="AB16" s="36" t="e">
        <f t="shared" si="21"/>
        <v>#REF!</v>
      </c>
      <c r="AC16" s="36" t="e">
        <f t="shared" si="21"/>
        <v>#REF!</v>
      </c>
      <c r="AD16" s="36" t="e">
        <f t="shared" si="21"/>
        <v>#REF!</v>
      </c>
      <c r="AE16" s="36" t="e">
        <f t="shared" si="21"/>
        <v>#REF!</v>
      </c>
      <c r="AF16" s="36" t="e">
        <f t="shared" si="21"/>
        <v>#REF!</v>
      </c>
      <c r="AG16" s="36" t="e">
        <f t="shared" si="21"/>
        <v>#REF!</v>
      </c>
      <c r="AH16" s="36" t="e">
        <f t="shared" si="21"/>
        <v>#REF!</v>
      </c>
      <c r="AI16" s="36" t="e">
        <f t="shared" si="21"/>
        <v>#REF!</v>
      </c>
      <c r="AJ16" s="36" t="e">
        <f t="shared" si="21"/>
        <v>#REF!</v>
      </c>
      <c r="AK16" s="36" t="e">
        <f t="shared" si="21"/>
        <v>#REF!</v>
      </c>
      <c r="AL16" s="36" t="e">
        <f t="shared" si="21"/>
        <v>#REF!</v>
      </c>
      <c r="AM16" s="36" t="e">
        <f t="shared" si="21"/>
        <v>#REF!</v>
      </c>
      <c r="AN16" s="36" t="e">
        <f t="shared" si="21"/>
        <v>#REF!</v>
      </c>
      <c r="AO16" s="36" t="e">
        <f t="shared" si="21"/>
        <v>#REF!</v>
      </c>
      <c r="AP16" s="36" t="e">
        <f t="shared" si="21"/>
        <v>#REF!</v>
      </c>
      <c r="AQ16" s="36" t="e">
        <f t="shared" si="22"/>
        <v>#REF!</v>
      </c>
      <c r="AR16" s="36" t="e">
        <f t="shared" si="22"/>
        <v>#REF!</v>
      </c>
      <c r="AS16" s="36" t="e">
        <f t="shared" si="22"/>
        <v>#REF!</v>
      </c>
      <c r="AT16" s="36" t="e">
        <f t="shared" si="22"/>
        <v>#REF!</v>
      </c>
      <c r="AU16" s="36" t="e">
        <f t="shared" si="22"/>
        <v>#REF!</v>
      </c>
      <c r="AV16" s="36" t="e">
        <f t="shared" si="22"/>
        <v>#REF!</v>
      </c>
      <c r="AW16" s="36" t="e">
        <f t="shared" si="22"/>
        <v>#REF!</v>
      </c>
      <c r="AX16" s="36" t="e">
        <f t="shared" si="22"/>
        <v>#REF!</v>
      </c>
      <c r="AY16" s="36" t="e">
        <f t="shared" si="22"/>
        <v>#REF!</v>
      </c>
      <c r="AZ16" s="36" t="e">
        <f t="shared" si="22"/>
        <v>#REF!</v>
      </c>
      <c r="BA16" s="36" t="e">
        <f t="shared" si="22"/>
        <v>#REF!</v>
      </c>
      <c r="BB16" s="36" t="e">
        <f t="shared" si="22"/>
        <v>#REF!</v>
      </c>
      <c r="BC16" s="36" t="e">
        <f t="shared" si="22"/>
        <v>#REF!</v>
      </c>
      <c r="BD16" s="36" t="e">
        <f t="shared" si="22"/>
        <v>#REF!</v>
      </c>
      <c r="BE16" s="36" t="e">
        <f t="shared" si="22"/>
        <v>#REF!</v>
      </c>
      <c r="BF16" s="36" t="e">
        <f t="shared" si="22"/>
        <v>#REF!</v>
      </c>
      <c r="BG16" s="36" t="e">
        <f t="shared" si="23"/>
        <v>#REF!</v>
      </c>
      <c r="BH16" s="36" t="e">
        <f t="shared" si="23"/>
        <v>#REF!</v>
      </c>
      <c r="BI16" s="36" t="e">
        <f t="shared" si="23"/>
        <v>#REF!</v>
      </c>
      <c r="BJ16" s="36" t="e">
        <f t="shared" si="23"/>
        <v>#REF!</v>
      </c>
      <c r="BK16" s="36" t="e">
        <f t="shared" si="23"/>
        <v>#REF!</v>
      </c>
      <c r="BL16" s="36" t="e">
        <f t="shared" si="23"/>
        <v>#REF!</v>
      </c>
      <c r="BM16" s="36" t="e">
        <f t="shared" si="23"/>
        <v>#REF!</v>
      </c>
      <c r="BN16" s="36" t="e">
        <f t="shared" si="23"/>
        <v>#REF!</v>
      </c>
      <c r="BO16" s="36" t="e">
        <f t="shared" si="23"/>
        <v>#REF!</v>
      </c>
      <c r="BP16" s="36" t="e">
        <f t="shared" si="23"/>
        <v>#REF!</v>
      </c>
      <c r="BQ16" s="36" t="e">
        <f t="shared" si="23"/>
        <v>#REF!</v>
      </c>
      <c r="BR16" s="36" t="e">
        <f t="shared" si="23"/>
        <v>#REF!</v>
      </c>
      <c r="BS16" s="36" t="e">
        <f t="shared" si="23"/>
        <v>#REF!</v>
      </c>
      <c r="BT16" s="36" t="e">
        <f t="shared" si="23"/>
        <v>#REF!</v>
      </c>
      <c r="BU16" s="36" t="e">
        <f t="shared" si="23"/>
        <v>#REF!</v>
      </c>
      <c r="BV16" s="36" t="e">
        <f t="shared" si="23"/>
        <v>#REF!</v>
      </c>
      <c r="BW16" s="36" t="e">
        <f t="shared" si="24"/>
        <v>#REF!</v>
      </c>
      <c r="BX16" s="36" t="e">
        <f t="shared" si="24"/>
        <v>#REF!</v>
      </c>
      <c r="BY16" s="36" t="e">
        <f t="shared" si="24"/>
        <v>#REF!</v>
      </c>
      <c r="BZ16" s="36" t="e">
        <f t="shared" si="24"/>
        <v>#REF!</v>
      </c>
      <c r="CA16" s="36" t="e">
        <f t="shared" si="24"/>
        <v>#REF!</v>
      </c>
      <c r="CB16" s="36" t="e">
        <f t="shared" si="24"/>
        <v>#REF!</v>
      </c>
      <c r="CC16" s="36" t="e">
        <f t="shared" si="24"/>
        <v>#REF!</v>
      </c>
      <c r="CD16" s="36" t="e">
        <f t="shared" si="24"/>
        <v>#REF!</v>
      </c>
      <c r="CE16" s="36" t="e">
        <f t="shared" si="24"/>
        <v>#REF!</v>
      </c>
      <c r="CF16" s="36" t="e">
        <f t="shared" si="24"/>
        <v>#REF!</v>
      </c>
      <c r="CG16" s="36" t="e">
        <f t="shared" si="24"/>
        <v>#REF!</v>
      </c>
      <c r="CH16" s="36" t="e">
        <f t="shared" si="24"/>
        <v>#REF!</v>
      </c>
      <c r="CI16" s="36" t="e">
        <f t="shared" si="24"/>
        <v>#REF!</v>
      </c>
      <c r="CJ16" s="36" t="e">
        <f t="shared" si="24"/>
        <v>#REF!</v>
      </c>
      <c r="CK16" s="36" t="e">
        <f t="shared" si="24"/>
        <v>#REF!</v>
      </c>
      <c r="CL16" s="36" t="e">
        <f t="shared" si="24"/>
        <v>#REF!</v>
      </c>
      <c r="CM16" s="36" t="e">
        <f t="shared" si="25"/>
        <v>#REF!</v>
      </c>
      <c r="CN16" s="36" t="e">
        <f t="shared" si="25"/>
        <v>#REF!</v>
      </c>
      <c r="CO16" s="36" t="e">
        <f t="shared" si="25"/>
        <v>#REF!</v>
      </c>
      <c r="CP16" s="36" t="e">
        <f t="shared" si="25"/>
        <v>#REF!</v>
      </c>
      <c r="CQ16" s="36" t="e">
        <f t="shared" si="25"/>
        <v>#REF!</v>
      </c>
      <c r="CR16" s="36" t="e">
        <f t="shared" si="25"/>
        <v>#REF!</v>
      </c>
      <c r="CS16" s="36" t="e">
        <f t="shared" si="25"/>
        <v>#REF!</v>
      </c>
      <c r="CT16" s="36" t="e">
        <f t="shared" si="25"/>
        <v>#REF!</v>
      </c>
      <c r="CU16" s="36" t="e">
        <f t="shared" si="25"/>
        <v>#REF!</v>
      </c>
      <c r="CV16" s="36" t="e">
        <f t="shared" si="25"/>
        <v>#REF!</v>
      </c>
      <c r="CW16" s="36" t="e">
        <f t="shared" si="25"/>
        <v>#REF!</v>
      </c>
      <c r="CX16" s="36" t="e">
        <f t="shared" si="25"/>
        <v>#REF!</v>
      </c>
      <c r="CY16" s="36" t="e">
        <f t="shared" si="25"/>
        <v>#REF!</v>
      </c>
      <c r="CZ16" s="36" t="e">
        <f t="shared" si="25"/>
        <v>#REF!</v>
      </c>
      <c r="DA16" s="36" t="e">
        <f t="shared" si="25"/>
        <v>#REF!</v>
      </c>
      <c r="DB16" s="36" t="e">
        <f t="shared" si="25"/>
        <v>#REF!</v>
      </c>
      <c r="DC16" s="36" t="e">
        <f t="shared" si="26"/>
        <v>#REF!</v>
      </c>
      <c r="DD16" s="36" t="e">
        <f t="shared" si="26"/>
        <v>#REF!</v>
      </c>
      <c r="DE16" s="36" t="e">
        <f t="shared" si="26"/>
        <v>#REF!</v>
      </c>
      <c r="DF16" s="36" t="e">
        <f t="shared" si="26"/>
        <v>#REF!</v>
      </c>
      <c r="DG16" s="36" t="e">
        <f t="shared" si="26"/>
        <v>#REF!</v>
      </c>
      <c r="DH16" s="36" t="e">
        <f t="shared" si="26"/>
        <v>#REF!</v>
      </c>
      <c r="DI16" s="36" t="e">
        <f t="shared" si="26"/>
        <v>#REF!</v>
      </c>
      <c r="DJ16" s="36" t="e">
        <f t="shared" si="26"/>
        <v>#REF!</v>
      </c>
      <c r="DK16" s="36" t="e">
        <f t="shared" si="26"/>
        <v>#REF!</v>
      </c>
      <c r="DL16" s="36" t="e">
        <f t="shared" si="26"/>
        <v>#REF!</v>
      </c>
      <c r="DM16" s="36" t="e">
        <f t="shared" si="26"/>
        <v>#REF!</v>
      </c>
      <c r="DN16" s="36" t="e">
        <f t="shared" si="26"/>
        <v>#REF!</v>
      </c>
      <c r="DO16" s="36" t="e">
        <f t="shared" si="26"/>
        <v>#REF!</v>
      </c>
      <c r="DP16" s="36" t="e">
        <f t="shared" si="26"/>
        <v>#REF!</v>
      </c>
      <c r="DQ16" s="36" t="e">
        <f t="shared" si="26"/>
        <v>#REF!</v>
      </c>
      <c r="DR16" s="36" t="e">
        <f t="shared" si="26"/>
        <v>#REF!</v>
      </c>
      <c r="DS16" s="36" t="e">
        <f t="shared" si="27"/>
        <v>#REF!</v>
      </c>
      <c r="DT16" s="36" t="e">
        <f t="shared" si="27"/>
        <v>#REF!</v>
      </c>
      <c r="DU16" s="36" t="e">
        <f t="shared" si="27"/>
        <v>#REF!</v>
      </c>
      <c r="DV16" s="36" t="e">
        <f t="shared" si="27"/>
        <v>#REF!</v>
      </c>
      <c r="DW16" s="36" t="e">
        <f t="shared" si="27"/>
        <v>#REF!</v>
      </c>
      <c r="DX16" s="36" t="e">
        <f t="shared" si="27"/>
        <v>#REF!</v>
      </c>
      <c r="DY16" s="36" t="e">
        <f t="shared" si="27"/>
        <v>#REF!</v>
      </c>
      <c r="DZ16" s="36" t="e">
        <f t="shared" si="27"/>
        <v>#REF!</v>
      </c>
      <c r="EA16" s="36" t="e">
        <f t="shared" si="27"/>
        <v>#REF!</v>
      </c>
      <c r="EB16" s="36" t="e">
        <f t="shared" si="27"/>
        <v>#REF!</v>
      </c>
      <c r="EC16" s="36" t="e">
        <f t="shared" si="27"/>
        <v>#REF!</v>
      </c>
      <c r="ED16" s="36" t="e">
        <f t="shared" si="27"/>
        <v>#REF!</v>
      </c>
      <c r="EE16" s="36" t="e">
        <f t="shared" si="27"/>
        <v>#REF!</v>
      </c>
      <c r="EF16" s="36" t="e">
        <f t="shared" si="27"/>
        <v>#REF!</v>
      </c>
      <c r="EG16" s="36" t="e">
        <f t="shared" si="27"/>
        <v>#REF!</v>
      </c>
      <c r="EH16" s="36" t="e">
        <f t="shared" si="27"/>
        <v>#REF!</v>
      </c>
      <c r="EI16" s="36" t="e">
        <f t="shared" si="28"/>
        <v>#REF!</v>
      </c>
      <c r="EJ16" s="36" t="e">
        <f t="shared" si="28"/>
        <v>#REF!</v>
      </c>
      <c r="EK16" s="36" t="e">
        <f t="shared" si="28"/>
        <v>#REF!</v>
      </c>
      <c r="EL16" s="36" t="e">
        <f t="shared" si="28"/>
        <v>#REF!</v>
      </c>
      <c r="EM16" s="36" t="e">
        <f t="shared" si="28"/>
        <v>#REF!</v>
      </c>
      <c r="EN16" s="36" t="e">
        <f t="shared" si="28"/>
        <v>#REF!</v>
      </c>
      <c r="EO16" s="36" t="e">
        <f t="shared" si="28"/>
        <v>#REF!</v>
      </c>
      <c r="EP16" s="36" t="e">
        <f t="shared" si="28"/>
        <v>#REF!</v>
      </c>
      <c r="EQ16" s="36" t="e">
        <f t="shared" si="28"/>
        <v>#REF!</v>
      </c>
      <c r="ER16" s="36" t="e">
        <f t="shared" si="28"/>
        <v>#REF!</v>
      </c>
      <c r="ES16" s="36" t="e">
        <f t="shared" si="28"/>
        <v>#REF!</v>
      </c>
      <c r="ET16" s="36" t="e">
        <f t="shared" si="28"/>
        <v>#REF!</v>
      </c>
      <c r="EU16" s="36" t="e">
        <f t="shared" si="28"/>
        <v>#REF!</v>
      </c>
      <c r="EV16" s="36" t="e">
        <f t="shared" si="28"/>
        <v>#REF!</v>
      </c>
      <c r="EW16" s="36" t="e">
        <f t="shared" si="28"/>
        <v>#REF!</v>
      </c>
      <c r="EX16" s="36" t="e">
        <f t="shared" si="28"/>
        <v>#REF!</v>
      </c>
      <c r="EY16" s="36" t="e">
        <f t="shared" si="29"/>
        <v>#REF!</v>
      </c>
      <c r="EZ16" s="36" t="e">
        <f t="shared" si="29"/>
        <v>#REF!</v>
      </c>
      <c r="FA16" s="36" t="e">
        <f t="shared" si="29"/>
        <v>#REF!</v>
      </c>
      <c r="FB16" s="36" t="e">
        <f t="shared" si="29"/>
        <v>#REF!</v>
      </c>
      <c r="FC16" s="36" t="e">
        <f t="shared" si="29"/>
        <v>#REF!</v>
      </c>
      <c r="FD16" s="36" t="e">
        <f t="shared" si="29"/>
        <v>#REF!</v>
      </c>
      <c r="FE16" s="36" t="e">
        <f t="shared" si="29"/>
        <v>#REF!</v>
      </c>
      <c r="FF16" s="36" t="e">
        <f t="shared" si="29"/>
        <v>#REF!</v>
      </c>
      <c r="FG16" s="36" t="e">
        <f t="shared" si="29"/>
        <v>#REF!</v>
      </c>
      <c r="FH16" s="36" t="e">
        <f t="shared" si="29"/>
        <v>#REF!</v>
      </c>
      <c r="FI16" s="36" t="e">
        <f t="shared" si="29"/>
        <v>#REF!</v>
      </c>
      <c r="FJ16" s="36" t="e">
        <f t="shared" si="29"/>
        <v>#REF!</v>
      </c>
      <c r="FK16" s="36" t="e">
        <f t="shared" si="29"/>
        <v>#REF!</v>
      </c>
      <c r="FL16" s="36" t="e">
        <f t="shared" si="29"/>
        <v>#REF!</v>
      </c>
      <c r="FM16" s="36" t="e">
        <f t="shared" si="29"/>
        <v>#REF!</v>
      </c>
      <c r="FN16" s="36" t="e">
        <f t="shared" si="29"/>
        <v>#REF!</v>
      </c>
      <c r="FO16" s="36" t="e">
        <f t="shared" si="30"/>
        <v>#REF!</v>
      </c>
      <c r="FP16" s="36" t="e">
        <f t="shared" si="30"/>
        <v>#REF!</v>
      </c>
      <c r="FQ16" s="36" t="e">
        <f t="shared" si="30"/>
        <v>#REF!</v>
      </c>
      <c r="FR16" s="36" t="e">
        <f t="shared" si="30"/>
        <v>#REF!</v>
      </c>
      <c r="FS16" s="36" t="e">
        <f t="shared" si="30"/>
        <v>#REF!</v>
      </c>
      <c r="FT16" s="36" t="e">
        <f t="shared" si="30"/>
        <v>#REF!</v>
      </c>
      <c r="FU16" s="36" t="e">
        <f t="shared" si="30"/>
        <v>#REF!</v>
      </c>
      <c r="FV16" s="36" t="e">
        <f t="shared" si="30"/>
        <v>#REF!</v>
      </c>
      <c r="FW16" s="36" t="e">
        <f t="shared" si="30"/>
        <v>#REF!</v>
      </c>
      <c r="FX16" s="36" t="e">
        <f t="shared" si="30"/>
        <v>#REF!</v>
      </c>
      <c r="FY16" s="36" t="e">
        <f t="shared" si="30"/>
        <v>#REF!</v>
      </c>
      <c r="FZ16" s="36" t="e">
        <f t="shared" si="30"/>
        <v>#REF!</v>
      </c>
      <c r="GA16" s="36" t="e">
        <f t="shared" si="30"/>
        <v>#REF!</v>
      </c>
      <c r="GB16" s="36" t="e">
        <f t="shared" si="30"/>
        <v>#REF!</v>
      </c>
      <c r="GC16" s="36" t="e">
        <f t="shared" si="30"/>
        <v>#REF!</v>
      </c>
      <c r="GD16" s="36" t="e">
        <f t="shared" si="30"/>
        <v>#REF!</v>
      </c>
      <c r="GE16" s="36" t="e">
        <f t="shared" si="31"/>
        <v>#REF!</v>
      </c>
      <c r="GF16" s="36" t="e">
        <f t="shared" si="31"/>
        <v>#REF!</v>
      </c>
      <c r="GG16" s="36" t="e">
        <f t="shared" si="31"/>
        <v>#REF!</v>
      </c>
      <c r="GH16" s="36" t="e">
        <f t="shared" si="31"/>
        <v>#REF!</v>
      </c>
      <c r="GI16" s="36" t="e">
        <f t="shared" si="31"/>
        <v>#REF!</v>
      </c>
      <c r="GJ16" s="36" t="e">
        <f t="shared" si="31"/>
        <v>#REF!</v>
      </c>
      <c r="GK16" s="36" t="e">
        <f t="shared" si="31"/>
        <v>#REF!</v>
      </c>
      <c r="GL16" s="36" t="e">
        <f t="shared" si="31"/>
        <v>#REF!</v>
      </c>
      <c r="GM16" s="36" t="e">
        <f t="shared" si="31"/>
        <v>#REF!</v>
      </c>
      <c r="GN16" s="36" t="e">
        <f t="shared" si="31"/>
        <v>#REF!</v>
      </c>
      <c r="GO16" s="36" t="e">
        <f t="shared" si="31"/>
        <v>#REF!</v>
      </c>
      <c r="GP16" s="36" t="e">
        <f t="shared" si="31"/>
        <v>#REF!</v>
      </c>
      <c r="GQ16" s="36" t="e">
        <f t="shared" si="31"/>
        <v>#REF!</v>
      </c>
      <c r="GR16" s="36" t="e">
        <f t="shared" si="31"/>
        <v>#REF!</v>
      </c>
      <c r="GS16" s="36" t="e">
        <f t="shared" si="31"/>
        <v>#REF!</v>
      </c>
      <c r="GT16" s="36" t="e">
        <f t="shared" si="31"/>
        <v>#REF!</v>
      </c>
      <c r="GU16" s="36" t="e">
        <f t="shared" si="32"/>
        <v>#REF!</v>
      </c>
      <c r="GV16" s="36" t="e">
        <f t="shared" si="32"/>
        <v>#REF!</v>
      </c>
      <c r="GW16" s="36" t="e">
        <f t="shared" si="32"/>
        <v>#REF!</v>
      </c>
      <c r="GX16" s="36" t="e">
        <f t="shared" si="32"/>
        <v>#REF!</v>
      </c>
      <c r="GY16" s="36" t="e">
        <f t="shared" si="32"/>
        <v>#REF!</v>
      </c>
      <c r="GZ16" s="36" t="e">
        <f t="shared" si="32"/>
        <v>#REF!</v>
      </c>
      <c r="HA16" s="36" t="e">
        <f t="shared" si="32"/>
        <v>#REF!</v>
      </c>
      <c r="HB16" s="36" t="e">
        <f t="shared" si="32"/>
        <v>#REF!</v>
      </c>
      <c r="HC16" s="36" t="e">
        <f t="shared" si="32"/>
        <v>#REF!</v>
      </c>
      <c r="HD16" s="36" t="e">
        <f t="shared" si="32"/>
        <v>#REF!</v>
      </c>
      <c r="HE16" s="36" t="e">
        <f t="shared" si="32"/>
        <v>#REF!</v>
      </c>
      <c r="HF16" s="36" t="e">
        <f t="shared" si="33"/>
        <v>#REF!</v>
      </c>
      <c r="HG16" s="36" t="e">
        <f t="shared" si="34"/>
        <v>#REF!</v>
      </c>
      <c r="HH16" s="36" t="e">
        <f t="shared" si="34"/>
        <v>#REF!</v>
      </c>
    </row>
    <row r="17" spans="1:216" ht="15.75" customHeight="1">
      <c r="A17" s="10">
        <v>6</v>
      </c>
      <c r="B17" s="87" t="s">
        <v>340</v>
      </c>
      <c r="C17" s="103" t="e">
        <f>#REF!</f>
        <v>#REF!</v>
      </c>
      <c r="D17" s="103" t="e">
        <f>#REF!</f>
        <v>#REF!</v>
      </c>
      <c r="E17" s="75" t="e">
        <f>#REF!</f>
        <v>#REF!</v>
      </c>
      <c r="F17" s="15" t="e">
        <f t="shared" si="0"/>
        <v>#REF!</v>
      </c>
      <c r="G17" s="15" t="e">
        <f t="shared" si="0"/>
        <v>#REF!</v>
      </c>
      <c r="H17" s="15" t="e">
        <f t="shared" si="0"/>
        <v>#REF!</v>
      </c>
      <c r="I17" s="15" t="e">
        <f t="shared" si="0"/>
        <v>#REF!</v>
      </c>
      <c r="J17" s="15" t="e">
        <f t="shared" si="0"/>
        <v>#REF!</v>
      </c>
      <c r="K17" s="22">
        <v>0.05</v>
      </c>
      <c r="L17" s="15" t="e">
        <f t="shared" si="1"/>
        <v>#VALUE!</v>
      </c>
      <c r="M17" s="15"/>
      <c r="N17" s="107" t="e">
        <f t="shared" si="14"/>
        <v>#REF!</v>
      </c>
      <c r="O17" s="15" t="e">
        <f t="shared" si="2"/>
        <v>#REF!</v>
      </c>
      <c r="P17" s="100" t="e">
        <f t="shared" si="15"/>
        <v>#REF!</v>
      </c>
      <c r="Q17" s="36" t="e">
        <f t="shared" si="16"/>
        <v>#REF!</v>
      </c>
      <c r="R17" s="36" t="e">
        <f t="shared" si="17"/>
        <v>#REF!</v>
      </c>
      <c r="S17" s="36" t="e">
        <f t="shared" si="18"/>
        <v>#REF!</v>
      </c>
      <c r="T17" s="36" t="e">
        <f t="shared" si="19"/>
        <v>#REF!</v>
      </c>
      <c r="U17" s="36" t="e">
        <f t="shared" si="20"/>
        <v>#REF!</v>
      </c>
      <c r="V17" s="36" t="e">
        <f t="shared" si="3"/>
        <v>#REF!</v>
      </c>
      <c r="W17" s="36" t="e">
        <f t="shared" si="4"/>
        <v>#REF!</v>
      </c>
      <c r="X17" s="36" t="e">
        <f t="shared" si="5"/>
        <v>#REF!</v>
      </c>
      <c r="Y17" s="36" t="e">
        <f t="shared" si="6"/>
        <v>#REF!</v>
      </c>
      <c r="Z17" s="36" t="e">
        <f t="shared" si="7"/>
        <v>#REF!</v>
      </c>
      <c r="AA17" s="36" t="e">
        <f t="shared" si="21"/>
        <v>#REF!</v>
      </c>
      <c r="AB17" s="36" t="e">
        <f t="shared" si="21"/>
        <v>#REF!</v>
      </c>
      <c r="AC17" s="36" t="e">
        <f t="shared" si="21"/>
        <v>#REF!</v>
      </c>
      <c r="AD17" s="36" t="e">
        <f t="shared" si="21"/>
        <v>#REF!</v>
      </c>
      <c r="AE17" s="36" t="e">
        <f t="shared" si="21"/>
        <v>#REF!</v>
      </c>
      <c r="AF17" s="36" t="e">
        <f t="shared" si="21"/>
        <v>#REF!</v>
      </c>
      <c r="AG17" s="36" t="e">
        <f t="shared" si="21"/>
        <v>#REF!</v>
      </c>
      <c r="AH17" s="36" t="e">
        <f t="shared" si="21"/>
        <v>#REF!</v>
      </c>
      <c r="AI17" s="36" t="e">
        <f t="shared" si="21"/>
        <v>#REF!</v>
      </c>
      <c r="AJ17" s="36" t="e">
        <f t="shared" si="21"/>
        <v>#REF!</v>
      </c>
      <c r="AK17" s="36" t="e">
        <f t="shared" si="21"/>
        <v>#REF!</v>
      </c>
      <c r="AL17" s="36" t="e">
        <f t="shared" si="21"/>
        <v>#REF!</v>
      </c>
      <c r="AM17" s="36" t="e">
        <f t="shared" si="21"/>
        <v>#REF!</v>
      </c>
      <c r="AN17" s="36" t="e">
        <f t="shared" si="21"/>
        <v>#REF!</v>
      </c>
      <c r="AO17" s="36" t="e">
        <f t="shared" si="21"/>
        <v>#REF!</v>
      </c>
      <c r="AP17" s="36" t="e">
        <f t="shared" si="21"/>
        <v>#REF!</v>
      </c>
      <c r="AQ17" s="36" t="e">
        <f t="shared" si="22"/>
        <v>#REF!</v>
      </c>
      <c r="AR17" s="36" t="e">
        <f t="shared" si="22"/>
        <v>#REF!</v>
      </c>
      <c r="AS17" s="36" t="e">
        <f t="shared" si="22"/>
        <v>#REF!</v>
      </c>
      <c r="AT17" s="36" t="e">
        <f t="shared" si="22"/>
        <v>#REF!</v>
      </c>
      <c r="AU17" s="36" t="e">
        <f t="shared" si="22"/>
        <v>#REF!</v>
      </c>
      <c r="AV17" s="36" t="e">
        <f t="shared" si="22"/>
        <v>#REF!</v>
      </c>
      <c r="AW17" s="36" t="e">
        <f t="shared" si="22"/>
        <v>#REF!</v>
      </c>
      <c r="AX17" s="36" t="e">
        <f t="shared" si="22"/>
        <v>#REF!</v>
      </c>
      <c r="AY17" s="36" t="e">
        <f t="shared" si="22"/>
        <v>#REF!</v>
      </c>
      <c r="AZ17" s="36" t="e">
        <f t="shared" si="22"/>
        <v>#REF!</v>
      </c>
      <c r="BA17" s="36" t="e">
        <f t="shared" si="22"/>
        <v>#REF!</v>
      </c>
      <c r="BB17" s="36" t="e">
        <f t="shared" si="22"/>
        <v>#REF!</v>
      </c>
      <c r="BC17" s="36" t="e">
        <f t="shared" si="22"/>
        <v>#REF!</v>
      </c>
      <c r="BD17" s="36" t="e">
        <f t="shared" si="22"/>
        <v>#REF!</v>
      </c>
      <c r="BE17" s="36" t="e">
        <f t="shared" si="22"/>
        <v>#REF!</v>
      </c>
      <c r="BF17" s="36" t="e">
        <f t="shared" si="22"/>
        <v>#REF!</v>
      </c>
      <c r="BG17" s="36" t="e">
        <f t="shared" si="23"/>
        <v>#REF!</v>
      </c>
      <c r="BH17" s="36" t="e">
        <f t="shared" si="23"/>
        <v>#REF!</v>
      </c>
      <c r="BI17" s="36" t="e">
        <f t="shared" si="23"/>
        <v>#REF!</v>
      </c>
      <c r="BJ17" s="36" t="e">
        <f t="shared" si="23"/>
        <v>#REF!</v>
      </c>
      <c r="BK17" s="36" t="e">
        <f t="shared" si="23"/>
        <v>#REF!</v>
      </c>
      <c r="BL17" s="36" t="e">
        <f t="shared" si="23"/>
        <v>#REF!</v>
      </c>
      <c r="BM17" s="36" t="e">
        <f t="shared" si="23"/>
        <v>#REF!</v>
      </c>
      <c r="BN17" s="36" t="e">
        <f t="shared" si="23"/>
        <v>#REF!</v>
      </c>
      <c r="BO17" s="36" t="e">
        <f t="shared" si="23"/>
        <v>#REF!</v>
      </c>
      <c r="BP17" s="36" t="e">
        <f t="shared" si="23"/>
        <v>#REF!</v>
      </c>
      <c r="BQ17" s="36" t="e">
        <f t="shared" si="23"/>
        <v>#REF!</v>
      </c>
      <c r="BR17" s="36" t="e">
        <f t="shared" si="23"/>
        <v>#REF!</v>
      </c>
      <c r="BS17" s="36" t="e">
        <f t="shared" si="23"/>
        <v>#REF!</v>
      </c>
      <c r="BT17" s="36" t="e">
        <f t="shared" si="23"/>
        <v>#REF!</v>
      </c>
      <c r="BU17" s="36" t="e">
        <f t="shared" si="23"/>
        <v>#REF!</v>
      </c>
      <c r="BV17" s="36" t="e">
        <f t="shared" si="23"/>
        <v>#REF!</v>
      </c>
      <c r="BW17" s="36" t="e">
        <f t="shared" si="24"/>
        <v>#REF!</v>
      </c>
      <c r="BX17" s="36" t="e">
        <f t="shared" si="24"/>
        <v>#REF!</v>
      </c>
      <c r="BY17" s="36" t="e">
        <f t="shared" si="24"/>
        <v>#REF!</v>
      </c>
      <c r="BZ17" s="36" t="e">
        <f t="shared" si="24"/>
        <v>#REF!</v>
      </c>
      <c r="CA17" s="36" t="e">
        <f t="shared" si="24"/>
        <v>#REF!</v>
      </c>
      <c r="CB17" s="36" t="e">
        <f t="shared" si="24"/>
        <v>#REF!</v>
      </c>
      <c r="CC17" s="36" t="e">
        <f t="shared" si="24"/>
        <v>#REF!</v>
      </c>
      <c r="CD17" s="36" t="e">
        <f t="shared" si="24"/>
        <v>#REF!</v>
      </c>
      <c r="CE17" s="36" t="e">
        <f t="shared" si="24"/>
        <v>#REF!</v>
      </c>
      <c r="CF17" s="36" t="e">
        <f t="shared" si="24"/>
        <v>#REF!</v>
      </c>
      <c r="CG17" s="36" t="e">
        <f t="shared" si="24"/>
        <v>#REF!</v>
      </c>
      <c r="CH17" s="36" t="e">
        <f t="shared" si="24"/>
        <v>#REF!</v>
      </c>
      <c r="CI17" s="36" t="e">
        <f t="shared" si="24"/>
        <v>#REF!</v>
      </c>
      <c r="CJ17" s="36" t="e">
        <f t="shared" si="24"/>
        <v>#REF!</v>
      </c>
      <c r="CK17" s="36" t="e">
        <f t="shared" si="24"/>
        <v>#REF!</v>
      </c>
      <c r="CL17" s="36" t="e">
        <f t="shared" si="24"/>
        <v>#REF!</v>
      </c>
      <c r="CM17" s="36" t="e">
        <f t="shared" si="25"/>
        <v>#REF!</v>
      </c>
      <c r="CN17" s="36" t="e">
        <f t="shared" si="25"/>
        <v>#REF!</v>
      </c>
      <c r="CO17" s="36" t="e">
        <f t="shared" si="25"/>
        <v>#REF!</v>
      </c>
      <c r="CP17" s="36" t="e">
        <f t="shared" si="25"/>
        <v>#REF!</v>
      </c>
      <c r="CQ17" s="36" t="e">
        <f t="shared" si="25"/>
        <v>#REF!</v>
      </c>
      <c r="CR17" s="36" t="e">
        <f t="shared" si="25"/>
        <v>#REF!</v>
      </c>
      <c r="CS17" s="36" t="e">
        <f t="shared" si="25"/>
        <v>#REF!</v>
      </c>
      <c r="CT17" s="36" t="e">
        <f t="shared" si="25"/>
        <v>#REF!</v>
      </c>
      <c r="CU17" s="36" t="e">
        <f t="shared" si="25"/>
        <v>#REF!</v>
      </c>
      <c r="CV17" s="36" t="e">
        <f t="shared" si="25"/>
        <v>#REF!</v>
      </c>
      <c r="CW17" s="36" t="e">
        <f t="shared" si="25"/>
        <v>#REF!</v>
      </c>
      <c r="CX17" s="36" t="e">
        <f t="shared" si="25"/>
        <v>#REF!</v>
      </c>
      <c r="CY17" s="36" t="e">
        <f t="shared" si="25"/>
        <v>#REF!</v>
      </c>
      <c r="CZ17" s="36" t="e">
        <f t="shared" si="25"/>
        <v>#REF!</v>
      </c>
      <c r="DA17" s="36" t="e">
        <f t="shared" si="25"/>
        <v>#REF!</v>
      </c>
      <c r="DB17" s="36" t="e">
        <f t="shared" si="25"/>
        <v>#REF!</v>
      </c>
      <c r="DC17" s="36" t="e">
        <f t="shared" si="26"/>
        <v>#REF!</v>
      </c>
      <c r="DD17" s="36" t="e">
        <f t="shared" si="26"/>
        <v>#REF!</v>
      </c>
      <c r="DE17" s="36" t="e">
        <f t="shared" si="26"/>
        <v>#REF!</v>
      </c>
      <c r="DF17" s="36" t="e">
        <f t="shared" si="26"/>
        <v>#REF!</v>
      </c>
      <c r="DG17" s="36" t="e">
        <f t="shared" si="26"/>
        <v>#REF!</v>
      </c>
      <c r="DH17" s="36" t="e">
        <f t="shared" si="26"/>
        <v>#REF!</v>
      </c>
      <c r="DI17" s="36" t="e">
        <f t="shared" si="26"/>
        <v>#REF!</v>
      </c>
      <c r="DJ17" s="36" t="e">
        <f t="shared" si="26"/>
        <v>#REF!</v>
      </c>
      <c r="DK17" s="36" t="e">
        <f t="shared" si="26"/>
        <v>#REF!</v>
      </c>
      <c r="DL17" s="36" t="e">
        <f t="shared" si="26"/>
        <v>#REF!</v>
      </c>
      <c r="DM17" s="36" t="e">
        <f t="shared" si="26"/>
        <v>#REF!</v>
      </c>
      <c r="DN17" s="36" t="e">
        <f t="shared" si="26"/>
        <v>#REF!</v>
      </c>
      <c r="DO17" s="36" t="e">
        <f t="shared" si="26"/>
        <v>#REF!</v>
      </c>
      <c r="DP17" s="36" t="e">
        <f t="shared" si="26"/>
        <v>#REF!</v>
      </c>
      <c r="DQ17" s="36" t="e">
        <f t="shared" si="26"/>
        <v>#REF!</v>
      </c>
      <c r="DR17" s="36" t="e">
        <f t="shared" si="26"/>
        <v>#REF!</v>
      </c>
      <c r="DS17" s="36" t="e">
        <f t="shared" si="27"/>
        <v>#REF!</v>
      </c>
      <c r="DT17" s="36" t="e">
        <f t="shared" si="27"/>
        <v>#REF!</v>
      </c>
      <c r="DU17" s="36" t="e">
        <f t="shared" si="27"/>
        <v>#REF!</v>
      </c>
      <c r="DV17" s="36" t="e">
        <f t="shared" si="27"/>
        <v>#REF!</v>
      </c>
      <c r="DW17" s="36" t="e">
        <f t="shared" si="27"/>
        <v>#REF!</v>
      </c>
      <c r="DX17" s="36" t="e">
        <f t="shared" si="27"/>
        <v>#REF!</v>
      </c>
      <c r="DY17" s="36" t="e">
        <f t="shared" si="27"/>
        <v>#REF!</v>
      </c>
      <c r="DZ17" s="36" t="e">
        <f t="shared" si="27"/>
        <v>#REF!</v>
      </c>
      <c r="EA17" s="36" t="e">
        <f t="shared" si="27"/>
        <v>#REF!</v>
      </c>
      <c r="EB17" s="36" t="e">
        <f t="shared" si="27"/>
        <v>#REF!</v>
      </c>
      <c r="EC17" s="36" t="e">
        <f t="shared" si="27"/>
        <v>#REF!</v>
      </c>
      <c r="ED17" s="36" t="e">
        <f t="shared" si="27"/>
        <v>#REF!</v>
      </c>
      <c r="EE17" s="36" t="e">
        <f t="shared" si="27"/>
        <v>#REF!</v>
      </c>
      <c r="EF17" s="36" t="e">
        <f t="shared" si="27"/>
        <v>#REF!</v>
      </c>
      <c r="EG17" s="36" t="e">
        <f t="shared" si="27"/>
        <v>#REF!</v>
      </c>
      <c r="EH17" s="36" t="e">
        <f t="shared" si="27"/>
        <v>#REF!</v>
      </c>
      <c r="EI17" s="36" t="e">
        <f t="shared" si="28"/>
        <v>#REF!</v>
      </c>
      <c r="EJ17" s="36" t="e">
        <f t="shared" si="28"/>
        <v>#REF!</v>
      </c>
      <c r="EK17" s="36" t="e">
        <f t="shared" si="28"/>
        <v>#REF!</v>
      </c>
      <c r="EL17" s="36" t="e">
        <f t="shared" si="28"/>
        <v>#REF!</v>
      </c>
      <c r="EM17" s="36" t="e">
        <f t="shared" si="28"/>
        <v>#REF!</v>
      </c>
      <c r="EN17" s="36" t="e">
        <f t="shared" si="28"/>
        <v>#REF!</v>
      </c>
      <c r="EO17" s="36" t="e">
        <f t="shared" si="28"/>
        <v>#REF!</v>
      </c>
      <c r="EP17" s="36" t="e">
        <f t="shared" si="28"/>
        <v>#REF!</v>
      </c>
      <c r="EQ17" s="36" t="e">
        <f t="shared" si="28"/>
        <v>#REF!</v>
      </c>
      <c r="ER17" s="36" t="e">
        <f t="shared" si="28"/>
        <v>#REF!</v>
      </c>
      <c r="ES17" s="36" t="e">
        <f t="shared" si="28"/>
        <v>#REF!</v>
      </c>
      <c r="ET17" s="36" t="e">
        <f t="shared" si="28"/>
        <v>#REF!</v>
      </c>
      <c r="EU17" s="36" t="e">
        <f t="shared" si="28"/>
        <v>#REF!</v>
      </c>
      <c r="EV17" s="36" t="e">
        <f t="shared" si="28"/>
        <v>#REF!</v>
      </c>
      <c r="EW17" s="36" t="e">
        <f t="shared" si="28"/>
        <v>#REF!</v>
      </c>
      <c r="EX17" s="36" t="e">
        <f t="shared" si="28"/>
        <v>#REF!</v>
      </c>
      <c r="EY17" s="36" t="e">
        <f t="shared" si="29"/>
        <v>#REF!</v>
      </c>
      <c r="EZ17" s="36" t="e">
        <f t="shared" si="29"/>
        <v>#REF!</v>
      </c>
      <c r="FA17" s="36" t="e">
        <f t="shared" si="29"/>
        <v>#REF!</v>
      </c>
      <c r="FB17" s="36" t="e">
        <f t="shared" si="29"/>
        <v>#REF!</v>
      </c>
      <c r="FC17" s="36" t="e">
        <f t="shared" si="29"/>
        <v>#REF!</v>
      </c>
      <c r="FD17" s="36" t="e">
        <f t="shared" si="29"/>
        <v>#REF!</v>
      </c>
      <c r="FE17" s="36" t="e">
        <f t="shared" si="29"/>
        <v>#REF!</v>
      </c>
      <c r="FF17" s="36" t="e">
        <f t="shared" si="29"/>
        <v>#REF!</v>
      </c>
      <c r="FG17" s="36" t="e">
        <f t="shared" si="29"/>
        <v>#REF!</v>
      </c>
      <c r="FH17" s="36" t="e">
        <f t="shared" si="29"/>
        <v>#REF!</v>
      </c>
      <c r="FI17" s="36" t="e">
        <f t="shared" si="29"/>
        <v>#REF!</v>
      </c>
      <c r="FJ17" s="36" t="e">
        <f t="shared" si="29"/>
        <v>#REF!</v>
      </c>
      <c r="FK17" s="36" t="e">
        <f t="shared" si="29"/>
        <v>#REF!</v>
      </c>
      <c r="FL17" s="36" t="e">
        <f t="shared" si="29"/>
        <v>#REF!</v>
      </c>
      <c r="FM17" s="36" t="e">
        <f t="shared" si="29"/>
        <v>#REF!</v>
      </c>
      <c r="FN17" s="36" t="e">
        <f t="shared" si="29"/>
        <v>#REF!</v>
      </c>
      <c r="FO17" s="36" t="e">
        <f t="shared" si="30"/>
        <v>#REF!</v>
      </c>
      <c r="FP17" s="36" t="e">
        <f t="shared" si="30"/>
        <v>#REF!</v>
      </c>
      <c r="FQ17" s="36" t="e">
        <f t="shared" si="30"/>
        <v>#REF!</v>
      </c>
      <c r="FR17" s="36" t="e">
        <f t="shared" si="30"/>
        <v>#REF!</v>
      </c>
      <c r="FS17" s="36" t="e">
        <f t="shared" si="30"/>
        <v>#REF!</v>
      </c>
      <c r="FT17" s="36" t="e">
        <f t="shared" si="30"/>
        <v>#REF!</v>
      </c>
      <c r="FU17" s="36" t="e">
        <f t="shared" si="30"/>
        <v>#REF!</v>
      </c>
      <c r="FV17" s="36" t="e">
        <f t="shared" si="30"/>
        <v>#REF!</v>
      </c>
      <c r="FW17" s="36" t="e">
        <f t="shared" si="30"/>
        <v>#REF!</v>
      </c>
      <c r="FX17" s="36" t="e">
        <f t="shared" si="30"/>
        <v>#REF!</v>
      </c>
      <c r="FY17" s="36" t="e">
        <f t="shared" si="30"/>
        <v>#REF!</v>
      </c>
      <c r="FZ17" s="36" t="e">
        <f t="shared" si="30"/>
        <v>#REF!</v>
      </c>
      <c r="GA17" s="36" t="e">
        <f t="shared" si="30"/>
        <v>#REF!</v>
      </c>
      <c r="GB17" s="36" t="e">
        <f t="shared" si="30"/>
        <v>#REF!</v>
      </c>
      <c r="GC17" s="36" t="e">
        <f t="shared" si="30"/>
        <v>#REF!</v>
      </c>
      <c r="GD17" s="36" t="e">
        <f t="shared" si="30"/>
        <v>#REF!</v>
      </c>
      <c r="GE17" s="36" t="e">
        <f t="shared" si="31"/>
        <v>#REF!</v>
      </c>
      <c r="GF17" s="36" t="e">
        <f t="shared" si="31"/>
        <v>#REF!</v>
      </c>
      <c r="GG17" s="36" t="e">
        <f t="shared" si="31"/>
        <v>#REF!</v>
      </c>
      <c r="GH17" s="36" t="e">
        <f t="shared" si="31"/>
        <v>#REF!</v>
      </c>
      <c r="GI17" s="36" t="e">
        <f t="shared" si="31"/>
        <v>#REF!</v>
      </c>
      <c r="GJ17" s="36" t="e">
        <f t="shared" si="31"/>
        <v>#REF!</v>
      </c>
      <c r="GK17" s="36" t="e">
        <f t="shared" si="31"/>
        <v>#REF!</v>
      </c>
      <c r="GL17" s="36" t="e">
        <f t="shared" si="31"/>
        <v>#REF!</v>
      </c>
      <c r="GM17" s="36" t="e">
        <f t="shared" si="31"/>
        <v>#REF!</v>
      </c>
      <c r="GN17" s="36" t="e">
        <f t="shared" si="31"/>
        <v>#REF!</v>
      </c>
      <c r="GO17" s="36" t="e">
        <f t="shared" si="31"/>
        <v>#REF!</v>
      </c>
      <c r="GP17" s="36" t="e">
        <f t="shared" si="31"/>
        <v>#REF!</v>
      </c>
      <c r="GQ17" s="36" t="e">
        <f t="shared" si="31"/>
        <v>#REF!</v>
      </c>
      <c r="GR17" s="36" t="e">
        <f t="shared" si="31"/>
        <v>#REF!</v>
      </c>
      <c r="GS17" s="36" t="e">
        <f t="shared" si="31"/>
        <v>#REF!</v>
      </c>
      <c r="GT17" s="36" t="e">
        <f t="shared" si="31"/>
        <v>#REF!</v>
      </c>
      <c r="GU17" s="36" t="e">
        <f t="shared" si="32"/>
        <v>#REF!</v>
      </c>
      <c r="GV17" s="36" t="e">
        <f t="shared" si="32"/>
        <v>#REF!</v>
      </c>
      <c r="GW17" s="36" t="e">
        <f t="shared" si="32"/>
        <v>#REF!</v>
      </c>
      <c r="GX17" s="36" t="e">
        <f t="shared" si="32"/>
        <v>#REF!</v>
      </c>
      <c r="GY17" s="36" t="e">
        <f t="shared" si="32"/>
        <v>#REF!</v>
      </c>
      <c r="GZ17" s="36" t="e">
        <f t="shared" si="32"/>
        <v>#REF!</v>
      </c>
      <c r="HA17" s="36" t="e">
        <f t="shared" si="32"/>
        <v>#REF!</v>
      </c>
      <c r="HB17" s="36" t="e">
        <f t="shared" si="32"/>
        <v>#REF!</v>
      </c>
      <c r="HC17" s="36" t="e">
        <f t="shared" si="32"/>
        <v>#REF!</v>
      </c>
      <c r="HD17" s="36" t="e">
        <f t="shared" si="32"/>
        <v>#REF!</v>
      </c>
      <c r="HE17" s="36" t="e">
        <f t="shared" si="32"/>
        <v>#REF!</v>
      </c>
      <c r="HF17" s="36" t="e">
        <f t="shared" si="33"/>
        <v>#REF!</v>
      </c>
      <c r="HG17" s="36" t="e">
        <f t="shared" si="34"/>
        <v>#REF!</v>
      </c>
      <c r="HH17" s="36" t="e">
        <f t="shared" si="34"/>
        <v>#REF!</v>
      </c>
    </row>
    <row r="18" spans="1:216" ht="15.75" customHeight="1">
      <c r="A18" s="10">
        <v>7</v>
      </c>
      <c r="B18" s="59" t="s">
        <v>341</v>
      </c>
      <c r="C18" s="103" t="e">
        <f>#REF!</f>
        <v>#REF!</v>
      </c>
      <c r="D18" s="103" t="e">
        <f>#REF!</f>
        <v>#REF!</v>
      </c>
      <c r="E18" s="75" t="e">
        <f>#REF!</f>
        <v>#REF!</v>
      </c>
      <c r="F18" s="15" t="e">
        <f t="shared" si="0"/>
        <v>#REF!</v>
      </c>
      <c r="G18" s="15" t="e">
        <f t="shared" si="0"/>
        <v>#REF!</v>
      </c>
      <c r="H18" s="15" t="e">
        <f t="shared" si="0"/>
        <v>#REF!</v>
      </c>
      <c r="I18" s="15" t="e">
        <f t="shared" si="0"/>
        <v>#REF!</v>
      </c>
      <c r="J18" s="15" t="e">
        <f t="shared" si="0"/>
        <v>#REF!</v>
      </c>
      <c r="K18" s="22">
        <v>0.05</v>
      </c>
      <c r="L18" s="15" t="e">
        <f t="shared" si="1"/>
        <v>#VALUE!</v>
      </c>
      <c r="M18" s="15"/>
      <c r="N18" s="107" t="e">
        <f t="shared" si="14"/>
        <v>#REF!</v>
      </c>
      <c r="O18" s="15" t="e">
        <f t="shared" si="2"/>
        <v>#REF!</v>
      </c>
      <c r="P18" s="100" t="e">
        <f t="shared" si="15"/>
        <v>#REF!</v>
      </c>
      <c r="Q18" s="36" t="e">
        <f t="shared" si="16"/>
        <v>#REF!</v>
      </c>
      <c r="R18" s="36" t="e">
        <f t="shared" si="17"/>
        <v>#REF!</v>
      </c>
      <c r="S18" s="36" t="e">
        <f t="shared" si="18"/>
        <v>#REF!</v>
      </c>
      <c r="T18" s="36" t="e">
        <f t="shared" si="19"/>
        <v>#REF!</v>
      </c>
      <c r="U18" s="36" t="e">
        <f t="shared" si="20"/>
        <v>#REF!</v>
      </c>
      <c r="V18" s="36" t="e">
        <f t="shared" si="3"/>
        <v>#REF!</v>
      </c>
      <c r="W18" s="36" t="e">
        <f t="shared" si="4"/>
        <v>#REF!</v>
      </c>
      <c r="X18" s="36" t="e">
        <f t="shared" si="5"/>
        <v>#REF!</v>
      </c>
      <c r="Y18" s="36" t="e">
        <f t="shared" si="6"/>
        <v>#REF!</v>
      </c>
      <c r="Z18" s="36" t="e">
        <f t="shared" si="7"/>
        <v>#REF!</v>
      </c>
      <c r="AA18" s="36" t="e">
        <f t="shared" si="21"/>
        <v>#REF!</v>
      </c>
      <c r="AB18" s="36" t="e">
        <f t="shared" si="21"/>
        <v>#REF!</v>
      </c>
      <c r="AC18" s="36" t="e">
        <f t="shared" si="21"/>
        <v>#REF!</v>
      </c>
      <c r="AD18" s="36" t="e">
        <f t="shared" si="21"/>
        <v>#REF!</v>
      </c>
      <c r="AE18" s="36" t="e">
        <f t="shared" si="21"/>
        <v>#REF!</v>
      </c>
      <c r="AF18" s="36" t="e">
        <f t="shared" si="21"/>
        <v>#REF!</v>
      </c>
      <c r="AG18" s="36" t="e">
        <f t="shared" si="21"/>
        <v>#REF!</v>
      </c>
      <c r="AH18" s="36" t="e">
        <f t="shared" si="21"/>
        <v>#REF!</v>
      </c>
      <c r="AI18" s="36" t="e">
        <f t="shared" si="21"/>
        <v>#REF!</v>
      </c>
      <c r="AJ18" s="36" t="e">
        <f t="shared" si="21"/>
        <v>#REF!</v>
      </c>
      <c r="AK18" s="36" t="e">
        <f t="shared" si="21"/>
        <v>#REF!</v>
      </c>
      <c r="AL18" s="36" t="e">
        <f t="shared" si="21"/>
        <v>#REF!</v>
      </c>
      <c r="AM18" s="36" t="e">
        <f t="shared" si="21"/>
        <v>#REF!</v>
      </c>
      <c r="AN18" s="36" t="e">
        <f t="shared" si="21"/>
        <v>#REF!</v>
      </c>
      <c r="AO18" s="36" t="e">
        <f t="shared" si="21"/>
        <v>#REF!</v>
      </c>
      <c r="AP18" s="36" t="e">
        <f t="shared" si="21"/>
        <v>#REF!</v>
      </c>
      <c r="AQ18" s="36" t="e">
        <f t="shared" si="22"/>
        <v>#REF!</v>
      </c>
      <c r="AR18" s="36" t="e">
        <f t="shared" si="22"/>
        <v>#REF!</v>
      </c>
      <c r="AS18" s="36" t="e">
        <f t="shared" si="22"/>
        <v>#REF!</v>
      </c>
      <c r="AT18" s="36" t="e">
        <f t="shared" si="22"/>
        <v>#REF!</v>
      </c>
      <c r="AU18" s="36" t="e">
        <f t="shared" si="22"/>
        <v>#REF!</v>
      </c>
      <c r="AV18" s="36" t="e">
        <f t="shared" si="22"/>
        <v>#REF!</v>
      </c>
      <c r="AW18" s="36" t="e">
        <f t="shared" si="22"/>
        <v>#REF!</v>
      </c>
      <c r="AX18" s="36" t="e">
        <f t="shared" si="22"/>
        <v>#REF!</v>
      </c>
      <c r="AY18" s="36" t="e">
        <f t="shared" si="22"/>
        <v>#REF!</v>
      </c>
      <c r="AZ18" s="36" t="e">
        <f t="shared" si="22"/>
        <v>#REF!</v>
      </c>
      <c r="BA18" s="36" t="e">
        <f t="shared" si="22"/>
        <v>#REF!</v>
      </c>
      <c r="BB18" s="36" t="e">
        <f t="shared" si="22"/>
        <v>#REF!</v>
      </c>
      <c r="BC18" s="36" t="e">
        <f t="shared" si="22"/>
        <v>#REF!</v>
      </c>
      <c r="BD18" s="36" t="e">
        <f t="shared" si="22"/>
        <v>#REF!</v>
      </c>
      <c r="BE18" s="36" t="e">
        <f t="shared" si="22"/>
        <v>#REF!</v>
      </c>
      <c r="BF18" s="36" t="e">
        <f t="shared" si="22"/>
        <v>#REF!</v>
      </c>
      <c r="BG18" s="36" t="e">
        <f t="shared" si="23"/>
        <v>#REF!</v>
      </c>
      <c r="BH18" s="36" t="e">
        <f t="shared" si="23"/>
        <v>#REF!</v>
      </c>
      <c r="BI18" s="36" t="e">
        <f t="shared" si="23"/>
        <v>#REF!</v>
      </c>
      <c r="BJ18" s="36" t="e">
        <f t="shared" si="23"/>
        <v>#REF!</v>
      </c>
      <c r="BK18" s="36" t="e">
        <f t="shared" si="23"/>
        <v>#REF!</v>
      </c>
      <c r="BL18" s="36" t="e">
        <f t="shared" si="23"/>
        <v>#REF!</v>
      </c>
      <c r="BM18" s="36" t="e">
        <f t="shared" si="23"/>
        <v>#REF!</v>
      </c>
      <c r="BN18" s="36" t="e">
        <f t="shared" si="23"/>
        <v>#REF!</v>
      </c>
      <c r="BO18" s="36" t="e">
        <f t="shared" si="23"/>
        <v>#REF!</v>
      </c>
      <c r="BP18" s="36" t="e">
        <f t="shared" si="23"/>
        <v>#REF!</v>
      </c>
      <c r="BQ18" s="36" t="e">
        <f t="shared" si="23"/>
        <v>#REF!</v>
      </c>
      <c r="BR18" s="36" t="e">
        <f t="shared" si="23"/>
        <v>#REF!</v>
      </c>
      <c r="BS18" s="36" t="e">
        <f t="shared" si="23"/>
        <v>#REF!</v>
      </c>
      <c r="BT18" s="36" t="e">
        <f t="shared" si="23"/>
        <v>#REF!</v>
      </c>
      <c r="BU18" s="36" t="e">
        <f t="shared" si="23"/>
        <v>#REF!</v>
      </c>
      <c r="BV18" s="36" t="e">
        <f t="shared" si="23"/>
        <v>#REF!</v>
      </c>
      <c r="BW18" s="36" t="e">
        <f t="shared" si="24"/>
        <v>#REF!</v>
      </c>
      <c r="BX18" s="36" t="e">
        <f t="shared" si="24"/>
        <v>#REF!</v>
      </c>
      <c r="BY18" s="36" t="e">
        <f t="shared" si="24"/>
        <v>#REF!</v>
      </c>
      <c r="BZ18" s="36" t="e">
        <f t="shared" si="24"/>
        <v>#REF!</v>
      </c>
      <c r="CA18" s="36" t="e">
        <f t="shared" si="24"/>
        <v>#REF!</v>
      </c>
      <c r="CB18" s="36" t="e">
        <f t="shared" si="24"/>
        <v>#REF!</v>
      </c>
      <c r="CC18" s="36" t="e">
        <f t="shared" si="24"/>
        <v>#REF!</v>
      </c>
      <c r="CD18" s="36" t="e">
        <f t="shared" si="24"/>
        <v>#REF!</v>
      </c>
      <c r="CE18" s="36" t="e">
        <f t="shared" si="24"/>
        <v>#REF!</v>
      </c>
      <c r="CF18" s="36" t="e">
        <f t="shared" si="24"/>
        <v>#REF!</v>
      </c>
      <c r="CG18" s="36" t="e">
        <f t="shared" si="24"/>
        <v>#REF!</v>
      </c>
      <c r="CH18" s="36" t="e">
        <f t="shared" si="24"/>
        <v>#REF!</v>
      </c>
      <c r="CI18" s="36" t="e">
        <f t="shared" si="24"/>
        <v>#REF!</v>
      </c>
      <c r="CJ18" s="36" t="e">
        <f t="shared" si="24"/>
        <v>#REF!</v>
      </c>
      <c r="CK18" s="36" t="e">
        <f t="shared" si="24"/>
        <v>#REF!</v>
      </c>
      <c r="CL18" s="36" t="e">
        <f t="shared" si="24"/>
        <v>#REF!</v>
      </c>
      <c r="CM18" s="36" t="e">
        <f t="shared" si="25"/>
        <v>#REF!</v>
      </c>
      <c r="CN18" s="36" t="e">
        <f t="shared" si="25"/>
        <v>#REF!</v>
      </c>
      <c r="CO18" s="36" t="e">
        <f t="shared" si="25"/>
        <v>#REF!</v>
      </c>
      <c r="CP18" s="36" t="e">
        <f t="shared" si="25"/>
        <v>#REF!</v>
      </c>
      <c r="CQ18" s="36" t="e">
        <f t="shared" si="25"/>
        <v>#REF!</v>
      </c>
      <c r="CR18" s="36" t="e">
        <f t="shared" si="25"/>
        <v>#REF!</v>
      </c>
      <c r="CS18" s="36" t="e">
        <f t="shared" si="25"/>
        <v>#REF!</v>
      </c>
      <c r="CT18" s="36" t="e">
        <f t="shared" si="25"/>
        <v>#REF!</v>
      </c>
      <c r="CU18" s="36" t="e">
        <f t="shared" si="25"/>
        <v>#REF!</v>
      </c>
      <c r="CV18" s="36" t="e">
        <f t="shared" si="25"/>
        <v>#REF!</v>
      </c>
      <c r="CW18" s="36" t="e">
        <f t="shared" si="25"/>
        <v>#REF!</v>
      </c>
      <c r="CX18" s="36" t="e">
        <f t="shared" si="25"/>
        <v>#REF!</v>
      </c>
      <c r="CY18" s="36" t="e">
        <f t="shared" si="25"/>
        <v>#REF!</v>
      </c>
      <c r="CZ18" s="36" t="e">
        <f t="shared" si="25"/>
        <v>#REF!</v>
      </c>
      <c r="DA18" s="36" t="e">
        <f t="shared" si="25"/>
        <v>#REF!</v>
      </c>
      <c r="DB18" s="36" t="e">
        <f t="shared" si="25"/>
        <v>#REF!</v>
      </c>
      <c r="DC18" s="36" t="e">
        <f t="shared" si="26"/>
        <v>#REF!</v>
      </c>
      <c r="DD18" s="36" t="e">
        <f t="shared" si="26"/>
        <v>#REF!</v>
      </c>
      <c r="DE18" s="36" t="e">
        <f t="shared" si="26"/>
        <v>#REF!</v>
      </c>
      <c r="DF18" s="36" t="e">
        <f t="shared" si="26"/>
        <v>#REF!</v>
      </c>
      <c r="DG18" s="36" t="e">
        <f t="shared" si="26"/>
        <v>#REF!</v>
      </c>
      <c r="DH18" s="36" t="e">
        <f t="shared" si="26"/>
        <v>#REF!</v>
      </c>
      <c r="DI18" s="36" t="e">
        <f t="shared" si="26"/>
        <v>#REF!</v>
      </c>
      <c r="DJ18" s="36" t="e">
        <f t="shared" si="26"/>
        <v>#REF!</v>
      </c>
      <c r="DK18" s="36" t="e">
        <f t="shared" si="26"/>
        <v>#REF!</v>
      </c>
      <c r="DL18" s="36" t="e">
        <f t="shared" si="26"/>
        <v>#REF!</v>
      </c>
      <c r="DM18" s="36" t="e">
        <f t="shared" si="26"/>
        <v>#REF!</v>
      </c>
      <c r="DN18" s="36" t="e">
        <f t="shared" si="26"/>
        <v>#REF!</v>
      </c>
      <c r="DO18" s="36" t="e">
        <f t="shared" si="26"/>
        <v>#REF!</v>
      </c>
      <c r="DP18" s="36" t="e">
        <f t="shared" si="26"/>
        <v>#REF!</v>
      </c>
      <c r="DQ18" s="36" t="e">
        <f t="shared" si="26"/>
        <v>#REF!</v>
      </c>
      <c r="DR18" s="36" t="e">
        <f t="shared" si="26"/>
        <v>#REF!</v>
      </c>
      <c r="DS18" s="36" t="e">
        <f t="shared" si="27"/>
        <v>#REF!</v>
      </c>
      <c r="DT18" s="36" t="e">
        <f t="shared" si="27"/>
        <v>#REF!</v>
      </c>
      <c r="DU18" s="36" t="e">
        <f t="shared" si="27"/>
        <v>#REF!</v>
      </c>
      <c r="DV18" s="36" t="e">
        <f t="shared" si="27"/>
        <v>#REF!</v>
      </c>
      <c r="DW18" s="36" t="e">
        <f t="shared" si="27"/>
        <v>#REF!</v>
      </c>
      <c r="DX18" s="36" t="e">
        <f t="shared" si="27"/>
        <v>#REF!</v>
      </c>
      <c r="DY18" s="36" t="e">
        <f t="shared" si="27"/>
        <v>#REF!</v>
      </c>
      <c r="DZ18" s="36" t="e">
        <f t="shared" si="27"/>
        <v>#REF!</v>
      </c>
      <c r="EA18" s="36" t="e">
        <f t="shared" si="27"/>
        <v>#REF!</v>
      </c>
      <c r="EB18" s="36" t="e">
        <f t="shared" si="27"/>
        <v>#REF!</v>
      </c>
      <c r="EC18" s="36" t="e">
        <f t="shared" si="27"/>
        <v>#REF!</v>
      </c>
      <c r="ED18" s="36" t="e">
        <f t="shared" si="27"/>
        <v>#REF!</v>
      </c>
      <c r="EE18" s="36" t="e">
        <f t="shared" si="27"/>
        <v>#REF!</v>
      </c>
      <c r="EF18" s="36" t="e">
        <f t="shared" si="27"/>
        <v>#REF!</v>
      </c>
      <c r="EG18" s="36" t="e">
        <f t="shared" si="27"/>
        <v>#REF!</v>
      </c>
      <c r="EH18" s="36" t="e">
        <f t="shared" si="27"/>
        <v>#REF!</v>
      </c>
      <c r="EI18" s="36" t="e">
        <f t="shared" si="28"/>
        <v>#REF!</v>
      </c>
      <c r="EJ18" s="36" t="e">
        <f t="shared" si="28"/>
        <v>#REF!</v>
      </c>
      <c r="EK18" s="36" t="e">
        <f t="shared" si="28"/>
        <v>#REF!</v>
      </c>
      <c r="EL18" s="36" t="e">
        <f t="shared" si="28"/>
        <v>#REF!</v>
      </c>
      <c r="EM18" s="36" t="e">
        <f t="shared" si="28"/>
        <v>#REF!</v>
      </c>
      <c r="EN18" s="36" t="e">
        <f t="shared" si="28"/>
        <v>#REF!</v>
      </c>
      <c r="EO18" s="36" t="e">
        <f t="shared" si="28"/>
        <v>#REF!</v>
      </c>
      <c r="EP18" s="36" t="e">
        <f t="shared" si="28"/>
        <v>#REF!</v>
      </c>
      <c r="EQ18" s="36" t="e">
        <f t="shared" si="28"/>
        <v>#REF!</v>
      </c>
      <c r="ER18" s="36" t="e">
        <f t="shared" si="28"/>
        <v>#REF!</v>
      </c>
      <c r="ES18" s="36" t="e">
        <f t="shared" si="28"/>
        <v>#REF!</v>
      </c>
      <c r="ET18" s="36" t="e">
        <f t="shared" si="28"/>
        <v>#REF!</v>
      </c>
      <c r="EU18" s="36" t="e">
        <f t="shared" si="28"/>
        <v>#REF!</v>
      </c>
      <c r="EV18" s="36" t="e">
        <f t="shared" si="28"/>
        <v>#REF!</v>
      </c>
      <c r="EW18" s="36" t="e">
        <f t="shared" si="28"/>
        <v>#REF!</v>
      </c>
      <c r="EX18" s="36" t="e">
        <f t="shared" si="28"/>
        <v>#REF!</v>
      </c>
      <c r="EY18" s="36" t="e">
        <f t="shared" si="29"/>
        <v>#REF!</v>
      </c>
      <c r="EZ18" s="36" t="e">
        <f t="shared" si="29"/>
        <v>#REF!</v>
      </c>
      <c r="FA18" s="36" t="e">
        <f t="shared" si="29"/>
        <v>#REF!</v>
      </c>
      <c r="FB18" s="36" t="e">
        <f t="shared" si="29"/>
        <v>#REF!</v>
      </c>
      <c r="FC18" s="36" t="e">
        <f t="shared" si="29"/>
        <v>#REF!</v>
      </c>
      <c r="FD18" s="36" t="e">
        <f t="shared" si="29"/>
        <v>#REF!</v>
      </c>
      <c r="FE18" s="36" t="e">
        <f t="shared" si="29"/>
        <v>#REF!</v>
      </c>
      <c r="FF18" s="36" t="e">
        <f t="shared" si="29"/>
        <v>#REF!</v>
      </c>
      <c r="FG18" s="36" t="e">
        <f t="shared" si="29"/>
        <v>#REF!</v>
      </c>
      <c r="FH18" s="36" t="e">
        <f t="shared" si="29"/>
        <v>#REF!</v>
      </c>
      <c r="FI18" s="36" t="e">
        <f t="shared" si="29"/>
        <v>#REF!</v>
      </c>
      <c r="FJ18" s="36" t="e">
        <f t="shared" si="29"/>
        <v>#REF!</v>
      </c>
      <c r="FK18" s="36" t="e">
        <f t="shared" si="29"/>
        <v>#REF!</v>
      </c>
      <c r="FL18" s="36" t="e">
        <f t="shared" si="29"/>
        <v>#REF!</v>
      </c>
      <c r="FM18" s="36" t="e">
        <f t="shared" si="29"/>
        <v>#REF!</v>
      </c>
      <c r="FN18" s="36" t="e">
        <f t="shared" si="29"/>
        <v>#REF!</v>
      </c>
      <c r="FO18" s="36" t="e">
        <f t="shared" si="30"/>
        <v>#REF!</v>
      </c>
      <c r="FP18" s="36" t="e">
        <f t="shared" si="30"/>
        <v>#REF!</v>
      </c>
      <c r="FQ18" s="36" t="e">
        <f t="shared" si="30"/>
        <v>#REF!</v>
      </c>
      <c r="FR18" s="36" t="e">
        <f t="shared" si="30"/>
        <v>#REF!</v>
      </c>
      <c r="FS18" s="36" t="e">
        <f t="shared" si="30"/>
        <v>#REF!</v>
      </c>
      <c r="FT18" s="36" t="e">
        <f t="shared" si="30"/>
        <v>#REF!</v>
      </c>
      <c r="FU18" s="36" t="e">
        <f t="shared" si="30"/>
        <v>#REF!</v>
      </c>
      <c r="FV18" s="36" t="e">
        <f t="shared" si="30"/>
        <v>#REF!</v>
      </c>
      <c r="FW18" s="36" t="e">
        <f t="shared" si="30"/>
        <v>#REF!</v>
      </c>
      <c r="FX18" s="36" t="e">
        <f t="shared" si="30"/>
        <v>#REF!</v>
      </c>
      <c r="FY18" s="36" t="e">
        <f t="shared" si="30"/>
        <v>#REF!</v>
      </c>
      <c r="FZ18" s="36" t="e">
        <f t="shared" si="30"/>
        <v>#REF!</v>
      </c>
      <c r="GA18" s="36" t="e">
        <f t="shared" si="30"/>
        <v>#REF!</v>
      </c>
      <c r="GB18" s="36" t="e">
        <f t="shared" si="30"/>
        <v>#REF!</v>
      </c>
      <c r="GC18" s="36" t="e">
        <f t="shared" si="30"/>
        <v>#REF!</v>
      </c>
      <c r="GD18" s="36" t="e">
        <f t="shared" si="30"/>
        <v>#REF!</v>
      </c>
      <c r="GE18" s="36" t="e">
        <f t="shared" si="31"/>
        <v>#REF!</v>
      </c>
      <c r="GF18" s="36" t="e">
        <f t="shared" si="31"/>
        <v>#REF!</v>
      </c>
      <c r="GG18" s="36" t="e">
        <f t="shared" si="31"/>
        <v>#REF!</v>
      </c>
      <c r="GH18" s="36" t="e">
        <f t="shared" si="31"/>
        <v>#REF!</v>
      </c>
      <c r="GI18" s="36" t="e">
        <f t="shared" si="31"/>
        <v>#REF!</v>
      </c>
      <c r="GJ18" s="36" t="e">
        <f t="shared" si="31"/>
        <v>#REF!</v>
      </c>
      <c r="GK18" s="36" t="e">
        <f t="shared" si="31"/>
        <v>#REF!</v>
      </c>
      <c r="GL18" s="36" t="e">
        <f t="shared" si="31"/>
        <v>#REF!</v>
      </c>
      <c r="GM18" s="36" t="e">
        <f t="shared" si="31"/>
        <v>#REF!</v>
      </c>
      <c r="GN18" s="36" t="e">
        <f t="shared" si="31"/>
        <v>#REF!</v>
      </c>
      <c r="GO18" s="36" t="e">
        <f t="shared" si="31"/>
        <v>#REF!</v>
      </c>
      <c r="GP18" s="36" t="e">
        <f t="shared" si="31"/>
        <v>#REF!</v>
      </c>
      <c r="GQ18" s="36" t="e">
        <f t="shared" si="31"/>
        <v>#REF!</v>
      </c>
      <c r="GR18" s="36" t="e">
        <f t="shared" si="31"/>
        <v>#REF!</v>
      </c>
      <c r="GS18" s="36" t="e">
        <f t="shared" si="31"/>
        <v>#REF!</v>
      </c>
      <c r="GT18" s="36" t="e">
        <f t="shared" si="31"/>
        <v>#REF!</v>
      </c>
      <c r="GU18" s="36" t="e">
        <f t="shared" si="32"/>
        <v>#REF!</v>
      </c>
      <c r="GV18" s="36" t="e">
        <f t="shared" si="32"/>
        <v>#REF!</v>
      </c>
      <c r="GW18" s="36" t="e">
        <f t="shared" si="32"/>
        <v>#REF!</v>
      </c>
      <c r="GX18" s="36" t="e">
        <f t="shared" si="32"/>
        <v>#REF!</v>
      </c>
      <c r="GY18" s="36" t="e">
        <f t="shared" si="32"/>
        <v>#REF!</v>
      </c>
      <c r="GZ18" s="36" t="e">
        <f t="shared" si="32"/>
        <v>#REF!</v>
      </c>
      <c r="HA18" s="36" t="e">
        <f t="shared" si="32"/>
        <v>#REF!</v>
      </c>
      <c r="HB18" s="36" t="e">
        <f t="shared" si="32"/>
        <v>#REF!</v>
      </c>
      <c r="HC18" s="36" t="e">
        <f t="shared" si="32"/>
        <v>#REF!</v>
      </c>
      <c r="HD18" s="36" t="e">
        <f t="shared" si="32"/>
        <v>#REF!</v>
      </c>
      <c r="HE18" s="36" t="e">
        <f t="shared" si="32"/>
        <v>#REF!</v>
      </c>
      <c r="HF18" s="36" t="e">
        <f t="shared" si="33"/>
        <v>#REF!</v>
      </c>
      <c r="HG18" s="36" t="e">
        <f t="shared" si="34"/>
        <v>#REF!</v>
      </c>
      <c r="HH18" s="36" t="e">
        <f t="shared" si="34"/>
        <v>#REF!</v>
      </c>
    </row>
    <row r="19" spans="1:216" ht="15.75" customHeight="1">
      <c r="A19" s="10">
        <v>8</v>
      </c>
      <c r="B19" s="59" t="s">
        <v>332</v>
      </c>
      <c r="C19" s="103" t="e">
        <f>#REF!</f>
        <v>#REF!</v>
      </c>
      <c r="D19" s="103" t="e">
        <f>#REF!</f>
        <v>#REF!</v>
      </c>
      <c r="E19" s="75" t="e">
        <f>#REF!</f>
        <v>#REF!</v>
      </c>
      <c r="F19" s="15" t="e">
        <f t="shared" si="0"/>
        <v>#REF!</v>
      </c>
      <c r="G19" s="15" t="e">
        <f t="shared" si="0"/>
        <v>#REF!</v>
      </c>
      <c r="H19" s="15" t="e">
        <f t="shared" si="0"/>
        <v>#REF!</v>
      </c>
      <c r="I19" s="15" t="e">
        <f t="shared" si="0"/>
        <v>#REF!</v>
      </c>
      <c r="J19" s="15" t="e">
        <f t="shared" si="0"/>
        <v>#REF!</v>
      </c>
      <c r="K19" s="22">
        <v>0.05</v>
      </c>
      <c r="L19" s="15" t="e">
        <f t="shared" si="1"/>
        <v>#VALUE!</v>
      </c>
      <c r="M19" s="15"/>
      <c r="N19" s="107" t="e">
        <f t="shared" si="14"/>
        <v>#REF!</v>
      </c>
      <c r="O19" s="15" t="e">
        <f t="shared" si="2"/>
        <v>#REF!</v>
      </c>
      <c r="P19" s="100" t="e">
        <f t="shared" si="15"/>
        <v>#REF!</v>
      </c>
      <c r="Q19" s="36" t="e">
        <f t="shared" si="16"/>
        <v>#REF!</v>
      </c>
      <c r="R19" s="36" t="e">
        <f t="shared" si="17"/>
        <v>#REF!</v>
      </c>
      <c r="S19" s="36" t="e">
        <f t="shared" si="18"/>
        <v>#REF!</v>
      </c>
      <c r="T19" s="36" t="e">
        <f t="shared" si="19"/>
        <v>#REF!</v>
      </c>
      <c r="U19" s="36" t="e">
        <f t="shared" si="20"/>
        <v>#REF!</v>
      </c>
      <c r="V19" s="36" t="e">
        <f t="shared" si="3"/>
        <v>#REF!</v>
      </c>
      <c r="W19" s="36" t="e">
        <f t="shared" si="4"/>
        <v>#REF!</v>
      </c>
      <c r="X19" s="36" t="e">
        <f t="shared" si="5"/>
        <v>#REF!</v>
      </c>
      <c r="Y19" s="36" t="e">
        <f t="shared" si="6"/>
        <v>#REF!</v>
      </c>
      <c r="Z19" s="36" t="e">
        <f t="shared" si="7"/>
        <v>#REF!</v>
      </c>
      <c r="AA19" s="36" t="e">
        <f t="shared" si="21"/>
        <v>#REF!</v>
      </c>
      <c r="AB19" s="36" t="e">
        <f t="shared" si="21"/>
        <v>#REF!</v>
      </c>
      <c r="AC19" s="36" t="e">
        <f t="shared" si="21"/>
        <v>#REF!</v>
      </c>
      <c r="AD19" s="36" t="e">
        <f t="shared" si="21"/>
        <v>#REF!</v>
      </c>
      <c r="AE19" s="36" t="e">
        <f t="shared" si="21"/>
        <v>#REF!</v>
      </c>
      <c r="AF19" s="36" t="e">
        <f t="shared" si="21"/>
        <v>#REF!</v>
      </c>
      <c r="AG19" s="36" t="e">
        <f t="shared" si="21"/>
        <v>#REF!</v>
      </c>
      <c r="AH19" s="36" t="e">
        <f t="shared" si="21"/>
        <v>#REF!</v>
      </c>
      <c r="AI19" s="36" t="e">
        <f t="shared" si="21"/>
        <v>#REF!</v>
      </c>
      <c r="AJ19" s="36" t="e">
        <f t="shared" si="21"/>
        <v>#REF!</v>
      </c>
      <c r="AK19" s="36" t="e">
        <f t="shared" si="21"/>
        <v>#REF!</v>
      </c>
      <c r="AL19" s="36" t="e">
        <f t="shared" si="21"/>
        <v>#REF!</v>
      </c>
      <c r="AM19" s="36" t="e">
        <f t="shared" si="21"/>
        <v>#REF!</v>
      </c>
      <c r="AN19" s="36" t="e">
        <f t="shared" si="21"/>
        <v>#REF!</v>
      </c>
      <c r="AO19" s="36" t="e">
        <f t="shared" si="21"/>
        <v>#REF!</v>
      </c>
      <c r="AP19" s="36" t="e">
        <f t="shared" si="21"/>
        <v>#REF!</v>
      </c>
      <c r="AQ19" s="36" t="e">
        <f t="shared" si="22"/>
        <v>#REF!</v>
      </c>
      <c r="AR19" s="36" t="e">
        <f t="shared" si="22"/>
        <v>#REF!</v>
      </c>
      <c r="AS19" s="36" t="e">
        <f t="shared" si="22"/>
        <v>#REF!</v>
      </c>
      <c r="AT19" s="36" t="e">
        <f t="shared" si="22"/>
        <v>#REF!</v>
      </c>
      <c r="AU19" s="36" t="e">
        <f t="shared" si="22"/>
        <v>#REF!</v>
      </c>
      <c r="AV19" s="36" t="e">
        <f t="shared" si="22"/>
        <v>#REF!</v>
      </c>
      <c r="AW19" s="36" t="e">
        <f t="shared" si="22"/>
        <v>#REF!</v>
      </c>
      <c r="AX19" s="36" t="e">
        <f t="shared" si="22"/>
        <v>#REF!</v>
      </c>
      <c r="AY19" s="36" t="e">
        <f t="shared" si="22"/>
        <v>#REF!</v>
      </c>
      <c r="AZ19" s="36" t="e">
        <f t="shared" si="22"/>
        <v>#REF!</v>
      </c>
      <c r="BA19" s="36" t="e">
        <f t="shared" si="22"/>
        <v>#REF!</v>
      </c>
      <c r="BB19" s="36" t="e">
        <f t="shared" si="22"/>
        <v>#REF!</v>
      </c>
      <c r="BC19" s="36" t="e">
        <f t="shared" si="22"/>
        <v>#REF!</v>
      </c>
      <c r="BD19" s="36" t="e">
        <f t="shared" si="22"/>
        <v>#REF!</v>
      </c>
      <c r="BE19" s="36" t="e">
        <f t="shared" si="22"/>
        <v>#REF!</v>
      </c>
      <c r="BF19" s="36" t="e">
        <f t="shared" si="22"/>
        <v>#REF!</v>
      </c>
      <c r="BG19" s="36" t="e">
        <f t="shared" si="23"/>
        <v>#REF!</v>
      </c>
      <c r="BH19" s="36" t="e">
        <f t="shared" si="23"/>
        <v>#REF!</v>
      </c>
      <c r="BI19" s="36" t="e">
        <f t="shared" si="23"/>
        <v>#REF!</v>
      </c>
      <c r="BJ19" s="36" t="e">
        <f t="shared" si="23"/>
        <v>#REF!</v>
      </c>
      <c r="BK19" s="36" t="e">
        <f t="shared" si="23"/>
        <v>#REF!</v>
      </c>
      <c r="BL19" s="36" t="e">
        <f t="shared" si="23"/>
        <v>#REF!</v>
      </c>
      <c r="BM19" s="36" t="e">
        <f t="shared" si="23"/>
        <v>#REF!</v>
      </c>
      <c r="BN19" s="36" t="e">
        <f t="shared" si="23"/>
        <v>#REF!</v>
      </c>
      <c r="BO19" s="36" t="e">
        <f t="shared" si="23"/>
        <v>#REF!</v>
      </c>
      <c r="BP19" s="36" t="e">
        <f t="shared" si="23"/>
        <v>#REF!</v>
      </c>
      <c r="BQ19" s="36" t="e">
        <f t="shared" si="23"/>
        <v>#REF!</v>
      </c>
      <c r="BR19" s="36" t="e">
        <f t="shared" si="23"/>
        <v>#REF!</v>
      </c>
      <c r="BS19" s="36" t="e">
        <f t="shared" si="23"/>
        <v>#REF!</v>
      </c>
      <c r="BT19" s="36" t="e">
        <f t="shared" si="23"/>
        <v>#REF!</v>
      </c>
      <c r="BU19" s="36" t="e">
        <f t="shared" si="23"/>
        <v>#REF!</v>
      </c>
      <c r="BV19" s="36" t="e">
        <f t="shared" si="23"/>
        <v>#REF!</v>
      </c>
      <c r="BW19" s="36" t="e">
        <f t="shared" si="24"/>
        <v>#REF!</v>
      </c>
      <c r="BX19" s="36" t="e">
        <f t="shared" si="24"/>
        <v>#REF!</v>
      </c>
      <c r="BY19" s="36" t="e">
        <f t="shared" si="24"/>
        <v>#REF!</v>
      </c>
      <c r="BZ19" s="36" t="e">
        <f t="shared" si="24"/>
        <v>#REF!</v>
      </c>
      <c r="CA19" s="36" t="e">
        <f t="shared" si="24"/>
        <v>#REF!</v>
      </c>
      <c r="CB19" s="36" t="e">
        <f t="shared" si="24"/>
        <v>#REF!</v>
      </c>
      <c r="CC19" s="36" t="e">
        <f t="shared" si="24"/>
        <v>#REF!</v>
      </c>
      <c r="CD19" s="36" t="e">
        <f t="shared" si="24"/>
        <v>#REF!</v>
      </c>
      <c r="CE19" s="36" t="e">
        <f t="shared" si="24"/>
        <v>#REF!</v>
      </c>
      <c r="CF19" s="36" t="e">
        <f t="shared" si="24"/>
        <v>#REF!</v>
      </c>
      <c r="CG19" s="36" t="e">
        <f t="shared" si="24"/>
        <v>#REF!</v>
      </c>
      <c r="CH19" s="36" t="e">
        <f t="shared" si="24"/>
        <v>#REF!</v>
      </c>
      <c r="CI19" s="36" t="e">
        <f t="shared" si="24"/>
        <v>#REF!</v>
      </c>
      <c r="CJ19" s="36" t="e">
        <f t="shared" si="24"/>
        <v>#REF!</v>
      </c>
      <c r="CK19" s="36" t="e">
        <f t="shared" si="24"/>
        <v>#REF!</v>
      </c>
      <c r="CL19" s="36" t="e">
        <f t="shared" si="24"/>
        <v>#REF!</v>
      </c>
      <c r="CM19" s="36" t="e">
        <f t="shared" si="25"/>
        <v>#REF!</v>
      </c>
      <c r="CN19" s="36" t="e">
        <f t="shared" si="25"/>
        <v>#REF!</v>
      </c>
      <c r="CO19" s="36" t="e">
        <f t="shared" si="25"/>
        <v>#REF!</v>
      </c>
      <c r="CP19" s="36" t="e">
        <f t="shared" si="25"/>
        <v>#REF!</v>
      </c>
      <c r="CQ19" s="36" t="e">
        <f t="shared" si="25"/>
        <v>#REF!</v>
      </c>
      <c r="CR19" s="36" t="e">
        <f t="shared" si="25"/>
        <v>#REF!</v>
      </c>
      <c r="CS19" s="36" t="e">
        <f t="shared" si="25"/>
        <v>#REF!</v>
      </c>
      <c r="CT19" s="36" t="e">
        <f t="shared" si="25"/>
        <v>#REF!</v>
      </c>
      <c r="CU19" s="36" t="e">
        <f t="shared" si="25"/>
        <v>#REF!</v>
      </c>
      <c r="CV19" s="36" t="e">
        <f t="shared" si="25"/>
        <v>#REF!</v>
      </c>
      <c r="CW19" s="36" t="e">
        <f t="shared" si="25"/>
        <v>#REF!</v>
      </c>
      <c r="CX19" s="36" t="e">
        <f t="shared" si="25"/>
        <v>#REF!</v>
      </c>
      <c r="CY19" s="36" t="e">
        <f t="shared" si="25"/>
        <v>#REF!</v>
      </c>
      <c r="CZ19" s="36" t="e">
        <f t="shared" si="25"/>
        <v>#REF!</v>
      </c>
      <c r="DA19" s="36" t="e">
        <f t="shared" si="25"/>
        <v>#REF!</v>
      </c>
      <c r="DB19" s="36" t="e">
        <f t="shared" si="25"/>
        <v>#REF!</v>
      </c>
      <c r="DC19" s="36" t="e">
        <f t="shared" si="26"/>
        <v>#REF!</v>
      </c>
      <c r="DD19" s="36" t="e">
        <f t="shared" si="26"/>
        <v>#REF!</v>
      </c>
      <c r="DE19" s="36" t="e">
        <f t="shared" si="26"/>
        <v>#REF!</v>
      </c>
      <c r="DF19" s="36" t="e">
        <f t="shared" si="26"/>
        <v>#REF!</v>
      </c>
      <c r="DG19" s="36" t="e">
        <f t="shared" si="26"/>
        <v>#REF!</v>
      </c>
      <c r="DH19" s="36" t="e">
        <f t="shared" si="26"/>
        <v>#REF!</v>
      </c>
      <c r="DI19" s="36" t="e">
        <f t="shared" si="26"/>
        <v>#REF!</v>
      </c>
      <c r="DJ19" s="36" t="e">
        <f t="shared" si="26"/>
        <v>#REF!</v>
      </c>
      <c r="DK19" s="36" t="e">
        <f t="shared" si="26"/>
        <v>#REF!</v>
      </c>
      <c r="DL19" s="36" t="e">
        <f t="shared" si="26"/>
        <v>#REF!</v>
      </c>
      <c r="DM19" s="36" t="e">
        <f t="shared" si="26"/>
        <v>#REF!</v>
      </c>
      <c r="DN19" s="36" t="e">
        <f t="shared" si="26"/>
        <v>#REF!</v>
      </c>
      <c r="DO19" s="36" t="e">
        <f t="shared" si="26"/>
        <v>#REF!</v>
      </c>
      <c r="DP19" s="36" t="e">
        <f t="shared" si="26"/>
        <v>#REF!</v>
      </c>
      <c r="DQ19" s="36" t="e">
        <f t="shared" si="26"/>
        <v>#REF!</v>
      </c>
      <c r="DR19" s="36" t="e">
        <f t="shared" si="26"/>
        <v>#REF!</v>
      </c>
      <c r="DS19" s="36" t="e">
        <f t="shared" si="27"/>
        <v>#REF!</v>
      </c>
      <c r="DT19" s="36" t="e">
        <f t="shared" si="27"/>
        <v>#REF!</v>
      </c>
      <c r="DU19" s="36" t="e">
        <f t="shared" si="27"/>
        <v>#REF!</v>
      </c>
      <c r="DV19" s="36" t="e">
        <f t="shared" si="27"/>
        <v>#REF!</v>
      </c>
      <c r="DW19" s="36" t="e">
        <f t="shared" si="27"/>
        <v>#REF!</v>
      </c>
      <c r="DX19" s="36" t="e">
        <f t="shared" si="27"/>
        <v>#REF!</v>
      </c>
      <c r="DY19" s="36" t="e">
        <f t="shared" si="27"/>
        <v>#REF!</v>
      </c>
      <c r="DZ19" s="36" t="e">
        <f t="shared" si="27"/>
        <v>#REF!</v>
      </c>
      <c r="EA19" s="36" t="e">
        <f t="shared" si="27"/>
        <v>#REF!</v>
      </c>
      <c r="EB19" s="36" t="e">
        <f t="shared" si="27"/>
        <v>#REF!</v>
      </c>
      <c r="EC19" s="36" t="e">
        <f t="shared" si="27"/>
        <v>#REF!</v>
      </c>
      <c r="ED19" s="36" t="e">
        <f t="shared" si="27"/>
        <v>#REF!</v>
      </c>
      <c r="EE19" s="36" t="e">
        <f t="shared" si="27"/>
        <v>#REF!</v>
      </c>
      <c r="EF19" s="36" t="e">
        <f t="shared" si="27"/>
        <v>#REF!</v>
      </c>
      <c r="EG19" s="36" t="e">
        <f t="shared" si="27"/>
        <v>#REF!</v>
      </c>
      <c r="EH19" s="36" t="e">
        <f t="shared" si="27"/>
        <v>#REF!</v>
      </c>
      <c r="EI19" s="36" t="e">
        <f t="shared" si="28"/>
        <v>#REF!</v>
      </c>
      <c r="EJ19" s="36" t="e">
        <f t="shared" si="28"/>
        <v>#REF!</v>
      </c>
      <c r="EK19" s="36" t="e">
        <f t="shared" si="28"/>
        <v>#REF!</v>
      </c>
      <c r="EL19" s="36" t="e">
        <f t="shared" si="28"/>
        <v>#REF!</v>
      </c>
      <c r="EM19" s="36" t="e">
        <f t="shared" si="28"/>
        <v>#REF!</v>
      </c>
      <c r="EN19" s="36" t="e">
        <f t="shared" si="28"/>
        <v>#REF!</v>
      </c>
      <c r="EO19" s="36" t="e">
        <f t="shared" si="28"/>
        <v>#REF!</v>
      </c>
      <c r="EP19" s="36" t="e">
        <f t="shared" si="28"/>
        <v>#REF!</v>
      </c>
      <c r="EQ19" s="36" t="e">
        <f t="shared" si="28"/>
        <v>#REF!</v>
      </c>
      <c r="ER19" s="36" t="e">
        <f t="shared" si="28"/>
        <v>#REF!</v>
      </c>
      <c r="ES19" s="36" t="e">
        <f t="shared" si="28"/>
        <v>#REF!</v>
      </c>
      <c r="ET19" s="36" t="e">
        <f t="shared" si="28"/>
        <v>#REF!</v>
      </c>
      <c r="EU19" s="36" t="e">
        <f t="shared" si="28"/>
        <v>#REF!</v>
      </c>
      <c r="EV19" s="36" t="e">
        <f t="shared" si="28"/>
        <v>#REF!</v>
      </c>
      <c r="EW19" s="36" t="e">
        <f t="shared" si="28"/>
        <v>#REF!</v>
      </c>
      <c r="EX19" s="36" t="e">
        <f t="shared" si="28"/>
        <v>#REF!</v>
      </c>
      <c r="EY19" s="36" t="e">
        <f t="shared" si="29"/>
        <v>#REF!</v>
      </c>
      <c r="EZ19" s="36" t="e">
        <f t="shared" si="29"/>
        <v>#REF!</v>
      </c>
      <c r="FA19" s="36" t="e">
        <f t="shared" si="29"/>
        <v>#REF!</v>
      </c>
      <c r="FB19" s="36" t="e">
        <f t="shared" si="29"/>
        <v>#REF!</v>
      </c>
      <c r="FC19" s="36" t="e">
        <f t="shared" si="29"/>
        <v>#REF!</v>
      </c>
      <c r="FD19" s="36" t="e">
        <f t="shared" si="29"/>
        <v>#REF!</v>
      </c>
      <c r="FE19" s="36" t="e">
        <f t="shared" si="29"/>
        <v>#REF!</v>
      </c>
      <c r="FF19" s="36" t="e">
        <f t="shared" si="29"/>
        <v>#REF!</v>
      </c>
      <c r="FG19" s="36" t="e">
        <f t="shared" si="29"/>
        <v>#REF!</v>
      </c>
      <c r="FH19" s="36" t="e">
        <f t="shared" si="29"/>
        <v>#REF!</v>
      </c>
      <c r="FI19" s="36" t="e">
        <f t="shared" si="29"/>
        <v>#REF!</v>
      </c>
      <c r="FJ19" s="36" t="e">
        <f t="shared" si="29"/>
        <v>#REF!</v>
      </c>
      <c r="FK19" s="36" t="e">
        <f t="shared" si="29"/>
        <v>#REF!</v>
      </c>
      <c r="FL19" s="36" t="e">
        <f t="shared" si="29"/>
        <v>#REF!</v>
      </c>
      <c r="FM19" s="36" t="e">
        <f t="shared" si="29"/>
        <v>#REF!</v>
      </c>
      <c r="FN19" s="36" t="e">
        <f t="shared" si="29"/>
        <v>#REF!</v>
      </c>
      <c r="FO19" s="36" t="e">
        <f t="shared" si="30"/>
        <v>#REF!</v>
      </c>
      <c r="FP19" s="36" t="e">
        <f t="shared" si="30"/>
        <v>#REF!</v>
      </c>
      <c r="FQ19" s="36" t="e">
        <f t="shared" si="30"/>
        <v>#REF!</v>
      </c>
      <c r="FR19" s="36" t="e">
        <f t="shared" si="30"/>
        <v>#REF!</v>
      </c>
      <c r="FS19" s="36" t="e">
        <f t="shared" si="30"/>
        <v>#REF!</v>
      </c>
      <c r="FT19" s="36" t="e">
        <f t="shared" si="30"/>
        <v>#REF!</v>
      </c>
      <c r="FU19" s="36" t="e">
        <f t="shared" si="30"/>
        <v>#REF!</v>
      </c>
      <c r="FV19" s="36" t="e">
        <f t="shared" si="30"/>
        <v>#REF!</v>
      </c>
      <c r="FW19" s="36" t="e">
        <f t="shared" si="30"/>
        <v>#REF!</v>
      </c>
      <c r="FX19" s="36" t="e">
        <f t="shared" si="30"/>
        <v>#REF!</v>
      </c>
      <c r="FY19" s="36" t="e">
        <f t="shared" si="30"/>
        <v>#REF!</v>
      </c>
      <c r="FZ19" s="36" t="e">
        <f t="shared" si="30"/>
        <v>#REF!</v>
      </c>
      <c r="GA19" s="36" t="e">
        <f t="shared" si="30"/>
        <v>#REF!</v>
      </c>
      <c r="GB19" s="36" t="e">
        <f t="shared" si="30"/>
        <v>#REF!</v>
      </c>
      <c r="GC19" s="36" t="e">
        <f t="shared" si="30"/>
        <v>#REF!</v>
      </c>
      <c r="GD19" s="36" t="e">
        <f t="shared" si="30"/>
        <v>#REF!</v>
      </c>
      <c r="GE19" s="36" t="e">
        <f t="shared" si="31"/>
        <v>#REF!</v>
      </c>
      <c r="GF19" s="36" t="e">
        <f t="shared" si="31"/>
        <v>#REF!</v>
      </c>
      <c r="GG19" s="36" t="e">
        <f t="shared" si="31"/>
        <v>#REF!</v>
      </c>
      <c r="GH19" s="36" t="e">
        <f t="shared" si="31"/>
        <v>#REF!</v>
      </c>
      <c r="GI19" s="36" t="e">
        <f t="shared" si="31"/>
        <v>#REF!</v>
      </c>
      <c r="GJ19" s="36" t="e">
        <f t="shared" si="31"/>
        <v>#REF!</v>
      </c>
      <c r="GK19" s="36" t="e">
        <f t="shared" si="31"/>
        <v>#REF!</v>
      </c>
      <c r="GL19" s="36" t="e">
        <f t="shared" si="31"/>
        <v>#REF!</v>
      </c>
      <c r="GM19" s="36" t="e">
        <f t="shared" si="31"/>
        <v>#REF!</v>
      </c>
      <c r="GN19" s="36" t="e">
        <f t="shared" si="31"/>
        <v>#REF!</v>
      </c>
      <c r="GO19" s="36" t="e">
        <f t="shared" si="31"/>
        <v>#REF!</v>
      </c>
      <c r="GP19" s="36" t="e">
        <f t="shared" si="31"/>
        <v>#REF!</v>
      </c>
      <c r="GQ19" s="36" t="e">
        <f t="shared" si="31"/>
        <v>#REF!</v>
      </c>
      <c r="GR19" s="36" t="e">
        <f t="shared" si="31"/>
        <v>#REF!</v>
      </c>
      <c r="GS19" s="36" t="e">
        <f t="shared" si="31"/>
        <v>#REF!</v>
      </c>
      <c r="GT19" s="36" t="e">
        <f t="shared" si="31"/>
        <v>#REF!</v>
      </c>
      <c r="GU19" s="36" t="e">
        <f t="shared" si="32"/>
        <v>#REF!</v>
      </c>
      <c r="GV19" s="36" t="e">
        <f t="shared" si="32"/>
        <v>#REF!</v>
      </c>
      <c r="GW19" s="36" t="e">
        <f t="shared" si="32"/>
        <v>#REF!</v>
      </c>
      <c r="GX19" s="36" t="e">
        <f t="shared" si="32"/>
        <v>#REF!</v>
      </c>
      <c r="GY19" s="36" t="e">
        <f t="shared" si="32"/>
        <v>#REF!</v>
      </c>
      <c r="GZ19" s="36" t="e">
        <f t="shared" si="32"/>
        <v>#REF!</v>
      </c>
      <c r="HA19" s="36" t="e">
        <f t="shared" si="32"/>
        <v>#REF!</v>
      </c>
      <c r="HB19" s="36" t="e">
        <f t="shared" si="32"/>
        <v>#REF!</v>
      </c>
      <c r="HC19" s="36" t="e">
        <f t="shared" si="32"/>
        <v>#REF!</v>
      </c>
      <c r="HD19" s="36" t="e">
        <f t="shared" si="32"/>
        <v>#REF!</v>
      </c>
      <c r="HE19" s="36" t="e">
        <f t="shared" si="32"/>
        <v>#REF!</v>
      </c>
      <c r="HF19" s="36" t="e">
        <f t="shared" si="33"/>
        <v>#REF!</v>
      </c>
      <c r="HG19" s="36" t="e">
        <f t="shared" si="34"/>
        <v>#REF!</v>
      </c>
      <c r="HH19" s="36" t="e">
        <f t="shared" si="34"/>
        <v>#REF!</v>
      </c>
    </row>
    <row r="20" spans="1:216" ht="15.75" customHeight="1">
      <c r="A20" s="10">
        <v>9</v>
      </c>
      <c r="B20" s="87" t="s">
        <v>342</v>
      </c>
      <c r="C20" s="103" t="e">
        <f>#REF!</f>
        <v>#REF!</v>
      </c>
      <c r="D20" s="103" t="e">
        <f>#REF!</f>
        <v>#REF!</v>
      </c>
      <c r="E20" s="75" t="e">
        <f>#REF!</f>
        <v>#REF!</v>
      </c>
      <c r="F20" s="15" t="e">
        <f t="shared" si="0"/>
        <v>#REF!</v>
      </c>
      <c r="G20" s="15" t="e">
        <f t="shared" si="0"/>
        <v>#REF!</v>
      </c>
      <c r="H20" s="15" t="e">
        <f t="shared" si="0"/>
        <v>#REF!</v>
      </c>
      <c r="I20" s="15" t="e">
        <f t="shared" si="0"/>
        <v>#REF!</v>
      </c>
      <c r="J20" s="15" t="e">
        <f t="shared" si="0"/>
        <v>#REF!</v>
      </c>
      <c r="K20" s="22">
        <v>0.05</v>
      </c>
      <c r="L20" s="15" t="e">
        <f t="shared" si="1"/>
        <v>#VALUE!</v>
      </c>
      <c r="M20" s="15"/>
      <c r="N20" s="107" t="e">
        <f t="shared" si="14"/>
        <v>#REF!</v>
      </c>
      <c r="O20" s="15" t="e">
        <f t="shared" si="2"/>
        <v>#REF!</v>
      </c>
      <c r="P20" s="100" t="e">
        <f t="shared" si="15"/>
        <v>#REF!</v>
      </c>
      <c r="Q20" s="36" t="e">
        <f t="shared" si="16"/>
        <v>#REF!</v>
      </c>
      <c r="R20" s="36" t="e">
        <f t="shared" si="17"/>
        <v>#REF!</v>
      </c>
      <c r="S20" s="36" t="e">
        <f t="shared" si="18"/>
        <v>#REF!</v>
      </c>
      <c r="T20" s="36" t="e">
        <f t="shared" si="19"/>
        <v>#REF!</v>
      </c>
      <c r="U20" s="36" t="e">
        <f t="shared" si="20"/>
        <v>#REF!</v>
      </c>
      <c r="V20" s="36" t="e">
        <f t="shared" si="3"/>
        <v>#REF!</v>
      </c>
      <c r="W20" s="36" t="e">
        <f t="shared" si="4"/>
        <v>#REF!</v>
      </c>
      <c r="X20" s="36" t="e">
        <f t="shared" si="5"/>
        <v>#REF!</v>
      </c>
      <c r="Y20" s="36" t="e">
        <f t="shared" si="6"/>
        <v>#REF!</v>
      </c>
      <c r="Z20" s="36" t="e">
        <f t="shared" si="7"/>
        <v>#REF!</v>
      </c>
      <c r="AA20" s="36" t="e">
        <f t="shared" si="21"/>
        <v>#REF!</v>
      </c>
      <c r="AB20" s="36" t="e">
        <f t="shared" si="21"/>
        <v>#REF!</v>
      </c>
      <c r="AC20" s="36" t="e">
        <f t="shared" si="21"/>
        <v>#REF!</v>
      </c>
      <c r="AD20" s="36" t="e">
        <f t="shared" si="21"/>
        <v>#REF!</v>
      </c>
      <c r="AE20" s="36" t="e">
        <f t="shared" si="21"/>
        <v>#REF!</v>
      </c>
      <c r="AF20" s="36" t="e">
        <f t="shared" si="21"/>
        <v>#REF!</v>
      </c>
      <c r="AG20" s="36" t="e">
        <f t="shared" si="21"/>
        <v>#REF!</v>
      </c>
      <c r="AH20" s="36" t="e">
        <f t="shared" si="21"/>
        <v>#REF!</v>
      </c>
      <c r="AI20" s="36" t="e">
        <f t="shared" si="21"/>
        <v>#REF!</v>
      </c>
      <c r="AJ20" s="36" t="e">
        <f t="shared" si="21"/>
        <v>#REF!</v>
      </c>
      <c r="AK20" s="36" t="e">
        <f t="shared" si="21"/>
        <v>#REF!</v>
      </c>
      <c r="AL20" s="36" t="e">
        <f t="shared" si="21"/>
        <v>#REF!</v>
      </c>
      <c r="AM20" s="36" t="e">
        <f t="shared" si="21"/>
        <v>#REF!</v>
      </c>
      <c r="AN20" s="36" t="e">
        <f t="shared" si="21"/>
        <v>#REF!</v>
      </c>
      <c r="AO20" s="36" t="e">
        <f t="shared" si="21"/>
        <v>#REF!</v>
      </c>
      <c r="AP20" s="36" t="e">
        <f t="shared" si="21"/>
        <v>#REF!</v>
      </c>
      <c r="AQ20" s="36" t="e">
        <f t="shared" si="22"/>
        <v>#REF!</v>
      </c>
      <c r="AR20" s="36" t="e">
        <f t="shared" si="22"/>
        <v>#REF!</v>
      </c>
      <c r="AS20" s="36" t="e">
        <f t="shared" si="22"/>
        <v>#REF!</v>
      </c>
      <c r="AT20" s="36" t="e">
        <f t="shared" si="22"/>
        <v>#REF!</v>
      </c>
      <c r="AU20" s="36" t="e">
        <f t="shared" si="22"/>
        <v>#REF!</v>
      </c>
      <c r="AV20" s="36" t="e">
        <f t="shared" si="22"/>
        <v>#REF!</v>
      </c>
      <c r="AW20" s="36" t="e">
        <f t="shared" si="22"/>
        <v>#REF!</v>
      </c>
      <c r="AX20" s="36" t="e">
        <f t="shared" si="22"/>
        <v>#REF!</v>
      </c>
      <c r="AY20" s="36" t="e">
        <f t="shared" si="22"/>
        <v>#REF!</v>
      </c>
      <c r="AZ20" s="36" t="e">
        <f t="shared" si="22"/>
        <v>#REF!</v>
      </c>
      <c r="BA20" s="36" t="e">
        <f t="shared" si="22"/>
        <v>#REF!</v>
      </c>
      <c r="BB20" s="36" t="e">
        <f t="shared" si="22"/>
        <v>#REF!</v>
      </c>
      <c r="BC20" s="36" t="e">
        <f t="shared" si="22"/>
        <v>#REF!</v>
      </c>
      <c r="BD20" s="36" t="e">
        <f t="shared" si="22"/>
        <v>#REF!</v>
      </c>
      <c r="BE20" s="36" t="e">
        <f t="shared" si="22"/>
        <v>#REF!</v>
      </c>
      <c r="BF20" s="36" t="e">
        <f t="shared" si="22"/>
        <v>#REF!</v>
      </c>
      <c r="BG20" s="36" t="e">
        <f t="shared" si="23"/>
        <v>#REF!</v>
      </c>
      <c r="BH20" s="36" t="e">
        <f t="shared" si="23"/>
        <v>#REF!</v>
      </c>
      <c r="BI20" s="36" t="e">
        <f t="shared" si="23"/>
        <v>#REF!</v>
      </c>
      <c r="BJ20" s="36" t="e">
        <f t="shared" si="23"/>
        <v>#REF!</v>
      </c>
      <c r="BK20" s="36" t="e">
        <f t="shared" si="23"/>
        <v>#REF!</v>
      </c>
      <c r="BL20" s="36" t="e">
        <f t="shared" si="23"/>
        <v>#REF!</v>
      </c>
      <c r="BM20" s="36" t="e">
        <f t="shared" si="23"/>
        <v>#REF!</v>
      </c>
      <c r="BN20" s="36" t="e">
        <f t="shared" si="23"/>
        <v>#REF!</v>
      </c>
      <c r="BO20" s="36" t="e">
        <f t="shared" si="23"/>
        <v>#REF!</v>
      </c>
      <c r="BP20" s="36" t="e">
        <f t="shared" si="23"/>
        <v>#REF!</v>
      </c>
      <c r="BQ20" s="36" t="e">
        <f t="shared" si="23"/>
        <v>#REF!</v>
      </c>
      <c r="BR20" s="36" t="e">
        <f t="shared" si="23"/>
        <v>#REF!</v>
      </c>
      <c r="BS20" s="36" t="e">
        <f t="shared" si="23"/>
        <v>#REF!</v>
      </c>
      <c r="BT20" s="36" t="e">
        <f t="shared" si="23"/>
        <v>#REF!</v>
      </c>
      <c r="BU20" s="36" t="e">
        <f t="shared" si="23"/>
        <v>#REF!</v>
      </c>
      <c r="BV20" s="36" t="e">
        <f t="shared" si="23"/>
        <v>#REF!</v>
      </c>
      <c r="BW20" s="36" t="e">
        <f t="shared" si="24"/>
        <v>#REF!</v>
      </c>
      <c r="BX20" s="36" t="e">
        <f t="shared" si="24"/>
        <v>#REF!</v>
      </c>
      <c r="BY20" s="36" t="e">
        <f t="shared" si="24"/>
        <v>#REF!</v>
      </c>
      <c r="BZ20" s="36" t="e">
        <f t="shared" si="24"/>
        <v>#REF!</v>
      </c>
      <c r="CA20" s="36" t="e">
        <f t="shared" si="24"/>
        <v>#REF!</v>
      </c>
      <c r="CB20" s="36" t="e">
        <f t="shared" si="24"/>
        <v>#REF!</v>
      </c>
      <c r="CC20" s="36" t="e">
        <f t="shared" si="24"/>
        <v>#REF!</v>
      </c>
      <c r="CD20" s="36" t="e">
        <f t="shared" si="24"/>
        <v>#REF!</v>
      </c>
      <c r="CE20" s="36" t="e">
        <f t="shared" si="24"/>
        <v>#REF!</v>
      </c>
      <c r="CF20" s="36" t="e">
        <f t="shared" si="24"/>
        <v>#REF!</v>
      </c>
      <c r="CG20" s="36" t="e">
        <f t="shared" si="24"/>
        <v>#REF!</v>
      </c>
      <c r="CH20" s="36" t="e">
        <f t="shared" si="24"/>
        <v>#REF!</v>
      </c>
      <c r="CI20" s="36" t="e">
        <f t="shared" si="24"/>
        <v>#REF!</v>
      </c>
      <c r="CJ20" s="36" t="e">
        <f t="shared" si="24"/>
        <v>#REF!</v>
      </c>
      <c r="CK20" s="36" t="e">
        <f t="shared" si="24"/>
        <v>#REF!</v>
      </c>
      <c r="CL20" s="36" t="e">
        <f t="shared" si="24"/>
        <v>#REF!</v>
      </c>
      <c r="CM20" s="36" t="e">
        <f t="shared" si="25"/>
        <v>#REF!</v>
      </c>
      <c r="CN20" s="36" t="e">
        <f t="shared" si="25"/>
        <v>#REF!</v>
      </c>
      <c r="CO20" s="36" t="e">
        <f t="shared" si="25"/>
        <v>#REF!</v>
      </c>
      <c r="CP20" s="36" t="e">
        <f t="shared" si="25"/>
        <v>#REF!</v>
      </c>
      <c r="CQ20" s="36" t="e">
        <f t="shared" si="25"/>
        <v>#REF!</v>
      </c>
      <c r="CR20" s="36" t="e">
        <f t="shared" si="25"/>
        <v>#REF!</v>
      </c>
      <c r="CS20" s="36" t="e">
        <f t="shared" si="25"/>
        <v>#REF!</v>
      </c>
      <c r="CT20" s="36" t="e">
        <f t="shared" si="25"/>
        <v>#REF!</v>
      </c>
      <c r="CU20" s="36" t="e">
        <f t="shared" si="25"/>
        <v>#REF!</v>
      </c>
      <c r="CV20" s="36" t="e">
        <f t="shared" si="25"/>
        <v>#REF!</v>
      </c>
      <c r="CW20" s="36" t="e">
        <f t="shared" si="25"/>
        <v>#REF!</v>
      </c>
      <c r="CX20" s="36" t="e">
        <f t="shared" si="25"/>
        <v>#REF!</v>
      </c>
      <c r="CY20" s="36" t="e">
        <f t="shared" si="25"/>
        <v>#REF!</v>
      </c>
      <c r="CZ20" s="36" t="e">
        <f t="shared" si="25"/>
        <v>#REF!</v>
      </c>
      <c r="DA20" s="36" t="e">
        <f t="shared" si="25"/>
        <v>#REF!</v>
      </c>
      <c r="DB20" s="36" t="e">
        <f t="shared" si="25"/>
        <v>#REF!</v>
      </c>
      <c r="DC20" s="36" t="e">
        <f t="shared" si="26"/>
        <v>#REF!</v>
      </c>
      <c r="DD20" s="36" t="e">
        <f t="shared" si="26"/>
        <v>#REF!</v>
      </c>
      <c r="DE20" s="36" t="e">
        <f t="shared" si="26"/>
        <v>#REF!</v>
      </c>
      <c r="DF20" s="36" t="e">
        <f t="shared" si="26"/>
        <v>#REF!</v>
      </c>
      <c r="DG20" s="36" t="e">
        <f t="shared" si="26"/>
        <v>#REF!</v>
      </c>
      <c r="DH20" s="36" t="e">
        <f t="shared" si="26"/>
        <v>#REF!</v>
      </c>
      <c r="DI20" s="36" t="e">
        <f t="shared" si="26"/>
        <v>#REF!</v>
      </c>
      <c r="DJ20" s="36" t="e">
        <f t="shared" si="26"/>
        <v>#REF!</v>
      </c>
      <c r="DK20" s="36" t="e">
        <f t="shared" si="26"/>
        <v>#REF!</v>
      </c>
      <c r="DL20" s="36" t="e">
        <f t="shared" si="26"/>
        <v>#REF!</v>
      </c>
      <c r="DM20" s="36" t="e">
        <f t="shared" si="26"/>
        <v>#REF!</v>
      </c>
      <c r="DN20" s="36" t="e">
        <f t="shared" si="26"/>
        <v>#REF!</v>
      </c>
      <c r="DO20" s="36" t="e">
        <f t="shared" si="26"/>
        <v>#REF!</v>
      </c>
      <c r="DP20" s="36" t="e">
        <f t="shared" si="26"/>
        <v>#REF!</v>
      </c>
      <c r="DQ20" s="36" t="e">
        <f t="shared" si="26"/>
        <v>#REF!</v>
      </c>
      <c r="DR20" s="36" t="e">
        <f t="shared" si="26"/>
        <v>#REF!</v>
      </c>
      <c r="DS20" s="36" t="e">
        <f t="shared" si="27"/>
        <v>#REF!</v>
      </c>
      <c r="DT20" s="36" t="e">
        <f t="shared" si="27"/>
        <v>#REF!</v>
      </c>
      <c r="DU20" s="36" t="e">
        <f t="shared" si="27"/>
        <v>#REF!</v>
      </c>
      <c r="DV20" s="36" t="e">
        <f t="shared" si="27"/>
        <v>#REF!</v>
      </c>
      <c r="DW20" s="36" t="e">
        <f t="shared" si="27"/>
        <v>#REF!</v>
      </c>
      <c r="DX20" s="36" t="e">
        <f t="shared" si="27"/>
        <v>#REF!</v>
      </c>
      <c r="DY20" s="36" t="e">
        <f t="shared" si="27"/>
        <v>#REF!</v>
      </c>
      <c r="DZ20" s="36" t="e">
        <f t="shared" si="27"/>
        <v>#REF!</v>
      </c>
      <c r="EA20" s="36" t="e">
        <f t="shared" si="27"/>
        <v>#REF!</v>
      </c>
      <c r="EB20" s="36" t="e">
        <f t="shared" si="27"/>
        <v>#REF!</v>
      </c>
      <c r="EC20" s="36" t="e">
        <f t="shared" si="27"/>
        <v>#REF!</v>
      </c>
      <c r="ED20" s="36" t="e">
        <f t="shared" si="27"/>
        <v>#REF!</v>
      </c>
      <c r="EE20" s="36" t="e">
        <f t="shared" si="27"/>
        <v>#REF!</v>
      </c>
      <c r="EF20" s="36" t="e">
        <f t="shared" si="27"/>
        <v>#REF!</v>
      </c>
      <c r="EG20" s="36" t="e">
        <f t="shared" si="27"/>
        <v>#REF!</v>
      </c>
      <c r="EH20" s="36" t="e">
        <f t="shared" si="27"/>
        <v>#REF!</v>
      </c>
      <c r="EI20" s="36" t="e">
        <f t="shared" si="28"/>
        <v>#REF!</v>
      </c>
      <c r="EJ20" s="36" t="e">
        <f t="shared" si="28"/>
        <v>#REF!</v>
      </c>
      <c r="EK20" s="36" t="e">
        <f t="shared" si="28"/>
        <v>#REF!</v>
      </c>
      <c r="EL20" s="36" t="e">
        <f t="shared" si="28"/>
        <v>#REF!</v>
      </c>
      <c r="EM20" s="36" t="e">
        <f t="shared" si="28"/>
        <v>#REF!</v>
      </c>
      <c r="EN20" s="36" t="e">
        <f t="shared" si="28"/>
        <v>#REF!</v>
      </c>
      <c r="EO20" s="36" t="e">
        <f t="shared" si="28"/>
        <v>#REF!</v>
      </c>
      <c r="EP20" s="36" t="e">
        <f t="shared" si="28"/>
        <v>#REF!</v>
      </c>
      <c r="EQ20" s="36" t="e">
        <f t="shared" si="28"/>
        <v>#REF!</v>
      </c>
      <c r="ER20" s="36" t="e">
        <f t="shared" si="28"/>
        <v>#REF!</v>
      </c>
      <c r="ES20" s="36" t="e">
        <f t="shared" si="28"/>
        <v>#REF!</v>
      </c>
      <c r="ET20" s="36" t="e">
        <f t="shared" si="28"/>
        <v>#REF!</v>
      </c>
      <c r="EU20" s="36" t="e">
        <f t="shared" si="28"/>
        <v>#REF!</v>
      </c>
      <c r="EV20" s="36" t="e">
        <f t="shared" si="28"/>
        <v>#REF!</v>
      </c>
      <c r="EW20" s="36" t="e">
        <f t="shared" si="28"/>
        <v>#REF!</v>
      </c>
      <c r="EX20" s="36" t="e">
        <f t="shared" si="28"/>
        <v>#REF!</v>
      </c>
      <c r="EY20" s="36" t="e">
        <f t="shared" si="29"/>
        <v>#REF!</v>
      </c>
      <c r="EZ20" s="36" t="e">
        <f t="shared" si="29"/>
        <v>#REF!</v>
      </c>
      <c r="FA20" s="36" t="e">
        <f t="shared" si="29"/>
        <v>#REF!</v>
      </c>
      <c r="FB20" s="36" t="e">
        <f t="shared" si="29"/>
        <v>#REF!</v>
      </c>
      <c r="FC20" s="36" t="e">
        <f t="shared" si="29"/>
        <v>#REF!</v>
      </c>
      <c r="FD20" s="36" t="e">
        <f t="shared" si="29"/>
        <v>#REF!</v>
      </c>
      <c r="FE20" s="36" t="e">
        <f t="shared" si="29"/>
        <v>#REF!</v>
      </c>
      <c r="FF20" s="36" t="e">
        <f t="shared" si="29"/>
        <v>#REF!</v>
      </c>
      <c r="FG20" s="36" t="e">
        <f t="shared" si="29"/>
        <v>#REF!</v>
      </c>
      <c r="FH20" s="36" t="e">
        <f t="shared" si="29"/>
        <v>#REF!</v>
      </c>
      <c r="FI20" s="36" t="e">
        <f t="shared" si="29"/>
        <v>#REF!</v>
      </c>
      <c r="FJ20" s="36" t="e">
        <f t="shared" si="29"/>
        <v>#REF!</v>
      </c>
      <c r="FK20" s="36" t="e">
        <f t="shared" si="29"/>
        <v>#REF!</v>
      </c>
      <c r="FL20" s="36" t="e">
        <f t="shared" si="29"/>
        <v>#REF!</v>
      </c>
      <c r="FM20" s="36" t="e">
        <f t="shared" si="29"/>
        <v>#REF!</v>
      </c>
      <c r="FN20" s="36" t="e">
        <f t="shared" si="29"/>
        <v>#REF!</v>
      </c>
      <c r="FO20" s="36" t="e">
        <f t="shared" si="30"/>
        <v>#REF!</v>
      </c>
      <c r="FP20" s="36" t="e">
        <f t="shared" si="30"/>
        <v>#REF!</v>
      </c>
      <c r="FQ20" s="36" t="e">
        <f t="shared" si="30"/>
        <v>#REF!</v>
      </c>
      <c r="FR20" s="36" t="e">
        <f t="shared" si="30"/>
        <v>#REF!</v>
      </c>
      <c r="FS20" s="36" t="e">
        <f t="shared" si="30"/>
        <v>#REF!</v>
      </c>
      <c r="FT20" s="36" t="e">
        <f t="shared" si="30"/>
        <v>#REF!</v>
      </c>
      <c r="FU20" s="36" t="e">
        <f t="shared" si="30"/>
        <v>#REF!</v>
      </c>
      <c r="FV20" s="36" t="e">
        <f t="shared" si="30"/>
        <v>#REF!</v>
      </c>
      <c r="FW20" s="36" t="e">
        <f t="shared" si="30"/>
        <v>#REF!</v>
      </c>
      <c r="FX20" s="36" t="e">
        <f t="shared" si="30"/>
        <v>#REF!</v>
      </c>
      <c r="FY20" s="36" t="e">
        <f t="shared" si="30"/>
        <v>#REF!</v>
      </c>
      <c r="FZ20" s="36" t="e">
        <f t="shared" si="30"/>
        <v>#REF!</v>
      </c>
      <c r="GA20" s="36" t="e">
        <f t="shared" si="30"/>
        <v>#REF!</v>
      </c>
      <c r="GB20" s="36" t="e">
        <f t="shared" si="30"/>
        <v>#REF!</v>
      </c>
      <c r="GC20" s="36" t="e">
        <f t="shared" si="30"/>
        <v>#REF!</v>
      </c>
      <c r="GD20" s="36" t="e">
        <f t="shared" si="30"/>
        <v>#REF!</v>
      </c>
      <c r="GE20" s="36" t="e">
        <f t="shared" si="31"/>
        <v>#REF!</v>
      </c>
      <c r="GF20" s="36" t="e">
        <f t="shared" si="31"/>
        <v>#REF!</v>
      </c>
      <c r="GG20" s="36" t="e">
        <f t="shared" si="31"/>
        <v>#REF!</v>
      </c>
      <c r="GH20" s="36" t="e">
        <f t="shared" si="31"/>
        <v>#REF!</v>
      </c>
      <c r="GI20" s="36" t="e">
        <f t="shared" si="31"/>
        <v>#REF!</v>
      </c>
      <c r="GJ20" s="36" t="e">
        <f t="shared" si="31"/>
        <v>#REF!</v>
      </c>
      <c r="GK20" s="36" t="e">
        <f t="shared" si="31"/>
        <v>#REF!</v>
      </c>
      <c r="GL20" s="36" t="e">
        <f t="shared" si="31"/>
        <v>#REF!</v>
      </c>
      <c r="GM20" s="36" t="e">
        <f t="shared" si="31"/>
        <v>#REF!</v>
      </c>
      <c r="GN20" s="36" t="e">
        <f t="shared" si="31"/>
        <v>#REF!</v>
      </c>
      <c r="GO20" s="36" t="e">
        <f t="shared" si="31"/>
        <v>#REF!</v>
      </c>
      <c r="GP20" s="36" t="e">
        <f t="shared" si="31"/>
        <v>#REF!</v>
      </c>
      <c r="GQ20" s="36" t="e">
        <f t="shared" si="31"/>
        <v>#REF!</v>
      </c>
      <c r="GR20" s="36" t="e">
        <f t="shared" si="31"/>
        <v>#REF!</v>
      </c>
      <c r="GS20" s="36" t="e">
        <f t="shared" si="31"/>
        <v>#REF!</v>
      </c>
      <c r="GT20" s="36" t="e">
        <f t="shared" si="31"/>
        <v>#REF!</v>
      </c>
      <c r="GU20" s="36" t="e">
        <f t="shared" si="32"/>
        <v>#REF!</v>
      </c>
      <c r="GV20" s="36" t="e">
        <f t="shared" si="32"/>
        <v>#REF!</v>
      </c>
      <c r="GW20" s="36" t="e">
        <f t="shared" si="32"/>
        <v>#REF!</v>
      </c>
      <c r="GX20" s="36" t="e">
        <f t="shared" si="32"/>
        <v>#REF!</v>
      </c>
      <c r="GY20" s="36" t="e">
        <f t="shared" si="32"/>
        <v>#REF!</v>
      </c>
      <c r="GZ20" s="36" t="e">
        <f t="shared" si="32"/>
        <v>#REF!</v>
      </c>
      <c r="HA20" s="36" t="e">
        <f t="shared" si="32"/>
        <v>#REF!</v>
      </c>
      <c r="HB20" s="36" t="e">
        <f t="shared" si="32"/>
        <v>#REF!</v>
      </c>
      <c r="HC20" s="36" t="e">
        <f t="shared" si="32"/>
        <v>#REF!</v>
      </c>
      <c r="HD20" s="36" t="e">
        <f t="shared" si="32"/>
        <v>#REF!</v>
      </c>
      <c r="HE20" s="36" t="e">
        <f t="shared" si="32"/>
        <v>#REF!</v>
      </c>
      <c r="HF20" s="36" t="e">
        <f t="shared" si="33"/>
        <v>#REF!</v>
      </c>
      <c r="HG20" s="36" t="e">
        <f t="shared" si="34"/>
        <v>#REF!</v>
      </c>
      <c r="HH20" s="36" t="e">
        <f t="shared" si="34"/>
        <v>#REF!</v>
      </c>
    </row>
    <row r="21" spans="1:216" ht="15.75" customHeight="1">
      <c r="A21" s="10">
        <v>10</v>
      </c>
      <c r="B21" s="87" t="s">
        <v>333</v>
      </c>
      <c r="C21" s="103" t="e">
        <f>#REF!</f>
        <v>#REF!</v>
      </c>
      <c r="D21" s="103" t="e">
        <f>#REF!</f>
        <v>#REF!</v>
      </c>
      <c r="E21" s="75" t="e">
        <f>#REF!</f>
        <v>#REF!</v>
      </c>
      <c r="F21" s="15" t="e">
        <f t="shared" si="0"/>
        <v>#REF!</v>
      </c>
      <c r="G21" s="15" t="e">
        <f t="shared" si="0"/>
        <v>#REF!</v>
      </c>
      <c r="H21" s="15" t="e">
        <f t="shared" si="0"/>
        <v>#REF!</v>
      </c>
      <c r="I21" s="15" t="e">
        <f t="shared" si="0"/>
        <v>#REF!</v>
      </c>
      <c r="J21" s="15" t="e">
        <f t="shared" si="0"/>
        <v>#REF!</v>
      </c>
      <c r="K21" s="22">
        <v>0.05</v>
      </c>
      <c r="L21" s="15" t="e">
        <f t="shared" si="1"/>
        <v>#VALUE!</v>
      </c>
      <c r="M21" s="15"/>
      <c r="N21" s="107" t="e">
        <f t="shared" si="14"/>
        <v>#REF!</v>
      </c>
      <c r="O21" s="15" t="e">
        <f t="shared" si="2"/>
        <v>#REF!</v>
      </c>
      <c r="P21" s="100" t="e">
        <f t="shared" si="15"/>
        <v>#REF!</v>
      </c>
      <c r="Q21" s="36" t="e">
        <f t="shared" si="16"/>
        <v>#REF!</v>
      </c>
      <c r="R21" s="36" t="e">
        <f t="shared" si="17"/>
        <v>#REF!</v>
      </c>
      <c r="S21" s="36" t="e">
        <f t="shared" si="18"/>
        <v>#REF!</v>
      </c>
      <c r="T21" s="36" t="e">
        <f t="shared" si="19"/>
        <v>#REF!</v>
      </c>
      <c r="U21" s="36" t="e">
        <f t="shared" si="20"/>
        <v>#REF!</v>
      </c>
      <c r="V21" s="36" t="e">
        <f t="shared" si="3"/>
        <v>#REF!</v>
      </c>
      <c r="W21" s="36" t="e">
        <f t="shared" si="4"/>
        <v>#REF!</v>
      </c>
      <c r="X21" s="36" t="e">
        <f t="shared" si="5"/>
        <v>#REF!</v>
      </c>
      <c r="Y21" s="36" t="e">
        <f t="shared" si="6"/>
        <v>#REF!</v>
      </c>
      <c r="Z21" s="36" t="e">
        <f t="shared" si="7"/>
        <v>#REF!</v>
      </c>
      <c r="AA21" s="36" t="e">
        <f t="shared" si="21"/>
        <v>#REF!</v>
      </c>
      <c r="AB21" s="36" t="e">
        <f t="shared" si="21"/>
        <v>#REF!</v>
      </c>
      <c r="AC21" s="36" t="e">
        <f t="shared" si="21"/>
        <v>#REF!</v>
      </c>
      <c r="AD21" s="36" t="e">
        <f t="shared" si="21"/>
        <v>#REF!</v>
      </c>
      <c r="AE21" s="36" t="e">
        <f t="shared" si="21"/>
        <v>#REF!</v>
      </c>
      <c r="AF21" s="36" t="e">
        <f t="shared" si="21"/>
        <v>#REF!</v>
      </c>
      <c r="AG21" s="36" t="e">
        <f t="shared" si="21"/>
        <v>#REF!</v>
      </c>
      <c r="AH21" s="36" t="e">
        <f t="shared" si="21"/>
        <v>#REF!</v>
      </c>
      <c r="AI21" s="36" t="e">
        <f t="shared" si="21"/>
        <v>#REF!</v>
      </c>
      <c r="AJ21" s="36" t="e">
        <f t="shared" si="21"/>
        <v>#REF!</v>
      </c>
      <c r="AK21" s="36" t="e">
        <f t="shared" si="21"/>
        <v>#REF!</v>
      </c>
      <c r="AL21" s="36" t="e">
        <f t="shared" si="21"/>
        <v>#REF!</v>
      </c>
      <c r="AM21" s="36" t="e">
        <f t="shared" si="21"/>
        <v>#REF!</v>
      </c>
      <c r="AN21" s="36" t="e">
        <f t="shared" si="21"/>
        <v>#REF!</v>
      </c>
      <c r="AO21" s="36" t="e">
        <f t="shared" si="21"/>
        <v>#REF!</v>
      </c>
      <c r="AP21" s="36" t="e">
        <f t="shared" si="21"/>
        <v>#REF!</v>
      </c>
      <c r="AQ21" s="36" t="e">
        <f t="shared" si="22"/>
        <v>#REF!</v>
      </c>
      <c r="AR21" s="36" t="e">
        <f t="shared" si="22"/>
        <v>#REF!</v>
      </c>
      <c r="AS21" s="36" t="e">
        <f t="shared" si="22"/>
        <v>#REF!</v>
      </c>
      <c r="AT21" s="36" t="e">
        <f t="shared" si="22"/>
        <v>#REF!</v>
      </c>
      <c r="AU21" s="36" t="e">
        <f t="shared" si="22"/>
        <v>#REF!</v>
      </c>
      <c r="AV21" s="36" t="e">
        <f t="shared" si="22"/>
        <v>#REF!</v>
      </c>
      <c r="AW21" s="36" t="e">
        <f t="shared" si="22"/>
        <v>#REF!</v>
      </c>
      <c r="AX21" s="36" t="e">
        <f t="shared" si="22"/>
        <v>#REF!</v>
      </c>
      <c r="AY21" s="36" t="e">
        <f t="shared" si="22"/>
        <v>#REF!</v>
      </c>
      <c r="AZ21" s="36" t="e">
        <f t="shared" si="22"/>
        <v>#REF!</v>
      </c>
      <c r="BA21" s="36" t="e">
        <f t="shared" si="22"/>
        <v>#REF!</v>
      </c>
      <c r="BB21" s="36" t="e">
        <f t="shared" si="22"/>
        <v>#REF!</v>
      </c>
      <c r="BC21" s="36" t="e">
        <f t="shared" si="22"/>
        <v>#REF!</v>
      </c>
      <c r="BD21" s="36" t="e">
        <f t="shared" si="22"/>
        <v>#REF!</v>
      </c>
      <c r="BE21" s="36" t="e">
        <f t="shared" si="22"/>
        <v>#REF!</v>
      </c>
      <c r="BF21" s="36" t="e">
        <f t="shared" si="22"/>
        <v>#REF!</v>
      </c>
      <c r="BG21" s="36" t="e">
        <f t="shared" si="23"/>
        <v>#REF!</v>
      </c>
      <c r="BH21" s="36" t="e">
        <f t="shared" si="23"/>
        <v>#REF!</v>
      </c>
      <c r="BI21" s="36" t="e">
        <f t="shared" si="23"/>
        <v>#REF!</v>
      </c>
      <c r="BJ21" s="36" t="e">
        <f t="shared" si="23"/>
        <v>#REF!</v>
      </c>
      <c r="BK21" s="36" t="e">
        <f t="shared" si="23"/>
        <v>#REF!</v>
      </c>
      <c r="BL21" s="36" t="e">
        <f t="shared" si="23"/>
        <v>#REF!</v>
      </c>
      <c r="BM21" s="36" t="e">
        <f t="shared" si="23"/>
        <v>#REF!</v>
      </c>
      <c r="BN21" s="36" t="e">
        <f t="shared" si="23"/>
        <v>#REF!</v>
      </c>
      <c r="BO21" s="36" t="e">
        <f t="shared" si="23"/>
        <v>#REF!</v>
      </c>
      <c r="BP21" s="36" t="e">
        <f t="shared" si="23"/>
        <v>#REF!</v>
      </c>
      <c r="BQ21" s="36" t="e">
        <f t="shared" si="23"/>
        <v>#REF!</v>
      </c>
      <c r="BR21" s="36" t="e">
        <f t="shared" si="23"/>
        <v>#REF!</v>
      </c>
      <c r="BS21" s="36" t="e">
        <f t="shared" si="23"/>
        <v>#REF!</v>
      </c>
      <c r="BT21" s="36" t="e">
        <f t="shared" si="23"/>
        <v>#REF!</v>
      </c>
      <c r="BU21" s="36" t="e">
        <f t="shared" si="23"/>
        <v>#REF!</v>
      </c>
      <c r="BV21" s="36" t="e">
        <f t="shared" si="23"/>
        <v>#REF!</v>
      </c>
      <c r="BW21" s="36" t="e">
        <f t="shared" si="24"/>
        <v>#REF!</v>
      </c>
      <c r="BX21" s="36" t="e">
        <f t="shared" si="24"/>
        <v>#REF!</v>
      </c>
      <c r="BY21" s="36" t="e">
        <f t="shared" si="24"/>
        <v>#REF!</v>
      </c>
      <c r="BZ21" s="36" t="e">
        <f t="shared" si="24"/>
        <v>#REF!</v>
      </c>
      <c r="CA21" s="36" t="e">
        <f t="shared" si="24"/>
        <v>#REF!</v>
      </c>
      <c r="CB21" s="36" t="e">
        <f t="shared" si="24"/>
        <v>#REF!</v>
      </c>
      <c r="CC21" s="36" t="e">
        <f t="shared" si="24"/>
        <v>#REF!</v>
      </c>
      <c r="CD21" s="36" t="e">
        <f t="shared" si="24"/>
        <v>#REF!</v>
      </c>
      <c r="CE21" s="36" t="e">
        <f t="shared" si="24"/>
        <v>#REF!</v>
      </c>
      <c r="CF21" s="36" t="e">
        <f t="shared" si="24"/>
        <v>#REF!</v>
      </c>
      <c r="CG21" s="36" t="e">
        <f t="shared" si="24"/>
        <v>#REF!</v>
      </c>
      <c r="CH21" s="36" t="e">
        <f t="shared" si="24"/>
        <v>#REF!</v>
      </c>
      <c r="CI21" s="36" t="e">
        <f t="shared" si="24"/>
        <v>#REF!</v>
      </c>
      <c r="CJ21" s="36" t="e">
        <f t="shared" si="24"/>
        <v>#REF!</v>
      </c>
      <c r="CK21" s="36" t="e">
        <f t="shared" si="24"/>
        <v>#REF!</v>
      </c>
      <c r="CL21" s="36" t="e">
        <f t="shared" si="24"/>
        <v>#REF!</v>
      </c>
      <c r="CM21" s="36" t="e">
        <f t="shared" si="25"/>
        <v>#REF!</v>
      </c>
      <c r="CN21" s="36" t="e">
        <f t="shared" si="25"/>
        <v>#REF!</v>
      </c>
      <c r="CO21" s="36" t="e">
        <f t="shared" si="25"/>
        <v>#REF!</v>
      </c>
      <c r="CP21" s="36" t="e">
        <f t="shared" si="25"/>
        <v>#REF!</v>
      </c>
      <c r="CQ21" s="36" t="e">
        <f t="shared" si="25"/>
        <v>#REF!</v>
      </c>
      <c r="CR21" s="36" t="e">
        <f t="shared" si="25"/>
        <v>#REF!</v>
      </c>
      <c r="CS21" s="36" t="e">
        <f t="shared" si="25"/>
        <v>#REF!</v>
      </c>
      <c r="CT21" s="36" t="e">
        <f t="shared" si="25"/>
        <v>#REF!</v>
      </c>
      <c r="CU21" s="36" t="e">
        <f t="shared" si="25"/>
        <v>#REF!</v>
      </c>
      <c r="CV21" s="36" t="e">
        <f t="shared" si="25"/>
        <v>#REF!</v>
      </c>
      <c r="CW21" s="36" t="e">
        <f t="shared" si="25"/>
        <v>#REF!</v>
      </c>
      <c r="CX21" s="36" t="e">
        <f t="shared" si="25"/>
        <v>#REF!</v>
      </c>
      <c r="CY21" s="36" t="e">
        <f t="shared" si="25"/>
        <v>#REF!</v>
      </c>
      <c r="CZ21" s="36" t="e">
        <f t="shared" si="25"/>
        <v>#REF!</v>
      </c>
      <c r="DA21" s="36" t="e">
        <f t="shared" si="25"/>
        <v>#REF!</v>
      </c>
      <c r="DB21" s="36" t="e">
        <f t="shared" si="25"/>
        <v>#REF!</v>
      </c>
      <c r="DC21" s="36" t="e">
        <f t="shared" si="26"/>
        <v>#REF!</v>
      </c>
      <c r="DD21" s="36" t="e">
        <f t="shared" si="26"/>
        <v>#REF!</v>
      </c>
      <c r="DE21" s="36" t="e">
        <f t="shared" si="26"/>
        <v>#REF!</v>
      </c>
      <c r="DF21" s="36" t="e">
        <f t="shared" si="26"/>
        <v>#REF!</v>
      </c>
      <c r="DG21" s="36" t="e">
        <f t="shared" si="26"/>
        <v>#REF!</v>
      </c>
      <c r="DH21" s="36" t="e">
        <f t="shared" si="26"/>
        <v>#REF!</v>
      </c>
      <c r="DI21" s="36" t="e">
        <f t="shared" si="26"/>
        <v>#REF!</v>
      </c>
      <c r="DJ21" s="36" t="e">
        <f t="shared" si="26"/>
        <v>#REF!</v>
      </c>
      <c r="DK21" s="36" t="e">
        <f t="shared" si="26"/>
        <v>#REF!</v>
      </c>
      <c r="DL21" s="36" t="e">
        <f t="shared" si="26"/>
        <v>#REF!</v>
      </c>
      <c r="DM21" s="36" t="e">
        <f t="shared" si="26"/>
        <v>#REF!</v>
      </c>
      <c r="DN21" s="36" t="e">
        <f t="shared" si="26"/>
        <v>#REF!</v>
      </c>
      <c r="DO21" s="36" t="e">
        <f t="shared" si="26"/>
        <v>#REF!</v>
      </c>
      <c r="DP21" s="36" t="e">
        <f t="shared" si="26"/>
        <v>#REF!</v>
      </c>
      <c r="DQ21" s="36" t="e">
        <f t="shared" si="26"/>
        <v>#REF!</v>
      </c>
      <c r="DR21" s="36" t="e">
        <f t="shared" si="26"/>
        <v>#REF!</v>
      </c>
      <c r="DS21" s="36" t="e">
        <f t="shared" si="27"/>
        <v>#REF!</v>
      </c>
      <c r="DT21" s="36" t="e">
        <f t="shared" si="27"/>
        <v>#REF!</v>
      </c>
      <c r="DU21" s="36" t="e">
        <f t="shared" si="27"/>
        <v>#REF!</v>
      </c>
      <c r="DV21" s="36" t="e">
        <f t="shared" si="27"/>
        <v>#REF!</v>
      </c>
      <c r="DW21" s="36" t="e">
        <f t="shared" si="27"/>
        <v>#REF!</v>
      </c>
      <c r="DX21" s="36" t="e">
        <f t="shared" si="27"/>
        <v>#REF!</v>
      </c>
      <c r="DY21" s="36" t="e">
        <f t="shared" si="27"/>
        <v>#REF!</v>
      </c>
      <c r="DZ21" s="36" t="e">
        <f t="shared" si="27"/>
        <v>#REF!</v>
      </c>
      <c r="EA21" s="36" t="e">
        <f t="shared" si="27"/>
        <v>#REF!</v>
      </c>
      <c r="EB21" s="36" t="e">
        <f t="shared" si="27"/>
        <v>#REF!</v>
      </c>
      <c r="EC21" s="36" t="e">
        <f t="shared" si="27"/>
        <v>#REF!</v>
      </c>
      <c r="ED21" s="36" t="e">
        <f t="shared" si="27"/>
        <v>#REF!</v>
      </c>
      <c r="EE21" s="36" t="e">
        <f t="shared" si="27"/>
        <v>#REF!</v>
      </c>
      <c r="EF21" s="36" t="e">
        <f t="shared" si="27"/>
        <v>#REF!</v>
      </c>
      <c r="EG21" s="36" t="e">
        <f t="shared" si="27"/>
        <v>#REF!</v>
      </c>
      <c r="EH21" s="36" t="e">
        <f t="shared" si="27"/>
        <v>#REF!</v>
      </c>
      <c r="EI21" s="36" t="e">
        <f t="shared" si="28"/>
        <v>#REF!</v>
      </c>
      <c r="EJ21" s="36" t="e">
        <f t="shared" si="28"/>
        <v>#REF!</v>
      </c>
      <c r="EK21" s="36" t="e">
        <f t="shared" si="28"/>
        <v>#REF!</v>
      </c>
      <c r="EL21" s="36" t="e">
        <f t="shared" si="28"/>
        <v>#REF!</v>
      </c>
      <c r="EM21" s="36" t="e">
        <f t="shared" si="28"/>
        <v>#REF!</v>
      </c>
      <c r="EN21" s="36" t="e">
        <f t="shared" si="28"/>
        <v>#REF!</v>
      </c>
      <c r="EO21" s="36" t="e">
        <f t="shared" si="28"/>
        <v>#REF!</v>
      </c>
      <c r="EP21" s="36" t="e">
        <f t="shared" si="28"/>
        <v>#REF!</v>
      </c>
      <c r="EQ21" s="36" t="e">
        <f t="shared" si="28"/>
        <v>#REF!</v>
      </c>
      <c r="ER21" s="36" t="e">
        <f t="shared" si="28"/>
        <v>#REF!</v>
      </c>
      <c r="ES21" s="36" t="e">
        <f t="shared" si="28"/>
        <v>#REF!</v>
      </c>
      <c r="ET21" s="36" t="e">
        <f t="shared" si="28"/>
        <v>#REF!</v>
      </c>
      <c r="EU21" s="36" t="e">
        <f t="shared" si="28"/>
        <v>#REF!</v>
      </c>
      <c r="EV21" s="36" t="e">
        <f t="shared" si="28"/>
        <v>#REF!</v>
      </c>
      <c r="EW21" s="36" t="e">
        <f t="shared" si="28"/>
        <v>#REF!</v>
      </c>
      <c r="EX21" s="36" t="e">
        <f t="shared" si="28"/>
        <v>#REF!</v>
      </c>
      <c r="EY21" s="36" t="e">
        <f t="shared" si="29"/>
        <v>#REF!</v>
      </c>
      <c r="EZ21" s="36" t="e">
        <f t="shared" si="29"/>
        <v>#REF!</v>
      </c>
      <c r="FA21" s="36" t="e">
        <f t="shared" si="29"/>
        <v>#REF!</v>
      </c>
      <c r="FB21" s="36" t="e">
        <f t="shared" si="29"/>
        <v>#REF!</v>
      </c>
      <c r="FC21" s="36" t="e">
        <f t="shared" si="29"/>
        <v>#REF!</v>
      </c>
      <c r="FD21" s="36" t="e">
        <f t="shared" si="29"/>
        <v>#REF!</v>
      </c>
      <c r="FE21" s="36" t="e">
        <f t="shared" si="29"/>
        <v>#REF!</v>
      </c>
      <c r="FF21" s="36" t="e">
        <f t="shared" si="29"/>
        <v>#REF!</v>
      </c>
      <c r="FG21" s="36" t="e">
        <f t="shared" si="29"/>
        <v>#REF!</v>
      </c>
      <c r="FH21" s="36" t="e">
        <f t="shared" si="29"/>
        <v>#REF!</v>
      </c>
      <c r="FI21" s="36" t="e">
        <f t="shared" si="29"/>
        <v>#REF!</v>
      </c>
      <c r="FJ21" s="36" t="e">
        <f t="shared" si="29"/>
        <v>#REF!</v>
      </c>
      <c r="FK21" s="36" t="e">
        <f t="shared" si="29"/>
        <v>#REF!</v>
      </c>
      <c r="FL21" s="36" t="e">
        <f t="shared" si="29"/>
        <v>#REF!</v>
      </c>
      <c r="FM21" s="36" t="e">
        <f t="shared" si="29"/>
        <v>#REF!</v>
      </c>
      <c r="FN21" s="36" t="e">
        <f t="shared" si="29"/>
        <v>#REF!</v>
      </c>
      <c r="FO21" s="36" t="e">
        <f t="shared" si="30"/>
        <v>#REF!</v>
      </c>
      <c r="FP21" s="36" t="e">
        <f t="shared" si="30"/>
        <v>#REF!</v>
      </c>
      <c r="FQ21" s="36" t="e">
        <f t="shared" si="30"/>
        <v>#REF!</v>
      </c>
      <c r="FR21" s="36" t="e">
        <f t="shared" si="30"/>
        <v>#REF!</v>
      </c>
      <c r="FS21" s="36" t="e">
        <f t="shared" si="30"/>
        <v>#REF!</v>
      </c>
      <c r="FT21" s="36" t="e">
        <f t="shared" si="30"/>
        <v>#REF!</v>
      </c>
      <c r="FU21" s="36" t="e">
        <f t="shared" si="30"/>
        <v>#REF!</v>
      </c>
      <c r="FV21" s="36" t="e">
        <f t="shared" si="30"/>
        <v>#REF!</v>
      </c>
      <c r="FW21" s="36" t="e">
        <f t="shared" si="30"/>
        <v>#REF!</v>
      </c>
      <c r="FX21" s="36" t="e">
        <f t="shared" si="30"/>
        <v>#REF!</v>
      </c>
      <c r="FY21" s="36" t="e">
        <f t="shared" si="30"/>
        <v>#REF!</v>
      </c>
      <c r="FZ21" s="36" t="e">
        <f t="shared" si="30"/>
        <v>#REF!</v>
      </c>
      <c r="GA21" s="36" t="e">
        <f t="shared" si="30"/>
        <v>#REF!</v>
      </c>
      <c r="GB21" s="36" t="e">
        <f t="shared" si="30"/>
        <v>#REF!</v>
      </c>
      <c r="GC21" s="36" t="e">
        <f t="shared" si="30"/>
        <v>#REF!</v>
      </c>
      <c r="GD21" s="36" t="e">
        <f t="shared" si="30"/>
        <v>#REF!</v>
      </c>
      <c r="GE21" s="36" t="e">
        <f t="shared" si="31"/>
        <v>#REF!</v>
      </c>
      <c r="GF21" s="36" t="e">
        <f t="shared" si="31"/>
        <v>#REF!</v>
      </c>
      <c r="GG21" s="36" t="e">
        <f t="shared" si="31"/>
        <v>#REF!</v>
      </c>
      <c r="GH21" s="36" t="e">
        <f t="shared" si="31"/>
        <v>#REF!</v>
      </c>
      <c r="GI21" s="36" t="e">
        <f t="shared" si="31"/>
        <v>#REF!</v>
      </c>
      <c r="GJ21" s="36" t="e">
        <f t="shared" si="31"/>
        <v>#REF!</v>
      </c>
      <c r="GK21" s="36" t="e">
        <f t="shared" si="31"/>
        <v>#REF!</v>
      </c>
      <c r="GL21" s="36" t="e">
        <f t="shared" si="31"/>
        <v>#REF!</v>
      </c>
      <c r="GM21" s="36" t="e">
        <f t="shared" si="31"/>
        <v>#REF!</v>
      </c>
      <c r="GN21" s="36" t="e">
        <f t="shared" si="31"/>
        <v>#REF!</v>
      </c>
      <c r="GO21" s="36" t="e">
        <f t="shared" si="31"/>
        <v>#REF!</v>
      </c>
      <c r="GP21" s="36" t="e">
        <f t="shared" si="31"/>
        <v>#REF!</v>
      </c>
      <c r="GQ21" s="36" t="e">
        <f t="shared" si="31"/>
        <v>#REF!</v>
      </c>
      <c r="GR21" s="36" t="e">
        <f t="shared" si="31"/>
        <v>#REF!</v>
      </c>
      <c r="GS21" s="36" t="e">
        <f t="shared" si="31"/>
        <v>#REF!</v>
      </c>
      <c r="GT21" s="36" t="e">
        <f t="shared" si="31"/>
        <v>#REF!</v>
      </c>
      <c r="GU21" s="36" t="e">
        <f t="shared" si="32"/>
        <v>#REF!</v>
      </c>
      <c r="GV21" s="36" t="e">
        <f t="shared" si="32"/>
        <v>#REF!</v>
      </c>
      <c r="GW21" s="36" t="e">
        <f t="shared" si="32"/>
        <v>#REF!</v>
      </c>
      <c r="GX21" s="36" t="e">
        <f t="shared" si="32"/>
        <v>#REF!</v>
      </c>
      <c r="GY21" s="36" t="e">
        <f t="shared" si="32"/>
        <v>#REF!</v>
      </c>
      <c r="GZ21" s="36" t="e">
        <f t="shared" si="32"/>
        <v>#REF!</v>
      </c>
      <c r="HA21" s="36" t="e">
        <f t="shared" si="32"/>
        <v>#REF!</v>
      </c>
      <c r="HB21" s="36" t="e">
        <f t="shared" si="32"/>
        <v>#REF!</v>
      </c>
      <c r="HC21" s="36" t="e">
        <f t="shared" si="32"/>
        <v>#REF!</v>
      </c>
      <c r="HD21" s="36" t="e">
        <f t="shared" si="32"/>
        <v>#REF!</v>
      </c>
      <c r="HE21" s="36" t="e">
        <f t="shared" si="32"/>
        <v>#REF!</v>
      </c>
      <c r="HF21" s="36" t="e">
        <f t="shared" si="33"/>
        <v>#REF!</v>
      </c>
      <c r="HG21" s="36" t="e">
        <f t="shared" si="34"/>
        <v>#REF!</v>
      </c>
      <c r="HH21" s="36" t="e">
        <f t="shared" si="34"/>
        <v>#REF!</v>
      </c>
    </row>
    <row r="22" spans="1:216" ht="15.75" customHeight="1">
      <c r="A22" s="10">
        <v>11</v>
      </c>
      <c r="B22" s="87" t="s">
        <v>343</v>
      </c>
      <c r="C22" s="103" t="e">
        <f>#REF!</f>
        <v>#REF!</v>
      </c>
      <c r="D22" s="103" t="e">
        <f>#REF!</f>
        <v>#REF!</v>
      </c>
      <c r="E22" s="75" t="e">
        <f>#REF!</f>
        <v>#REF!</v>
      </c>
      <c r="F22" s="15" t="e">
        <f aca="true" t="shared" si="35" ref="F22:J27">E22-$N22</f>
        <v>#REF!</v>
      </c>
      <c r="G22" s="15" t="e">
        <f t="shared" si="35"/>
        <v>#REF!</v>
      </c>
      <c r="H22" s="15" t="e">
        <f t="shared" si="35"/>
        <v>#REF!</v>
      </c>
      <c r="I22" s="15" t="e">
        <f t="shared" si="35"/>
        <v>#REF!</v>
      </c>
      <c r="J22" s="15" t="e">
        <f t="shared" si="35"/>
        <v>#REF!</v>
      </c>
      <c r="K22" s="22">
        <v>0.05</v>
      </c>
      <c r="L22" s="15" t="e">
        <f t="shared" si="1"/>
        <v>#VALUE!</v>
      </c>
      <c r="M22" s="15"/>
      <c r="N22" s="107" t="e">
        <f t="shared" si="14"/>
        <v>#REF!</v>
      </c>
      <c r="O22" s="15" t="e">
        <f t="shared" si="2"/>
        <v>#REF!</v>
      </c>
      <c r="P22" s="100" t="e">
        <f t="shared" si="15"/>
        <v>#REF!</v>
      </c>
      <c r="Q22" s="36" t="e">
        <f t="shared" si="16"/>
        <v>#REF!</v>
      </c>
      <c r="R22" s="36" t="e">
        <f t="shared" si="17"/>
        <v>#REF!</v>
      </c>
      <c r="S22" s="36" t="e">
        <f t="shared" si="18"/>
        <v>#REF!</v>
      </c>
      <c r="T22" s="36" t="e">
        <f t="shared" si="19"/>
        <v>#REF!</v>
      </c>
      <c r="U22" s="36" t="e">
        <f t="shared" si="20"/>
        <v>#REF!</v>
      </c>
      <c r="V22" s="36" t="e">
        <f t="shared" si="3"/>
        <v>#REF!</v>
      </c>
      <c r="W22" s="36" t="e">
        <f t="shared" si="4"/>
        <v>#REF!</v>
      </c>
      <c r="X22" s="36" t="e">
        <f t="shared" si="5"/>
        <v>#REF!</v>
      </c>
      <c r="Y22" s="36" t="e">
        <f t="shared" si="6"/>
        <v>#REF!</v>
      </c>
      <c r="Z22" s="36" t="e">
        <f t="shared" si="7"/>
        <v>#REF!</v>
      </c>
      <c r="AA22" s="36" t="e">
        <f t="shared" si="21"/>
        <v>#REF!</v>
      </c>
      <c r="AB22" s="36" t="e">
        <f t="shared" si="21"/>
        <v>#REF!</v>
      </c>
      <c r="AC22" s="36" t="e">
        <f t="shared" si="21"/>
        <v>#REF!</v>
      </c>
      <c r="AD22" s="36" t="e">
        <f t="shared" si="21"/>
        <v>#REF!</v>
      </c>
      <c r="AE22" s="36" t="e">
        <f t="shared" si="21"/>
        <v>#REF!</v>
      </c>
      <c r="AF22" s="36" t="e">
        <f t="shared" si="21"/>
        <v>#REF!</v>
      </c>
      <c r="AG22" s="36" t="e">
        <f t="shared" si="21"/>
        <v>#REF!</v>
      </c>
      <c r="AH22" s="36" t="e">
        <f t="shared" si="21"/>
        <v>#REF!</v>
      </c>
      <c r="AI22" s="36" t="e">
        <f t="shared" si="21"/>
        <v>#REF!</v>
      </c>
      <c r="AJ22" s="36" t="e">
        <f t="shared" si="21"/>
        <v>#REF!</v>
      </c>
      <c r="AK22" s="36" t="e">
        <f t="shared" si="21"/>
        <v>#REF!</v>
      </c>
      <c r="AL22" s="36" t="e">
        <f t="shared" si="21"/>
        <v>#REF!</v>
      </c>
      <c r="AM22" s="36" t="e">
        <f t="shared" si="21"/>
        <v>#REF!</v>
      </c>
      <c r="AN22" s="36" t="e">
        <f t="shared" si="21"/>
        <v>#REF!</v>
      </c>
      <c r="AO22" s="36" t="e">
        <f t="shared" si="21"/>
        <v>#REF!</v>
      </c>
      <c r="AP22" s="36" t="e">
        <f t="shared" si="21"/>
        <v>#REF!</v>
      </c>
      <c r="AQ22" s="36" t="e">
        <f t="shared" si="22"/>
        <v>#REF!</v>
      </c>
      <c r="AR22" s="36" t="e">
        <f t="shared" si="22"/>
        <v>#REF!</v>
      </c>
      <c r="AS22" s="36" t="e">
        <f t="shared" si="22"/>
        <v>#REF!</v>
      </c>
      <c r="AT22" s="36" t="e">
        <f t="shared" si="22"/>
        <v>#REF!</v>
      </c>
      <c r="AU22" s="36" t="e">
        <f t="shared" si="22"/>
        <v>#REF!</v>
      </c>
      <c r="AV22" s="36" t="e">
        <f t="shared" si="22"/>
        <v>#REF!</v>
      </c>
      <c r="AW22" s="36" t="e">
        <f t="shared" si="22"/>
        <v>#REF!</v>
      </c>
      <c r="AX22" s="36" t="e">
        <f t="shared" si="22"/>
        <v>#REF!</v>
      </c>
      <c r="AY22" s="36" t="e">
        <f t="shared" si="22"/>
        <v>#REF!</v>
      </c>
      <c r="AZ22" s="36" t="e">
        <f t="shared" si="22"/>
        <v>#REF!</v>
      </c>
      <c r="BA22" s="36" t="e">
        <f t="shared" si="22"/>
        <v>#REF!</v>
      </c>
      <c r="BB22" s="36" t="e">
        <f t="shared" si="22"/>
        <v>#REF!</v>
      </c>
      <c r="BC22" s="36" t="e">
        <f t="shared" si="22"/>
        <v>#REF!</v>
      </c>
      <c r="BD22" s="36" t="e">
        <f t="shared" si="22"/>
        <v>#REF!</v>
      </c>
      <c r="BE22" s="36" t="e">
        <f t="shared" si="22"/>
        <v>#REF!</v>
      </c>
      <c r="BF22" s="36" t="e">
        <f t="shared" si="22"/>
        <v>#REF!</v>
      </c>
      <c r="BG22" s="36" t="e">
        <f t="shared" si="23"/>
        <v>#REF!</v>
      </c>
      <c r="BH22" s="36" t="e">
        <f t="shared" si="23"/>
        <v>#REF!</v>
      </c>
      <c r="BI22" s="36" t="e">
        <f t="shared" si="23"/>
        <v>#REF!</v>
      </c>
      <c r="BJ22" s="36" t="e">
        <f t="shared" si="23"/>
        <v>#REF!</v>
      </c>
      <c r="BK22" s="36" t="e">
        <f t="shared" si="23"/>
        <v>#REF!</v>
      </c>
      <c r="BL22" s="36" t="e">
        <f t="shared" si="23"/>
        <v>#REF!</v>
      </c>
      <c r="BM22" s="36" t="e">
        <f t="shared" si="23"/>
        <v>#REF!</v>
      </c>
      <c r="BN22" s="36" t="e">
        <f t="shared" si="23"/>
        <v>#REF!</v>
      </c>
      <c r="BO22" s="36" t="e">
        <f t="shared" si="23"/>
        <v>#REF!</v>
      </c>
      <c r="BP22" s="36" t="e">
        <f t="shared" si="23"/>
        <v>#REF!</v>
      </c>
      <c r="BQ22" s="36" t="e">
        <f t="shared" si="23"/>
        <v>#REF!</v>
      </c>
      <c r="BR22" s="36" t="e">
        <f t="shared" si="23"/>
        <v>#REF!</v>
      </c>
      <c r="BS22" s="36" t="e">
        <f t="shared" si="23"/>
        <v>#REF!</v>
      </c>
      <c r="BT22" s="36" t="e">
        <f t="shared" si="23"/>
        <v>#REF!</v>
      </c>
      <c r="BU22" s="36" t="e">
        <f t="shared" si="23"/>
        <v>#REF!</v>
      </c>
      <c r="BV22" s="36" t="e">
        <f t="shared" si="23"/>
        <v>#REF!</v>
      </c>
      <c r="BW22" s="36" t="e">
        <f t="shared" si="24"/>
        <v>#REF!</v>
      </c>
      <c r="BX22" s="36" t="e">
        <f t="shared" si="24"/>
        <v>#REF!</v>
      </c>
      <c r="BY22" s="36" t="e">
        <f t="shared" si="24"/>
        <v>#REF!</v>
      </c>
      <c r="BZ22" s="36" t="e">
        <f t="shared" si="24"/>
        <v>#REF!</v>
      </c>
      <c r="CA22" s="36" t="e">
        <f t="shared" si="24"/>
        <v>#REF!</v>
      </c>
      <c r="CB22" s="36" t="e">
        <f t="shared" si="24"/>
        <v>#REF!</v>
      </c>
      <c r="CC22" s="36" t="e">
        <f t="shared" si="24"/>
        <v>#REF!</v>
      </c>
      <c r="CD22" s="36" t="e">
        <f t="shared" si="24"/>
        <v>#REF!</v>
      </c>
      <c r="CE22" s="36" t="e">
        <f t="shared" si="24"/>
        <v>#REF!</v>
      </c>
      <c r="CF22" s="36" t="e">
        <f t="shared" si="24"/>
        <v>#REF!</v>
      </c>
      <c r="CG22" s="36" t="e">
        <f t="shared" si="24"/>
        <v>#REF!</v>
      </c>
      <c r="CH22" s="36" t="e">
        <f t="shared" si="24"/>
        <v>#REF!</v>
      </c>
      <c r="CI22" s="36" t="e">
        <f t="shared" si="24"/>
        <v>#REF!</v>
      </c>
      <c r="CJ22" s="36" t="e">
        <f t="shared" si="24"/>
        <v>#REF!</v>
      </c>
      <c r="CK22" s="36" t="e">
        <f t="shared" si="24"/>
        <v>#REF!</v>
      </c>
      <c r="CL22" s="36" t="e">
        <f t="shared" si="24"/>
        <v>#REF!</v>
      </c>
      <c r="CM22" s="36" t="e">
        <f t="shared" si="25"/>
        <v>#REF!</v>
      </c>
      <c r="CN22" s="36" t="e">
        <f t="shared" si="25"/>
        <v>#REF!</v>
      </c>
      <c r="CO22" s="36" t="e">
        <f t="shared" si="25"/>
        <v>#REF!</v>
      </c>
      <c r="CP22" s="36" t="e">
        <f t="shared" si="25"/>
        <v>#REF!</v>
      </c>
      <c r="CQ22" s="36" t="e">
        <f t="shared" si="25"/>
        <v>#REF!</v>
      </c>
      <c r="CR22" s="36" t="e">
        <f t="shared" si="25"/>
        <v>#REF!</v>
      </c>
      <c r="CS22" s="36" t="e">
        <f t="shared" si="25"/>
        <v>#REF!</v>
      </c>
      <c r="CT22" s="36" t="e">
        <f t="shared" si="25"/>
        <v>#REF!</v>
      </c>
      <c r="CU22" s="36" t="e">
        <f t="shared" si="25"/>
        <v>#REF!</v>
      </c>
      <c r="CV22" s="36" t="e">
        <f t="shared" si="25"/>
        <v>#REF!</v>
      </c>
      <c r="CW22" s="36" t="e">
        <f t="shared" si="25"/>
        <v>#REF!</v>
      </c>
      <c r="CX22" s="36" t="e">
        <f t="shared" si="25"/>
        <v>#REF!</v>
      </c>
      <c r="CY22" s="36" t="e">
        <f t="shared" si="25"/>
        <v>#REF!</v>
      </c>
      <c r="CZ22" s="36" t="e">
        <f t="shared" si="25"/>
        <v>#REF!</v>
      </c>
      <c r="DA22" s="36" t="e">
        <f t="shared" si="25"/>
        <v>#REF!</v>
      </c>
      <c r="DB22" s="36" t="e">
        <f t="shared" si="25"/>
        <v>#REF!</v>
      </c>
      <c r="DC22" s="36" t="e">
        <f t="shared" si="26"/>
        <v>#REF!</v>
      </c>
      <c r="DD22" s="36" t="e">
        <f t="shared" si="26"/>
        <v>#REF!</v>
      </c>
      <c r="DE22" s="36" t="e">
        <f t="shared" si="26"/>
        <v>#REF!</v>
      </c>
      <c r="DF22" s="36" t="e">
        <f t="shared" si="26"/>
        <v>#REF!</v>
      </c>
      <c r="DG22" s="36" t="e">
        <f t="shared" si="26"/>
        <v>#REF!</v>
      </c>
      <c r="DH22" s="36" t="e">
        <f t="shared" si="26"/>
        <v>#REF!</v>
      </c>
      <c r="DI22" s="36" t="e">
        <f t="shared" si="26"/>
        <v>#REF!</v>
      </c>
      <c r="DJ22" s="36" t="e">
        <f t="shared" si="26"/>
        <v>#REF!</v>
      </c>
      <c r="DK22" s="36" t="e">
        <f t="shared" si="26"/>
        <v>#REF!</v>
      </c>
      <c r="DL22" s="36" t="e">
        <f t="shared" si="26"/>
        <v>#REF!</v>
      </c>
      <c r="DM22" s="36" t="e">
        <f t="shared" si="26"/>
        <v>#REF!</v>
      </c>
      <c r="DN22" s="36" t="e">
        <f t="shared" si="26"/>
        <v>#REF!</v>
      </c>
      <c r="DO22" s="36" t="e">
        <f t="shared" si="26"/>
        <v>#REF!</v>
      </c>
      <c r="DP22" s="36" t="e">
        <f t="shared" si="26"/>
        <v>#REF!</v>
      </c>
      <c r="DQ22" s="36" t="e">
        <f t="shared" si="26"/>
        <v>#REF!</v>
      </c>
      <c r="DR22" s="36" t="e">
        <f t="shared" si="26"/>
        <v>#REF!</v>
      </c>
      <c r="DS22" s="36" t="e">
        <f t="shared" si="27"/>
        <v>#REF!</v>
      </c>
      <c r="DT22" s="36" t="e">
        <f t="shared" si="27"/>
        <v>#REF!</v>
      </c>
      <c r="DU22" s="36" t="e">
        <f t="shared" si="27"/>
        <v>#REF!</v>
      </c>
      <c r="DV22" s="36" t="e">
        <f t="shared" si="27"/>
        <v>#REF!</v>
      </c>
      <c r="DW22" s="36" t="e">
        <f t="shared" si="27"/>
        <v>#REF!</v>
      </c>
      <c r="DX22" s="36" t="e">
        <f t="shared" si="27"/>
        <v>#REF!</v>
      </c>
      <c r="DY22" s="36" t="e">
        <f t="shared" si="27"/>
        <v>#REF!</v>
      </c>
      <c r="DZ22" s="36" t="e">
        <f t="shared" si="27"/>
        <v>#REF!</v>
      </c>
      <c r="EA22" s="36" t="e">
        <f t="shared" si="27"/>
        <v>#REF!</v>
      </c>
      <c r="EB22" s="36" t="e">
        <f t="shared" si="27"/>
        <v>#REF!</v>
      </c>
      <c r="EC22" s="36" t="e">
        <f t="shared" si="27"/>
        <v>#REF!</v>
      </c>
      <c r="ED22" s="36" t="e">
        <f t="shared" si="27"/>
        <v>#REF!</v>
      </c>
      <c r="EE22" s="36" t="e">
        <f t="shared" si="27"/>
        <v>#REF!</v>
      </c>
      <c r="EF22" s="36" t="e">
        <f t="shared" si="27"/>
        <v>#REF!</v>
      </c>
      <c r="EG22" s="36" t="e">
        <f t="shared" si="27"/>
        <v>#REF!</v>
      </c>
      <c r="EH22" s="36" t="e">
        <f t="shared" si="27"/>
        <v>#REF!</v>
      </c>
      <c r="EI22" s="36" t="e">
        <f t="shared" si="28"/>
        <v>#REF!</v>
      </c>
      <c r="EJ22" s="36" t="e">
        <f t="shared" si="28"/>
        <v>#REF!</v>
      </c>
      <c r="EK22" s="36" t="e">
        <f t="shared" si="28"/>
        <v>#REF!</v>
      </c>
      <c r="EL22" s="36" t="e">
        <f t="shared" si="28"/>
        <v>#REF!</v>
      </c>
      <c r="EM22" s="36" t="e">
        <f t="shared" si="28"/>
        <v>#REF!</v>
      </c>
      <c r="EN22" s="36" t="e">
        <f t="shared" si="28"/>
        <v>#REF!</v>
      </c>
      <c r="EO22" s="36" t="e">
        <f t="shared" si="28"/>
        <v>#REF!</v>
      </c>
      <c r="EP22" s="36" t="e">
        <f t="shared" si="28"/>
        <v>#REF!</v>
      </c>
      <c r="EQ22" s="36" t="e">
        <f t="shared" si="28"/>
        <v>#REF!</v>
      </c>
      <c r="ER22" s="36" t="e">
        <f t="shared" si="28"/>
        <v>#REF!</v>
      </c>
      <c r="ES22" s="36" t="e">
        <f t="shared" si="28"/>
        <v>#REF!</v>
      </c>
      <c r="ET22" s="36" t="e">
        <f t="shared" si="28"/>
        <v>#REF!</v>
      </c>
      <c r="EU22" s="36" t="e">
        <f t="shared" si="28"/>
        <v>#REF!</v>
      </c>
      <c r="EV22" s="36" t="e">
        <f t="shared" si="28"/>
        <v>#REF!</v>
      </c>
      <c r="EW22" s="36" t="e">
        <f t="shared" si="28"/>
        <v>#REF!</v>
      </c>
      <c r="EX22" s="36" t="e">
        <f t="shared" si="28"/>
        <v>#REF!</v>
      </c>
      <c r="EY22" s="36" t="e">
        <f t="shared" si="29"/>
        <v>#REF!</v>
      </c>
      <c r="EZ22" s="36" t="e">
        <f t="shared" si="29"/>
        <v>#REF!</v>
      </c>
      <c r="FA22" s="36" t="e">
        <f t="shared" si="29"/>
        <v>#REF!</v>
      </c>
      <c r="FB22" s="36" t="e">
        <f t="shared" si="29"/>
        <v>#REF!</v>
      </c>
      <c r="FC22" s="36" t="e">
        <f t="shared" si="29"/>
        <v>#REF!</v>
      </c>
      <c r="FD22" s="36" t="e">
        <f t="shared" si="29"/>
        <v>#REF!</v>
      </c>
      <c r="FE22" s="36" t="e">
        <f t="shared" si="29"/>
        <v>#REF!</v>
      </c>
      <c r="FF22" s="36" t="e">
        <f t="shared" si="29"/>
        <v>#REF!</v>
      </c>
      <c r="FG22" s="36" t="e">
        <f t="shared" si="29"/>
        <v>#REF!</v>
      </c>
      <c r="FH22" s="36" t="e">
        <f t="shared" si="29"/>
        <v>#REF!</v>
      </c>
      <c r="FI22" s="36" t="e">
        <f t="shared" si="29"/>
        <v>#REF!</v>
      </c>
      <c r="FJ22" s="36" t="e">
        <f t="shared" si="29"/>
        <v>#REF!</v>
      </c>
      <c r="FK22" s="36" t="e">
        <f t="shared" si="29"/>
        <v>#REF!</v>
      </c>
      <c r="FL22" s="36" t="e">
        <f t="shared" si="29"/>
        <v>#REF!</v>
      </c>
      <c r="FM22" s="36" t="e">
        <f t="shared" si="29"/>
        <v>#REF!</v>
      </c>
      <c r="FN22" s="36" t="e">
        <f t="shared" si="29"/>
        <v>#REF!</v>
      </c>
      <c r="FO22" s="36" t="e">
        <f t="shared" si="30"/>
        <v>#REF!</v>
      </c>
      <c r="FP22" s="36" t="e">
        <f t="shared" si="30"/>
        <v>#REF!</v>
      </c>
      <c r="FQ22" s="36" t="e">
        <f t="shared" si="30"/>
        <v>#REF!</v>
      </c>
      <c r="FR22" s="36" t="e">
        <f t="shared" si="30"/>
        <v>#REF!</v>
      </c>
      <c r="FS22" s="36" t="e">
        <f t="shared" si="30"/>
        <v>#REF!</v>
      </c>
      <c r="FT22" s="36" t="e">
        <f t="shared" si="30"/>
        <v>#REF!</v>
      </c>
      <c r="FU22" s="36" t="e">
        <f t="shared" si="30"/>
        <v>#REF!</v>
      </c>
      <c r="FV22" s="36" t="e">
        <f t="shared" si="30"/>
        <v>#REF!</v>
      </c>
      <c r="FW22" s="36" t="e">
        <f t="shared" si="30"/>
        <v>#REF!</v>
      </c>
      <c r="FX22" s="36" t="e">
        <f t="shared" si="30"/>
        <v>#REF!</v>
      </c>
      <c r="FY22" s="36" t="e">
        <f t="shared" si="30"/>
        <v>#REF!</v>
      </c>
      <c r="FZ22" s="36" t="e">
        <f t="shared" si="30"/>
        <v>#REF!</v>
      </c>
      <c r="GA22" s="36" t="e">
        <f t="shared" si="30"/>
        <v>#REF!</v>
      </c>
      <c r="GB22" s="36" t="e">
        <f t="shared" si="30"/>
        <v>#REF!</v>
      </c>
      <c r="GC22" s="36" t="e">
        <f t="shared" si="30"/>
        <v>#REF!</v>
      </c>
      <c r="GD22" s="36" t="e">
        <f t="shared" si="30"/>
        <v>#REF!</v>
      </c>
      <c r="GE22" s="36" t="e">
        <f t="shared" si="31"/>
        <v>#REF!</v>
      </c>
      <c r="GF22" s="36" t="e">
        <f t="shared" si="31"/>
        <v>#REF!</v>
      </c>
      <c r="GG22" s="36" t="e">
        <f t="shared" si="31"/>
        <v>#REF!</v>
      </c>
      <c r="GH22" s="36" t="e">
        <f t="shared" si="31"/>
        <v>#REF!</v>
      </c>
      <c r="GI22" s="36" t="e">
        <f t="shared" si="31"/>
        <v>#REF!</v>
      </c>
      <c r="GJ22" s="36" t="e">
        <f t="shared" si="31"/>
        <v>#REF!</v>
      </c>
      <c r="GK22" s="36" t="e">
        <f t="shared" si="31"/>
        <v>#REF!</v>
      </c>
      <c r="GL22" s="36" t="e">
        <f t="shared" si="31"/>
        <v>#REF!</v>
      </c>
      <c r="GM22" s="36" t="e">
        <f t="shared" si="31"/>
        <v>#REF!</v>
      </c>
      <c r="GN22" s="36" t="e">
        <f t="shared" si="31"/>
        <v>#REF!</v>
      </c>
      <c r="GO22" s="36" t="e">
        <f t="shared" si="31"/>
        <v>#REF!</v>
      </c>
      <c r="GP22" s="36" t="e">
        <f t="shared" si="31"/>
        <v>#REF!</v>
      </c>
      <c r="GQ22" s="36" t="e">
        <f t="shared" si="31"/>
        <v>#REF!</v>
      </c>
      <c r="GR22" s="36" t="e">
        <f t="shared" si="31"/>
        <v>#REF!</v>
      </c>
      <c r="GS22" s="36" t="e">
        <f t="shared" si="31"/>
        <v>#REF!</v>
      </c>
      <c r="GT22" s="36" t="e">
        <f t="shared" si="31"/>
        <v>#REF!</v>
      </c>
      <c r="GU22" s="36" t="e">
        <f t="shared" si="32"/>
        <v>#REF!</v>
      </c>
      <c r="GV22" s="36" t="e">
        <f t="shared" si="32"/>
        <v>#REF!</v>
      </c>
      <c r="GW22" s="36" t="e">
        <f t="shared" si="32"/>
        <v>#REF!</v>
      </c>
      <c r="GX22" s="36" t="e">
        <f t="shared" si="32"/>
        <v>#REF!</v>
      </c>
      <c r="GY22" s="36" t="e">
        <f t="shared" si="32"/>
        <v>#REF!</v>
      </c>
      <c r="GZ22" s="36" t="e">
        <f t="shared" si="32"/>
        <v>#REF!</v>
      </c>
      <c r="HA22" s="36" t="e">
        <f t="shared" si="32"/>
        <v>#REF!</v>
      </c>
      <c r="HB22" s="36" t="e">
        <f t="shared" si="32"/>
        <v>#REF!</v>
      </c>
      <c r="HC22" s="36" t="e">
        <f t="shared" si="32"/>
        <v>#REF!</v>
      </c>
      <c r="HD22" s="36" t="e">
        <f t="shared" si="32"/>
        <v>#REF!</v>
      </c>
      <c r="HE22" s="36" t="e">
        <f t="shared" si="32"/>
        <v>#REF!</v>
      </c>
      <c r="HF22" s="36" t="e">
        <f t="shared" si="33"/>
        <v>#REF!</v>
      </c>
      <c r="HG22" s="36" t="e">
        <f t="shared" si="34"/>
        <v>#REF!</v>
      </c>
      <c r="HH22" s="36" t="e">
        <f t="shared" si="34"/>
        <v>#REF!</v>
      </c>
    </row>
    <row r="23" spans="1:216" ht="15.75" customHeight="1">
      <c r="A23" s="10">
        <v>12</v>
      </c>
      <c r="B23" s="87" t="s">
        <v>344</v>
      </c>
      <c r="C23" s="103" t="e">
        <f>#REF!</f>
        <v>#REF!</v>
      </c>
      <c r="D23" s="103" t="e">
        <f>#REF!</f>
        <v>#REF!</v>
      </c>
      <c r="E23" s="75" t="e">
        <f>#REF!</f>
        <v>#REF!</v>
      </c>
      <c r="F23" s="15" t="e">
        <f t="shared" si="35"/>
        <v>#REF!</v>
      </c>
      <c r="G23" s="15" t="e">
        <f t="shared" si="35"/>
        <v>#REF!</v>
      </c>
      <c r="H23" s="15" t="e">
        <f t="shared" si="35"/>
        <v>#REF!</v>
      </c>
      <c r="I23" s="15" t="e">
        <f t="shared" si="35"/>
        <v>#REF!</v>
      </c>
      <c r="J23" s="15" t="e">
        <f t="shared" si="35"/>
        <v>#REF!</v>
      </c>
      <c r="K23" s="22">
        <v>0.05</v>
      </c>
      <c r="L23" s="15" t="e">
        <f t="shared" si="1"/>
        <v>#VALUE!</v>
      </c>
      <c r="M23" s="15"/>
      <c r="N23" s="107" t="e">
        <f t="shared" si="14"/>
        <v>#REF!</v>
      </c>
      <c r="O23" s="15" t="e">
        <f t="shared" si="2"/>
        <v>#REF!</v>
      </c>
      <c r="P23" s="100" t="e">
        <f t="shared" si="15"/>
        <v>#REF!</v>
      </c>
      <c r="Q23" s="36" t="e">
        <f t="shared" si="16"/>
        <v>#REF!</v>
      </c>
      <c r="R23" s="36" t="e">
        <f t="shared" si="17"/>
        <v>#REF!</v>
      </c>
      <c r="S23" s="36" t="e">
        <f t="shared" si="18"/>
        <v>#REF!</v>
      </c>
      <c r="T23" s="36" t="e">
        <f t="shared" si="19"/>
        <v>#REF!</v>
      </c>
      <c r="U23" s="36" t="e">
        <f t="shared" si="20"/>
        <v>#REF!</v>
      </c>
      <c r="V23" s="36" t="e">
        <f t="shared" si="3"/>
        <v>#REF!</v>
      </c>
      <c r="W23" s="36" t="e">
        <f t="shared" si="4"/>
        <v>#REF!</v>
      </c>
      <c r="X23" s="36" t="e">
        <f t="shared" si="5"/>
        <v>#REF!</v>
      </c>
      <c r="Y23" s="36" t="e">
        <f t="shared" si="6"/>
        <v>#REF!</v>
      </c>
      <c r="Z23" s="36" t="e">
        <f t="shared" si="7"/>
        <v>#REF!</v>
      </c>
      <c r="AA23" s="36" t="e">
        <f t="shared" si="21"/>
        <v>#REF!</v>
      </c>
      <c r="AB23" s="36" t="e">
        <f t="shared" si="21"/>
        <v>#REF!</v>
      </c>
      <c r="AC23" s="36" t="e">
        <f t="shared" si="21"/>
        <v>#REF!</v>
      </c>
      <c r="AD23" s="36" t="e">
        <f t="shared" si="21"/>
        <v>#REF!</v>
      </c>
      <c r="AE23" s="36" t="e">
        <f t="shared" si="21"/>
        <v>#REF!</v>
      </c>
      <c r="AF23" s="36" t="e">
        <f t="shared" si="21"/>
        <v>#REF!</v>
      </c>
      <c r="AG23" s="36" t="e">
        <f t="shared" si="21"/>
        <v>#REF!</v>
      </c>
      <c r="AH23" s="36" t="e">
        <f t="shared" si="21"/>
        <v>#REF!</v>
      </c>
      <c r="AI23" s="36" t="e">
        <f t="shared" si="21"/>
        <v>#REF!</v>
      </c>
      <c r="AJ23" s="36" t="e">
        <f t="shared" si="21"/>
        <v>#REF!</v>
      </c>
      <c r="AK23" s="36" t="e">
        <f t="shared" si="21"/>
        <v>#REF!</v>
      </c>
      <c r="AL23" s="36" t="e">
        <f t="shared" si="21"/>
        <v>#REF!</v>
      </c>
      <c r="AM23" s="36" t="e">
        <f t="shared" si="21"/>
        <v>#REF!</v>
      </c>
      <c r="AN23" s="36" t="e">
        <f t="shared" si="21"/>
        <v>#REF!</v>
      </c>
      <c r="AO23" s="36" t="e">
        <f t="shared" si="21"/>
        <v>#REF!</v>
      </c>
      <c r="AP23" s="36" t="e">
        <f t="shared" si="21"/>
        <v>#REF!</v>
      </c>
      <c r="AQ23" s="36" t="e">
        <f t="shared" si="22"/>
        <v>#REF!</v>
      </c>
      <c r="AR23" s="36" t="e">
        <f t="shared" si="22"/>
        <v>#REF!</v>
      </c>
      <c r="AS23" s="36" t="e">
        <f t="shared" si="22"/>
        <v>#REF!</v>
      </c>
      <c r="AT23" s="36" t="e">
        <f t="shared" si="22"/>
        <v>#REF!</v>
      </c>
      <c r="AU23" s="36" t="e">
        <f t="shared" si="22"/>
        <v>#REF!</v>
      </c>
      <c r="AV23" s="36" t="e">
        <f t="shared" si="22"/>
        <v>#REF!</v>
      </c>
      <c r="AW23" s="36" t="e">
        <f t="shared" si="22"/>
        <v>#REF!</v>
      </c>
      <c r="AX23" s="36" t="e">
        <f t="shared" si="22"/>
        <v>#REF!</v>
      </c>
      <c r="AY23" s="36" t="e">
        <f t="shared" si="22"/>
        <v>#REF!</v>
      </c>
      <c r="AZ23" s="36" t="e">
        <f t="shared" si="22"/>
        <v>#REF!</v>
      </c>
      <c r="BA23" s="36" t="e">
        <f t="shared" si="22"/>
        <v>#REF!</v>
      </c>
      <c r="BB23" s="36" t="e">
        <f t="shared" si="22"/>
        <v>#REF!</v>
      </c>
      <c r="BC23" s="36" t="e">
        <f t="shared" si="22"/>
        <v>#REF!</v>
      </c>
      <c r="BD23" s="36" t="e">
        <f t="shared" si="22"/>
        <v>#REF!</v>
      </c>
      <c r="BE23" s="36" t="e">
        <f t="shared" si="22"/>
        <v>#REF!</v>
      </c>
      <c r="BF23" s="36" t="e">
        <f t="shared" si="22"/>
        <v>#REF!</v>
      </c>
      <c r="BG23" s="36" t="e">
        <f t="shared" si="23"/>
        <v>#REF!</v>
      </c>
      <c r="BH23" s="36" t="e">
        <f t="shared" si="23"/>
        <v>#REF!</v>
      </c>
      <c r="BI23" s="36" t="e">
        <f t="shared" si="23"/>
        <v>#REF!</v>
      </c>
      <c r="BJ23" s="36" t="e">
        <f t="shared" si="23"/>
        <v>#REF!</v>
      </c>
      <c r="BK23" s="36" t="e">
        <f t="shared" si="23"/>
        <v>#REF!</v>
      </c>
      <c r="BL23" s="36" t="e">
        <f t="shared" si="23"/>
        <v>#REF!</v>
      </c>
      <c r="BM23" s="36" t="e">
        <f t="shared" si="23"/>
        <v>#REF!</v>
      </c>
      <c r="BN23" s="36" t="e">
        <f t="shared" si="23"/>
        <v>#REF!</v>
      </c>
      <c r="BO23" s="36" t="e">
        <f t="shared" si="23"/>
        <v>#REF!</v>
      </c>
      <c r="BP23" s="36" t="e">
        <f t="shared" si="23"/>
        <v>#REF!</v>
      </c>
      <c r="BQ23" s="36" t="e">
        <f t="shared" si="23"/>
        <v>#REF!</v>
      </c>
      <c r="BR23" s="36" t="e">
        <f t="shared" si="23"/>
        <v>#REF!</v>
      </c>
      <c r="BS23" s="36" t="e">
        <f t="shared" si="23"/>
        <v>#REF!</v>
      </c>
      <c r="BT23" s="36" t="e">
        <f t="shared" si="23"/>
        <v>#REF!</v>
      </c>
      <c r="BU23" s="36" t="e">
        <f t="shared" si="23"/>
        <v>#REF!</v>
      </c>
      <c r="BV23" s="36" t="e">
        <f t="shared" si="23"/>
        <v>#REF!</v>
      </c>
      <c r="BW23" s="36" t="e">
        <f t="shared" si="24"/>
        <v>#REF!</v>
      </c>
      <c r="BX23" s="36" t="e">
        <f t="shared" si="24"/>
        <v>#REF!</v>
      </c>
      <c r="BY23" s="36" t="e">
        <f t="shared" si="24"/>
        <v>#REF!</v>
      </c>
      <c r="BZ23" s="36" t="e">
        <f t="shared" si="24"/>
        <v>#REF!</v>
      </c>
      <c r="CA23" s="36" t="e">
        <f t="shared" si="24"/>
        <v>#REF!</v>
      </c>
      <c r="CB23" s="36" t="e">
        <f t="shared" si="24"/>
        <v>#REF!</v>
      </c>
      <c r="CC23" s="36" t="e">
        <f t="shared" si="24"/>
        <v>#REF!</v>
      </c>
      <c r="CD23" s="36" t="e">
        <f t="shared" si="24"/>
        <v>#REF!</v>
      </c>
      <c r="CE23" s="36" t="e">
        <f t="shared" si="24"/>
        <v>#REF!</v>
      </c>
      <c r="CF23" s="36" t="e">
        <f t="shared" si="24"/>
        <v>#REF!</v>
      </c>
      <c r="CG23" s="36" t="e">
        <f t="shared" si="24"/>
        <v>#REF!</v>
      </c>
      <c r="CH23" s="36" t="e">
        <f t="shared" si="24"/>
        <v>#REF!</v>
      </c>
      <c r="CI23" s="36" t="e">
        <f t="shared" si="24"/>
        <v>#REF!</v>
      </c>
      <c r="CJ23" s="36" t="e">
        <f t="shared" si="24"/>
        <v>#REF!</v>
      </c>
      <c r="CK23" s="36" t="e">
        <f t="shared" si="24"/>
        <v>#REF!</v>
      </c>
      <c r="CL23" s="36" t="e">
        <f t="shared" si="24"/>
        <v>#REF!</v>
      </c>
      <c r="CM23" s="36" t="e">
        <f t="shared" si="25"/>
        <v>#REF!</v>
      </c>
      <c r="CN23" s="36" t="e">
        <f t="shared" si="25"/>
        <v>#REF!</v>
      </c>
      <c r="CO23" s="36" t="e">
        <f t="shared" si="25"/>
        <v>#REF!</v>
      </c>
      <c r="CP23" s="36" t="e">
        <f t="shared" si="25"/>
        <v>#REF!</v>
      </c>
      <c r="CQ23" s="36" t="e">
        <f t="shared" si="25"/>
        <v>#REF!</v>
      </c>
      <c r="CR23" s="36" t="e">
        <f t="shared" si="25"/>
        <v>#REF!</v>
      </c>
      <c r="CS23" s="36" t="e">
        <f t="shared" si="25"/>
        <v>#REF!</v>
      </c>
      <c r="CT23" s="36" t="e">
        <f t="shared" si="25"/>
        <v>#REF!</v>
      </c>
      <c r="CU23" s="36" t="e">
        <f t="shared" si="25"/>
        <v>#REF!</v>
      </c>
      <c r="CV23" s="36" t="e">
        <f t="shared" si="25"/>
        <v>#REF!</v>
      </c>
      <c r="CW23" s="36" t="e">
        <f t="shared" si="25"/>
        <v>#REF!</v>
      </c>
      <c r="CX23" s="36" t="e">
        <f t="shared" si="25"/>
        <v>#REF!</v>
      </c>
      <c r="CY23" s="36" t="e">
        <f t="shared" si="25"/>
        <v>#REF!</v>
      </c>
      <c r="CZ23" s="36" t="e">
        <f t="shared" si="25"/>
        <v>#REF!</v>
      </c>
      <c r="DA23" s="36" t="e">
        <f t="shared" si="25"/>
        <v>#REF!</v>
      </c>
      <c r="DB23" s="36" t="e">
        <f t="shared" si="25"/>
        <v>#REF!</v>
      </c>
      <c r="DC23" s="36" t="e">
        <f t="shared" si="26"/>
        <v>#REF!</v>
      </c>
      <c r="DD23" s="36" t="e">
        <f t="shared" si="26"/>
        <v>#REF!</v>
      </c>
      <c r="DE23" s="36" t="e">
        <f t="shared" si="26"/>
        <v>#REF!</v>
      </c>
      <c r="DF23" s="36" t="e">
        <f t="shared" si="26"/>
        <v>#REF!</v>
      </c>
      <c r="DG23" s="36" t="e">
        <f t="shared" si="26"/>
        <v>#REF!</v>
      </c>
      <c r="DH23" s="36" t="e">
        <f t="shared" si="26"/>
        <v>#REF!</v>
      </c>
      <c r="DI23" s="36" t="e">
        <f t="shared" si="26"/>
        <v>#REF!</v>
      </c>
      <c r="DJ23" s="36" t="e">
        <f t="shared" si="26"/>
        <v>#REF!</v>
      </c>
      <c r="DK23" s="36" t="e">
        <f t="shared" si="26"/>
        <v>#REF!</v>
      </c>
      <c r="DL23" s="36" t="e">
        <f t="shared" si="26"/>
        <v>#REF!</v>
      </c>
      <c r="DM23" s="36" t="e">
        <f t="shared" si="26"/>
        <v>#REF!</v>
      </c>
      <c r="DN23" s="36" t="e">
        <f t="shared" si="26"/>
        <v>#REF!</v>
      </c>
      <c r="DO23" s="36" t="e">
        <f t="shared" si="26"/>
        <v>#REF!</v>
      </c>
      <c r="DP23" s="36" t="e">
        <f t="shared" si="26"/>
        <v>#REF!</v>
      </c>
      <c r="DQ23" s="36" t="e">
        <f t="shared" si="26"/>
        <v>#REF!</v>
      </c>
      <c r="DR23" s="36" t="e">
        <f t="shared" si="26"/>
        <v>#REF!</v>
      </c>
      <c r="DS23" s="36" t="e">
        <f t="shared" si="27"/>
        <v>#REF!</v>
      </c>
      <c r="DT23" s="36" t="e">
        <f t="shared" si="27"/>
        <v>#REF!</v>
      </c>
      <c r="DU23" s="36" t="e">
        <f t="shared" si="27"/>
        <v>#REF!</v>
      </c>
      <c r="DV23" s="36" t="e">
        <f t="shared" si="27"/>
        <v>#REF!</v>
      </c>
      <c r="DW23" s="36" t="e">
        <f t="shared" si="27"/>
        <v>#REF!</v>
      </c>
      <c r="DX23" s="36" t="e">
        <f t="shared" si="27"/>
        <v>#REF!</v>
      </c>
      <c r="DY23" s="36" t="e">
        <f t="shared" si="27"/>
        <v>#REF!</v>
      </c>
      <c r="DZ23" s="36" t="e">
        <f t="shared" si="27"/>
        <v>#REF!</v>
      </c>
      <c r="EA23" s="36" t="e">
        <f t="shared" si="27"/>
        <v>#REF!</v>
      </c>
      <c r="EB23" s="36" t="e">
        <f t="shared" si="27"/>
        <v>#REF!</v>
      </c>
      <c r="EC23" s="36" t="e">
        <f t="shared" si="27"/>
        <v>#REF!</v>
      </c>
      <c r="ED23" s="36" t="e">
        <f t="shared" si="27"/>
        <v>#REF!</v>
      </c>
      <c r="EE23" s="36" t="e">
        <f t="shared" si="27"/>
        <v>#REF!</v>
      </c>
      <c r="EF23" s="36" t="e">
        <f t="shared" si="27"/>
        <v>#REF!</v>
      </c>
      <c r="EG23" s="36" t="e">
        <f t="shared" si="27"/>
        <v>#REF!</v>
      </c>
      <c r="EH23" s="36" t="e">
        <f t="shared" si="27"/>
        <v>#REF!</v>
      </c>
      <c r="EI23" s="36" t="e">
        <f t="shared" si="28"/>
        <v>#REF!</v>
      </c>
      <c r="EJ23" s="36" t="e">
        <f t="shared" si="28"/>
        <v>#REF!</v>
      </c>
      <c r="EK23" s="36" t="e">
        <f t="shared" si="28"/>
        <v>#REF!</v>
      </c>
      <c r="EL23" s="36" t="e">
        <f t="shared" si="28"/>
        <v>#REF!</v>
      </c>
      <c r="EM23" s="36" t="e">
        <f t="shared" si="28"/>
        <v>#REF!</v>
      </c>
      <c r="EN23" s="36" t="e">
        <f t="shared" si="28"/>
        <v>#REF!</v>
      </c>
      <c r="EO23" s="36" t="e">
        <f t="shared" si="28"/>
        <v>#REF!</v>
      </c>
      <c r="EP23" s="36" t="e">
        <f t="shared" si="28"/>
        <v>#REF!</v>
      </c>
      <c r="EQ23" s="36" t="e">
        <f t="shared" si="28"/>
        <v>#REF!</v>
      </c>
      <c r="ER23" s="36" t="e">
        <f t="shared" si="28"/>
        <v>#REF!</v>
      </c>
      <c r="ES23" s="36" t="e">
        <f t="shared" si="28"/>
        <v>#REF!</v>
      </c>
      <c r="ET23" s="36" t="e">
        <f t="shared" si="28"/>
        <v>#REF!</v>
      </c>
      <c r="EU23" s="36" t="e">
        <f t="shared" si="28"/>
        <v>#REF!</v>
      </c>
      <c r="EV23" s="36" t="e">
        <f t="shared" si="28"/>
        <v>#REF!</v>
      </c>
      <c r="EW23" s="36" t="e">
        <f t="shared" si="28"/>
        <v>#REF!</v>
      </c>
      <c r="EX23" s="36" t="e">
        <f t="shared" si="28"/>
        <v>#REF!</v>
      </c>
      <c r="EY23" s="36" t="e">
        <f t="shared" si="29"/>
        <v>#REF!</v>
      </c>
      <c r="EZ23" s="36" t="e">
        <f t="shared" si="29"/>
        <v>#REF!</v>
      </c>
      <c r="FA23" s="36" t="e">
        <f t="shared" si="29"/>
        <v>#REF!</v>
      </c>
      <c r="FB23" s="36" t="e">
        <f t="shared" si="29"/>
        <v>#REF!</v>
      </c>
      <c r="FC23" s="36" t="e">
        <f t="shared" si="29"/>
        <v>#REF!</v>
      </c>
      <c r="FD23" s="36" t="e">
        <f t="shared" si="29"/>
        <v>#REF!</v>
      </c>
      <c r="FE23" s="36" t="e">
        <f t="shared" si="29"/>
        <v>#REF!</v>
      </c>
      <c r="FF23" s="36" t="e">
        <f t="shared" si="29"/>
        <v>#REF!</v>
      </c>
      <c r="FG23" s="36" t="e">
        <f t="shared" si="29"/>
        <v>#REF!</v>
      </c>
      <c r="FH23" s="36" t="e">
        <f t="shared" si="29"/>
        <v>#REF!</v>
      </c>
      <c r="FI23" s="36" t="e">
        <f t="shared" si="29"/>
        <v>#REF!</v>
      </c>
      <c r="FJ23" s="36" t="e">
        <f t="shared" si="29"/>
        <v>#REF!</v>
      </c>
      <c r="FK23" s="36" t="e">
        <f t="shared" si="29"/>
        <v>#REF!</v>
      </c>
      <c r="FL23" s="36" t="e">
        <f t="shared" si="29"/>
        <v>#REF!</v>
      </c>
      <c r="FM23" s="36" t="e">
        <f t="shared" si="29"/>
        <v>#REF!</v>
      </c>
      <c r="FN23" s="36" t="e">
        <f t="shared" si="29"/>
        <v>#REF!</v>
      </c>
      <c r="FO23" s="36" t="e">
        <f t="shared" si="30"/>
        <v>#REF!</v>
      </c>
      <c r="FP23" s="36" t="e">
        <f t="shared" si="30"/>
        <v>#REF!</v>
      </c>
      <c r="FQ23" s="36" t="e">
        <f t="shared" si="30"/>
        <v>#REF!</v>
      </c>
      <c r="FR23" s="36" t="e">
        <f t="shared" si="30"/>
        <v>#REF!</v>
      </c>
      <c r="FS23" s="36" t="e">
        <f t="shared" si="30"/>
        <v>#REF!</v>
      </c>
      <c r="FT23" s="36" t="e">
        <f t="shared" si="30"/>
        <v>#REF!</v>
      </c>
      <c r="FU23" s="36" t="e">
        <f t="shared" si="30"/>
        <v>#REF!</v>
      </c>
      <c r="FV23" s="36" t="e">
        <f t="shared" si="30"/>
        <v>#REF!</v>
      </c>
      <c r="FW23" s="36" t="e">
        <f t="shared" si="30"/>
        <v>#REF!</v>
      </c>
      <c r="FX23" s="36" t="e">
        <f t="shared" si="30"/>
        <v>#REF!</v>
      </c>
      <c r="FY23" s="36" t="e">
        <f t="shared" si="30"/>
        <v>#REF!</v>
      </c>
      <c r="FZ23" s="36" t="e">
        <f t="shared" si="30"/>
        <v>#REF!</v>
      </c>
      <c r="GA23" s="36" t="e">
        <f t="shared" si="30"/>
        <v>#REF!</v>
      </c>
      <c r="GB23" s="36" t="e">
        <f t="shared" si="30"/>
        <v>#REF!</v>
      </c>
      <c r="GC23" s="36" t="e">
        <f t="shared" si="30"/>
        <v>#REF!</v>
      </c>
      <c r="GD23" s="36" t="e">
        <f t="shared" si="30"/>
        <v>#REF!</v>
      </c>
      <c r="GE23" s="36" t="e">
        <f t="shared" si="31"/>
        <v>#REF!</v>
      </c>
      <c r="GF23" s="36" t="e">
        <f t="shared" si="31"/>
        <v>#REF!</v>
      </c>
      <c r="GG23" s="36" t="e">
        <f t="shared" si="31"/>
        <v>#REF!</v>
      </c>
      <c r="GH23" s="36" t="e">
        <f t="shared" si="31"/>
        <v>#REF!</v>
      </c>
      <c r="GI23" s="36" t="e">
        <f t="shared" si="31"/>
        <v>#REF!</v>
      </c>
      <c r="GJ23" s="36" t="e">
        <f t="shared" si="31"/>
        <v>#REF!</v>
      </c>
      <c r="GK23" s="36" t="e">
        <f t="shared" si="31"/>
        <v>#REF!</v>
      </c>
      <c r="GL23" s="36" t="e">
        <f t="shared" si="31"/>
        <v>#REF!</v>
      </c>
      <c r="GM23" s="36" t="e">
        <f t="shared" si="31"/>
        <v>#REF!</v>
      </c>
      <c r="GN23" s="36" t="e">
        <f t="shared" si="31"/>
        <v>#REF!</v>
      </c>
      <c r="GO23" s="36" t="e">
        <f t="shared" si="31"/>
        <v>#REF!</v>
      </c>
      <c r="GP23" s="36" t="e">
        <f t="shared" si="31"/>
        <v>#REF!</v>
      </c>
      <c r="GQ23" s="36" t="e">
        <f t="shared" si="31"/>
        <v>#REF!</v>
      </c>
      <c r="GR23" s="36" t="e">
        <f t="shared" si="31"/>
        <v>#REF!</v>
      </c>
      <c r="GS23" s="36" t="e">
        <f t="shared" si="31"/>
        <v>#REF!</v>
      </c>
      <c r="GT23" s="36" t="e">
        <f t="shared" si="31"/>
        <v>#REF!</v>
      </c>
      <c r="GU23" s="36" t="e">
        <f t="shared" si="32"/>
        <v>#REF!</v>
      </c>
      <c r="GV23" s="36" t="e">
        <f t="shared" si="32"/>
        <v>#REF!</v>
      </c>
      <c r="GW23" s="36" t="e">
        <f t="shared" si="32"/>
        <v>#REF!</v>
      </c>
      <c r="GX23" s="36" t="e">
        <f t="shared" si="32"/>
        <v>#REF!</v>
      </c>
      <c r="GY23" s="36" t="e">
        <f t="shared" si="32"/>
        <v>#REF!</v>
      </c>
      <c r="GZ23" s="36" t="e">
        <f t="shared" si="32"/>
        <v>#REF!</v>
      </c>
      <c r="HA23" s="36" t="e">
        <f t="shared" si="32"/>
        <v>#REF!</v>
      </c>
      <c r="HB23" s="36" t="e">
        <f t="shared" si="32"/>
        <v>#REF!</v>
      </c>
      <c r="HC23" s="36" t="e">
        <f t="shared" si="32"/>
        <v>#REF!</v>
      </c>
      <c r="HD23" s="36" t="e">
        <f t="shared" si="32"/>
        <v>#REF!</v>
      </c>
      <c r="HE23" s="36" t="e">
        <f t="shared" si="32"/>
        <v>#REF!</v>
      </c>
      <c r="HF23" s="36" t="e">
        <f t="shared" si="33"/>
        <v>#REF!</v>
      </c>
      <c r="HG23" s="36" t="e">
        <f t="shared" si="34"/>
        <v>#REF!</v>
      </c>
      <c r="HH23" s="36" t="e">
        <f t="shared" si="34"/>
        <v>#REF!</v>
      </c>
    </row>
    <row r="24" spans="1:216" ht="15.75" customHeight="1">
      <c r="A24" s="10">
        <v>13</v>
      </c>
      <c r="B24" s="87" t="s">
        <v>345</v>
      </c>
      <c r="C24" s="103" t="e">
        <f>#REF!</f>
        <v>#REF!</v>
      </c>
      <c r="D24" s="103" t="e">
        <f>#REF!</f>
        <v>#REF!</v>
      </c>
      <c r="E24" s="75" t="e">
        <f>#REF!</f>
        <v>#REF!</v>
      </c>
      <c r="F24" s="15" t="e">
        <f t="shared" si="35"/>
        <v>#REF!</v>
      </c>
      <c r="G24" s="15" t="e">
        <f t="shared" si="35"/>
        <v>#REF!</v>
      </c>
      <c r="H24" s="15" t="e">
        <f t="shared" si="35"/>
        <v>#REF!</v>
      </c>
      <c r="I24" s="15" t="e">
        <f t="shared" si="35"/>
        <v>#REF!</v>
      </c>
      <c r="J24" s="15" t="e">
        <f t="shared" si="35"/>
        <v>#REF!</v>
      </c>
      <c r="K24" s="22">
        <v>0.05</v>
      </c>
      <c r="L24" s="15" t="e">
        <f t="shared" si="1"/>
        <v>#VALUE!</v>
      </c>
      <c r="M24" s="15"/>
      <c r="N24" s="107" t="e">
        <f t="shared" si="14"/>
        <v>#REF!</v>
      </c>
      <c r="O24" s="15" t="e">
        <f t="shared" si="2"/>
        <v>#REF!</v>
      </c>
      <c r="P24" s="100" t="e">
        <f t="shared" si="15"/>
        <v>#REF!</v>
      </c>
      <c r="Q24" s="36" t="e">
        <f t="shared" si="16"/>
        <v>#REF!</v>
      </c>
      <c r="R24" s="36" t="e">
        <f t="shared" si="17"/>
        <v>#REF!</v>
      </c>
      <c r="S24" s="36" t="e">
        <f t="shared" si="18"/>
        <v>#REF!</v>
      </c>
      <c r="T24" s="36" t="e">
        <f t="shared" si="19"/>
        <v>#REF!</v>
      </c>
      <c r="U24" s="36" t="e">
        <f t="shared" si="20"/>
        <v>#REF!</v>
      </c>
      <c r="V24" s="36" t="e">
        <f t="shared" si="3"/>
        <v>#REF!</v>
      </c>
      <c r="W24" s="36" t="e">
        <f t="shared" si="4"/>
        <v>#REF!</v>
      </c>
      <c r="X24" s="36" t="e">
        <f t="shared" si="5"/>
        <v>#REF!</v>
      </c>
      <c r="Y24" s="36" t="e">
        <f t="shared" si="6"/>
        <v>#REF!</v>
      </c>
      <c r="Z24" s="36" t="e">
        <f t="shared" si="7"/>
        <v>#REF!</v>
      </c>
      <c r="AA24" s="36" t="e">
        <f t="shared" si="21"/>
        <v>#REF!</v>
      </c>
      <c r="AB24" s="36" t="e">
        <f t="shared" si="21"/>
        <v>#REF!</v>
      </c>
      <c r="AC24" s="36" t="e">
        <f t="shared" si="21"/>
        <v>#REF!</v>
      </c>
      <c r="AD24" s="36" t="e">
        <f t="shared" si="21"/>
        <v>#REF!</v>
      </c>
      <c r="AE24" s="36" t="e">
        <f t="shared" si="21"/>
        <v>#REF!</v>
      </c>
      <c r="AF24" s="36" t="e">
        <f t="shared" si="21"/>
        <v>#REF!</v>
      </c>
      <c r="AG24" s="36" t="e">
        <f t="shared" si="21"/>
        <v>#REF!</v>
      </c>
      <c r="AH24" s="36" t="e">
        <f t="shared" si="21"/>
        <v>#REF!</v>
      </c>
      <c r="AI24" s="36" t="e">
        <f t="shared" si="21"/>
        <v>#REF!</v>
      </c>
      <c r="AJ24" s="36" t="e">
        <f t="shared" si="21"/>
        <v>#REF!</v>
      </c>
      <c r="AK24" s="36" t="e">
        <f t="shared" si="21"/>
        <v>#REF!</v>
      </c>
      <c r="AL24" s="36" t="e">
        <f t="shared" si="21"/>
        <v>#REF!</v>
      </c>
      <c r="AM24" s="36" t="e">
        <f t="shared" si="21"/>
        <v>#REF!</v>
      </c>
      <c r="AN24" s="36" t="e">
        <f t="shared" si="21"/>
        <v>#REF!</v>
      </c>
      <c r="AO24" s="36" t="e">
        <f t="shared" si="21"/>
        <v>#REF!</v>
      </c>
      <c r="AP24" s="36" t="e">
        <f t="shared" si="21"/>
        <v>#REF!</v>
      </c>
      <c r="AQ24" s="36" t="e">
        <f t="shared" si="22"/>
        <v>#REF!</v>
      </c>
      <c r="AR24" s="36" t="e">
        <f t="shared" si="22"/>
        <v>#REF!</v>
      </c>
      <c r="AS24" s="36" t="e">
        <f t="shared" si="22"/>
        <v>#REF!</v>
      </c>
      <c r="AT24" s="36" t="e">
        <f t="shared" si="22"/>
        <v>#REF!</v>
      </c>
      <c r="AU24" s="36" t="e">
        <f t="shared" si="22"/>
        <v>#REF!</v>
      </c>
      <c r="AV24" s="36" t="e">
        <f t="shared" si="22"/>
        <v>#REF!</v>
      </c>
      <c r="AW24" s="36" t="e">
        <f t="shared" si="22"/>
        <v>#REF!</v>
      </c>
      <c r="AX24" s="36" t="e">
        <f t="shared" si="22"/>
        <v>#REF!</v>
      </c>
      <c r="AY24" s="36" t="e">
        <f t="shared" si="22"/>
        <v>#REF!</v>
      </c>
      <c r="AZ24" s="36" t="e">
        <f t="shared" si="22"/>
        <v>#REF!</v>
      </c>
      <c r="BA24" s="36" t="e">
        <f t="shared" si="22"/>
        <v>#REF!</v>
      </c>
      <c r="BB24" s="36" t="e">
        <f t="shared" si="22"/>
        <v>#REF!</v>
      </c>
      <c r="BC24" s="36" t="e">
        <f t="shared" si="22"/>
        <v>#REF!</v>
      </c>
      <c r="BD24" s="36" t="e">
        <f t="shared" si="22"/>
        <v>#REF!</v>
      </c>
      <c r="BE24" s="36" t="e">
        <f t="shared" si="22"/>
        <v>#REF!</v>
      </c>
      <c r="BF24" s="36" t="e">
        <f t="shared" si="22"/>
        <v>#REF!</v>
      </c>
      <c r="BG24" s="36" t="e">
        <f t="shared" si="23"/>
        <v>#REF!</v>
      </c>
      <c r="BH24" s="36" t="e">
        <f t="shared" si="23"/>
        <v>#REF!</v>
      </c>
      <c r="BI24" s="36" t="e">
        <f t="shared" si="23"/>
        <v>#REF!</v>
      </c>
      <c r="BJ24" s="36" t="e">
        <f t="shared" si="23"/>
        <v>#REF!</v>
      </c>
      <c r="BK24" s="36" t="e">
        <f t="shared" si="23"/>
        <v>#REF!</v>
      </c>
      <c r="BL24" s="36" t="e">
        <f t="shared" si="23"/>
        <v>#REF!</v>
      </c>
      <c r="BM24" s="36" t="e">
        <f t="shared" si="23"/>
        <v>#REF!</v>
      </c>
      <c r="BN24" s="36" t="e">
        <f t="shared" si="23"/>
        <v>#REF!</v>
      </c>
      <c r="BO24" s="36" t="e">
        <f t="shared" si="23"/>
        <v>#REF!</v>
      </c>
      <c r="BP24" s="36" t="e">
        <f t="shared" si="23"/>
        <v>#REF!</v>
      </c>
      <c r="BQ24" s="36" t="e">
        <f t="shared" si="23"/>
        <v>#REF!</v>
      </c>
      <c r="BR24" s="36" t="e">
        <f t="shared" si="23"/>
        <v>#REF!</v>
      </c>
      <c r="BS24" s="36" t="e">
        <f t="shared" si="23"/>
        <v>#REF!</v>
      </c>
      <c r="BT24" s="36" t="e">
        <f t="shared" si="23"/>
        <v>#REF!</v>
      </c>
      <c r="BU24" s="36" t="e">
        <f t="shared" si="23"/>
        <v>#REF!</v>
      </c>
      <c r="BV24" s="36" t="e">
        <f t="shared" si="23"/>
        <v>#REF!</v>
      </c>
      <c r="BW24" s="36" t="e">
        <f t="shared" si="24"/>
        <v>#REF!</v>
      </c>
      <c r="BX24" s="36" t="e">
        <f t="shared" si="24"/>
        <v>#REF!</v>
      </c>
      <c r="BY24" s="36" t="e">
        <f t="shared" si="24"/>
        <v>#REF!</v>
      </c>
      <c r="BZ24" s="36" t="e">
        <f t="shared" si="24"/>
        <v>#REF!</v>
      </c>
      <c r="CA24" s="36" t="e">
        <f t="shared" si="24"/>
        <v>#REF!</v>
      </c>
      <c r="CB24" s="36" t="e">
        <f t="shared" si="24"/>
        <v>#REF!</v>
      </c>
      <c r="CC24" s="36" t="e">
        <f t="shared" si="24"/>
        <v>#REF!</v>
      </c>
      <c r="CD24" s="36" t="e">
        <f t="shared" si="24"/>
        <v>#REF!</v>
      </c>
      <c r="CE24" s="36" t="e">
        <f t="shared" si="24"/>
        <v>#REF!</v>
      </c>
      <c r="CF24" s="36" t="e">
        <f t="shared" si="24"/>
        <v>#REF!</v>
      </c>
      <c r="CG24" s="36" t="e">
        <f t="shared" si="24"/>
        <v>#REF!</v>
      </c>
      <c r="CH24" s="36" t="e">
        <f t="shared" si="24"/>
        <v>#REF!</v>
      </c>
      <c r="CI24" s="36" t="e">
        <f t="shared" si="24"/>
        <v>#REF!</v>
      </c>
      <c r="CJ24" s="36" t="e">
        <f t="shared" si="24"/>
        <v>#REF!</v>
      </c>
      <c r="CK24" s="36" t="e">
        <f t="shared" si="24"/>
        <v>#REF!</v>
      </c>
      <c r="CL24" s="36" t="e">
        <f t="shared" si="24"/>
        <v>#REF!</v>
      </c>
      <c r="CM24" s="36" t="e">
        <f t="shared" si="25"/>
        <v>#REF!</v>
      </c>
      <c r="CN24" s="36" t="e">
        <f t="shared" si="25"/>
        <v>#REF!</v>
      </c>
      <c r="CO24" s="36" t="e">
        <f t="shared" si="25"/>
        <v>#REF!</v>
      </c>
      <c r="CP24" s="36" t="e">
        <f t="shared" si="25"/>
        <v>#REF!</v>
      </c>
      <c r="CQ24" s="36" t="e">
        <f t="shared" si="25"/>
        <v>#REF!</v>
      </c>
      <c r="CR24" s="36" t="e">
        <f t="shared" si="25"/>
        <v>#REF!</v>
      </c>
      <c r="CS24" s="36" t="e">
        <f t="shared" si="25"/>
        <v>#REF!</v>
      </c>
      <c r="CT24" s="36" t="e">
        <f t="shared" si="25"/>
        <v>#REF!</v>
      </c>
      <c r="CU24" s="36" t="e">
        <f t="shared" si="25"/>
        <v>#REF!</v>
      </c>
      <c r="CV24" s="36" t="e">
        <f t="shared" si="25"/>
        <v>#REF!</v>
      </c>
      <c r="CW24" s="36" t="e">
        <f t="shared" si="25"/>
        <v>#REF!</v>
      </c>
      <c r="CX24" s="36" t="e">
        <f t="shared" si="25"/>
        <v>#REF!</v>
      </c>
      <c r="CY24" s="36" t="e">
        <f t="shared" si="25"/>
        <v>#REF!</v>
      </c>
      <c r="CZ24" s="36" t="e">
        <f t="shared" si="25"/>
        <v>#REF!</v>
      </c>
      <c r="DA24" s="36" t="e">
        <f t="shared" si="25"/>
        <v>#REF!</v>
      </c>
      <c r="DB24" s="36" t="e">
        <f t="shared" si="25"/>
        <v>#REF!</v>
      </c>
      <c r="DC24" s="36" t="e">
        <f t="shared" si="26"/>
        <v>#REF!</v>
      </c>
      <c r="DD24" s="36" t="e">
        <f t="shared" si="26"/>
        <v>#REF!</v>
      </c>
      <c r="DE24" s="36" t="e">
        <f t="shared" si="26"/>
        <v>#REF!</v>
      </c>
      <c r="DF24" s="36" t="e">
        <f t="shared" si="26"/>
        <v>#REF!</v>
      </c>
      <c r="DG24" s="36" t="e">
        <f t="shared" si="26"/>
        <v>#REF!</v>
      </c>
      <c r="DH24" s="36" t="e">
        <f t="shared" si="26"/>
        <v>#REF!</v>
      </c>
      <c r="DI24" s="36" t="e">
        <f t="shared" si="26"/>
        <v>#REF!</v>
      </c>
      <c r="DJ24" s="36" t="e">
        <f t="shared" si="26"/>
        <v>#REF!</v>
      </c>
      <c r="DK24" s="36" t="e">
        <f t="shared" si="26"/>
        <v>#REF!</v>
      </c>
      <c r="DL24" s="36" t="e">
        <f t="shared" si="26"/>
        <v>#REF!</v>
      </c>
      <c r="DM24" s="36" t="e">
        <f t="shared" si="26"/>
        <v>#REF!</v>
      </c>
      <c r="DN24" s="36" t="e">
        <f t="shared" si="26"/>
        <v>#REF!</v>
      </c>
      <c r="DO24" s="36" t="e">
        <f t="shared" si="26"/>
        <v>#REF!</v>
      </c>
      <c r="DP24" s="36" t="e">
        <f t="shared" si="26"/>
        <v>#REF!</v>
      </c>
      <c r="DQ24" s="36" t="e">
        <f t="shared" si="26"/>
        <v>#REF!</v>
      </c>
      <c r="DR24" s="36" t="e">
        <f t="shared" si="26"/>
        <v>#REF!</v>
      </c>
      <c r="DS24" s="36" t="e">
        <f t="shared" si="27"/>
        <v>#REF!</v>
      </c>
      <c r="DT24" s="36" t="e">
        <f t="shared" si="27"/>
        <v>#REF!</v>
      </c>
      <c r="DU24" s="36" t="e">
        <f t="shared" si="27"/>
        <v>#REF!</v>
      </c>
      <c r="DV24" s="36" t="e">
        <f t="shared" si="27"/>
        <v>#REF!</v>
      </c>
      <c r="DW24" s="36" t="e">
        <f t="shared" si="27"/>
        <v>#REF!</v>
      </c>
      <c r="DX24" s="36" t="e">
        <f t="shared" si="27"/>
        <v>#REF!</v>
      </c>
      <c r="DY24" s="36" t="e">
        <f t="shared" si="27"/>
        <v>#REF!</v>
      </c>
      <c r="DZ24" s="36" t="e">
        <f t="shared" si="27"/>
        <v>#REF!</v>
      </c>
      <c r="EA24" s="36" t="e">
        <f t="shared" si="27"/>
        <v>#REF!</v>
      </c>
      <c r="EB24" s="36" t="e">
        <f t="shared" si="27"/>
        <v>#REF!</v>
      </c>
      <c r="EC24" s="36" t="e">
        <f t="shared" si="27"/>
        <v>#REF!</v>
      </c>
      <c r="ED24" s="36" t="e">
        <f t="shared" si="27"/>
        <v>#REF!</v>
      </c>
      <c r="EE24" s="36" t="e">
        <f t="shared" si="27"/>
        <v>#REF!</v>
      </c>
      <c r="EF24" s="36" t="e">
        <f t="shared" si="27"/>
        <v>#REF!</v>
      </c>
      <c r="EG24" s="36" t="e">
        <f t="shared" si="27"/>
        <v>#REF!</v>
      </c>
      <c r="EH24" s="36" t="e">
        <f t="shared" si="27"/>
        <v>#REF!</v>
      </c>
      <c r="EI24" s="36" t="e">
        <f t="shared" si="28"/>
        <v>#REF!</v>
      </c>
      <c r="EJ24" s="36" t="e">
        <f t="shared" si="28"/>
        <v>#REF!</v>
      </c>
      <c r="EK24" s="36" t="e">
        <f t="shared" si="28"/>
        <v>#REF!</v>
      </c>
      <c r="EL24" s="36" t="e">
        <f t="shared" si="28"/>
        <v>#REF!</v>
      </c>
      <c r="EM24" s="36" t="e">
        <f t="shared" si="28"/>
        <v>#REF!</v>
      </c>
      <c r="EN24" s="36" t="e">
        <f t="shared" si="28"/>
        <v>#REF!</v>
      </c>
      <c r="EO24" s="36" t="e">
        <f t="shared" si="28"/>
        <v>#REF!</v>
      </c>
      <c r="EP24" s="36" t="e">
        <f t="shared" si="28"/>
        <v>#REF!</v>
      </c>
      <c r="EQ24" s="36" t="e">
        <f t="shared" si="28"/>
        <v>#REF!</v>
      </c>
      <c r="ER24" s="36" t="e">
        <f t="shared" si="28"/>
        <v>#REF!</v>
      </c>
      <c r="ES24" s="36" t="e">
        <f t="shared" si="28"/>
        <v>#REF!</v>
      </c>
      <c r="ET24" s="36" t="e">
        <f t="shared" si="28"/>
        <v>#REF!</v>
      </c>
      <c r="EU24" s="36" t="e">
        <f t="shared" si="28"/>
        <v>#REF!</v>
      </c>
      <c r="EV24" s="36" t="e">
        <f t="shared" si="28"/>
        <v>#REF!</v>
      </c>
      <c r="EW24" s="36" t="e">
        <f t="shared" si="28"/>
        <v>#REF!</v>
      </c>
      <c r="EX24" s="36" t="e">
        <f t="shared" si="28"/>
        <v>#REF!</v>
      </c>
      <c r="EY24" s="36" t="e">
        <f t="shared" si="29"/>
        <v>#REF!</v>
      </c>
      <c r="EZ24" s="36" t="e">
        <f t="shared" si="29"/>
        <v>#REF!</v>
      </c>
      <c r="FA24" s="36" t="e">
        <f t="shared" si="29"/>
        <v>#REF!</v>
      </c>
      <c r="FB24" s="36" t="e">
        <f t="shared" si="29"/>
        <v>#REF!</v>
      </c>
      <c r="FC24" s="36" t="e">
        <f t="shared" si="29"/>
        <v>#REF!</v>
      </c>
      <c r="FD24" s="36" t="e">
        <f t="shared" si="29"/>
        <v>#REF!</v>
      </c>
      <c r="FE24" s="36" t="e">
        <f t="shared" si="29"/>
        <v>#REF!</v>
      </c>
      <c r="FF24" s="36" t="e">
        <f t="shared" si="29"/>
        <v>#REF!</v>
      </c>
      <c r="FG24" s="36" t="e">
        <f t="shared" si="29"/>
        <v>#REF!</v>
      </c>
      <c r="FH24" s="36" t="e">
        <f t="shared" si="29"/>
        <v>#REF!</v>
      </c>
      <c r="FI24" s="36" t="e">
        <f t="shared" si="29"/>
        <v>#REF!</v>
      </c>
      <c r="FJ24" s="36" t="e">
        <f t="shared" si="29"/>
        <v>#REF!</v>
      </c>
      <c r="FK24" s="36" t="e">
        <f t="shared" si="29"/>
        <v>#REF!</v>
      </c>
      <c r="FL24" s="36" t="e">
        <f t="shared" si="29"/>
        <v>#REF!</v>
      </c>
      <c r="FM24" s="36" t="e">
        <f t="shared" si="29"/>
        <v>#REF!</v>
      </c>
      <c r="FN24" s="36" t="e">
        <f t="shared" si="29"/>
        <v>#REF!</v>
      </c>
      <c r="FO24" s="36" t="e">
        <f t="shared" si="30"/>
        <v>#REF!</v>
      </c>
      <c r="FP24" s="36" t="e">
        <f t="shared" si="30"/>
        <v>#REF!</v>
      </c>
      <c r="FQ24" s="36" t="e">
        <f t="shared" si="30"/>
        <v>#REF!</v>
      </c>
      <c r="FR24" s="36" t="e">
        <f t="shared" si="30"/>
        <v>#REF!</v>
      </c>
      <c r="FS24" s="36" t="e">
        <f t="shared" si="30"/>
        <v>#REF!</v>
      </c>
      <c r="FT24" s="36" t="e">
        <f t="shared" si="30"/>
        <v>#REF!</v>
      </c>
      <c r="FU24" s="36" t="e">
        <f t="shared" si="30"/>
        <v>#REF!</v>
      </c>
      <c r="FV24" s="36" t="e">
        <f t="shared" si="30"/>
        <v>#REF!</v>
      </c>
      <c r="FW24" s="36" t="e">
        <f t="shared" si="30"/>
        <v>#REF!</v>
      </c>
      <c r="FX24" s="36" t="e">
        <f t="shared" si="30"/>
        <v>#REF!</v>
      </c>
      <c r="FY24" s="36" t="e">
        <f t="shared" si="30"/>
        <v>#REF!</v>
      </c>
      <c r="FZ24" s="36" t="e">
        <f t="shared" si="30"/>
        <v>#REF!</v>
      </c>
      <c r="GA24" s="36" t="e">
        <f t="shared" si="30"/>
        <v>#REF!</v>
      </c>
      <c r="GB24" s="36" t="e">
        <f t="shared" si="30"/>
        <v>#REF!</v>
      </c>
      <c r="GC24" s="36" t="e">
        <f t="shared" si="30"/>
        <v>#REF!</v>
      </c>
      <c r="GD24" s="36" t="e">
        <f t="shared" si="30"/>
        <v>#REF!</v>
      </c>
      <c r="GE24" s="36" t="e">
        <f t="shared" si="31"/>
        <v>#REF!</v>
      </c>
      <c r="GF24" s="36" t="e">
        <f t="shared" si="31"/>
        <v>#REF!</v>
      </c>
      <c r="GG24" s="36" t="e">
        <f t="shared" si="31"/>
        <v>#REF!</v>
      </c>
      <c r="GH24" s="36" t="e">
        <f t="shared" si="31"/>
        <v>#REF!</v>
      </c>
      <c r="GI24" s="36" t="e">
        <f t="shared" si="31"/>
        <v>#REF!</v>
      </c>
      <c r="GJ24" s="36" t="e">
        <f t="shared" si="31"/>
        <v>#REF!</v>
      </c>
      <c r="GK24" s="36" t="e">
        <f t="shared" si="31"/>
        <v>#REF!</v>
      </c>
      <c r="GL24" s="36" t="e">
        <f t="shared" si="31"/>
        <v>#REF!</v>
      </c>
      <c r="GM24" s="36" t="e">
        <f t="shared" si="31"/>
        <v>#REF!</v>
      </c>
      <c r="GN24" s="36" t="e">
        <f t="shared" si="31"/>
        <v>#REF!</v>
      </c>
      <c r="GO24" s="36" t="e">
        <f t="shared" si="31"/>
        <v>#REF!</v>
      </c>
      <c r="GP24" s="36" t="e">
        <f t="shared" si="31"/>
        <v>#REF!</v>
      </c>
      <c r="GQ24" s="36" t="e">
        <f t="shared" si="31"/>
        <v>#REF!</v>
      </c>
      <c r="GR24" s="36" t="e">
        <f t="shared" si="31"/>
        <v>#REF!</v>
      </c>
      <c r="GS24" s="36" t="e">
        <f t="shared" si="31"/>
        <v>#REF!</v>
      </c>
      <c r="GT24" s="36" t="e">
        <f t="shared" si="31"/>
        <v>#REF!</v>
      </c>
      <c r="GU24" s="36" t="e">
        <f t="shared" si="32"/>
        <v>#REF!</v>
      </c>
      <c r="GV24" s="36" t="e">
        <f t="shared" si="32"/>
        <v>#REF!</v>
      </c>
      <c r="GW24" s="36" t="e">
        <f t="shared" si="32"/>
        <v>#REF!</v>
      </c>
      <c r="GX24" s="36" t="e">
        <f t="shared" si="32"/>
        <v>#REF!</v>
      </c>
      <c r="GY24" s="36" t="e">
        <f t="shared" si="32"/>
        <v>#REF!</v>
      </c>
      <c r="GZ24" s="36" t="e">
        <f t="shared" si="32"/>
        <v>#REF!</v>
      </c>
      <c r="HA24" s="36" t="e">
        <f t="shared" si="32"/>
        <v>#REF!</v>
      </c>
      <c r="HB24" s="36" t="e">
        <f t="shared" si="32"/>
        <v>#REF!</v>
      </c>
      <c r="HC24" s="36" t="e">
        <f t="shared" si="32"/>
        <v>#REF!</v>
      </c>
      <c r="HD24" s="36" t="e">
        <f t="shared" si="32"/>
        <v>#REF!</v>
      </c>
      <c r="HE24" s="36" t="e">
        <f t="shared" si="32"/>
        <v>#REF!</v>
      </c>
      <c r="HF24" s="36" t="e">
        <f t="shared" si="33"/>
        <v>#REF!</v>
      </c>
      <c r="HG24" s="36" t="e">
        <f t="shared" si="34"/>
        <v>#REF!</v>
      </c>
      <c r="HH24" s="36" t="e">
        <f t="shared" si="34"/>
        <v>#REF!</v>
      </c>
    </row>
    <row r="25" spans="1:216" ht="15.75" customHeight="1">
      <c r="A25" s="10">
        <v>14</v>
      </c>
      <c r="B25" s="59" t="s">
        <v>336</v>
      </c>
      <c r="C25" s="103" t="e">
        <f>#REF!</f>
        <v>#REF!</v>
      </c>
      <c r="D25" s="103" t="e">
        <f>#REF!</f>
        <v>#REF!</v>
      </c>
      <c r="E25" s="75" t="e">
        <f>#REF!</f>
        <v>#REF!</v>
      </c>
      <c r="F25" s="15" t="e">
        <f t="shared" si="35"/>
        <v>#REF!</v>
      </c>
      <c r="G25" s="15" t="e">
        <f t="shared" si="35"/>
        <v>#REF!</v>
      </c>
      <c r="H25" s="15" t="e">
        <f t="shared" si="35"/>
        <v>#REF!</v>
      </c>
      <c r="I25" s="15" t="e">
        <f t="shared" si="35"/>
        <v>#REF!</v>
      </c>
      <c r="J25" s="15" t="e">
        <f t="shared" si="35"/>
        <v>#REF!</v>
      </c>
      <c r="K25" s="22">
        <v>0.05</v>
      </c>
      <c r="L25" s="15" t="e">
        <f t="shared" si="1"/>
        <v>#VALUE!</v>
      </c>
      <c r="M25" s="15"/>
      <c r="N25" s="107" t="e">
        <f t="shared" si="14"/>
        <v>#REF!</v>
      </c>
      <c r="O25" s="15" t="e">
        <f t="shared" si="2"/>
        <v>#REF!</v>
      </c>
      <c r="P25" s="100" t="e">
        <f t="shared" si="15"/>
        <v>#REF!</v>
      </c>
      <c r="Q25" s="36" t="e">
        <f t="shared" si="16"/>
        <v>#REF!</v>
      </c>
      <c r="R25" s="36" t="e">
        <f t="shared" si="17"/>
        <v>#REF!</v>
      </c>
      <c r="S25" s="36" t="e">
        <f t="shared" si="18"/>
        <v>#REF!</v>
      </c>
      <c r="T25" s="36" t="e">
        <f t="shared" si="19"/>
        <v>#REF!</v>
      </c>
      <c r="U25" s="36" t="e">
        <f t="shared" si="20"/>
        <v>#REF!</v>
      </c>
      <c r="V25" s="36" t="e">
        <f t="shared" si="3"/>
        <v>#REF!</v>
      </c>
      <c r="W25" s="36" t="e">
        <f t="shared" si="4"/>
        <v>#REF!</v>
      </c>
      <c r="X25" s="36" t="e">
        <f t="shared" si="5"/>
        <v>#REF!</v>
      </c>
      <c r="Y25" s="36" t="e">
        <f t="shared" si="6"/>
        <v>#REF!</v>
      </c>
      <c r="Z25" s="36" t="e">
        <f t="shared" si="7"/>
        <v>#REF!</v>
      </c>
      <c r="AA25" s="36" t="e">
        <f t="shared" si="21"/>
        <v>#REF!</v>
      </c>
      <c r="AB25" s="36" t="e">
        <f t="shared" si="21"/>
        <v>#REF!</v>
      </c>
      <c r="AC25" s="36" t="e">
        <f t="shared" si="21"/>
        <v>#REF!</v>
      </c>
      <c r="AD25" s="36" t="e">
        <f t="shared" si="21"/>
        <v>#REF!</v>
      </c>
      <c r="AE25" s="36" t="e">
        <f t="shared" si="21"/>
        <v>#REF!</v>
      </c>
      <c r="AF25" s="36" t="e">
        <f t="shared" si="21"/>
        <v>#REF!</v>
      </c>
      <c r="AG25" s="36" t="e">
        <f t="shared" si="21"/>
        <v>#REF!</v>
      </c>
      <c r="AH25" s="36" t="e">
        <f t="shared" si="21"/>
        <v>#REF!</v>
      </c>
      <c r="AI25" s="36" t="e">
        <f t="shared" si="21"/>
        <v>#REF!</v>
      </c>
      <c r="AJ25" s="36" t="e">
        <f t="shared" si="21"/>
        <v>#REF!</v>
      </c>
      <c r="AK25" s="36" t="e">
        <f t="shared" si="21"/>
        <v>#REF!</v>
      </c>
      <c r="AL25" s="36" t="e">
        <f t="shared" si="21"/>
        <v>#REF!</v>
      </c>
      <c r="AM25" s="36" t="e">
        <f t="shared" si="21"/>
        <v>#REF!</v>
      </c>
      <c r="AN25" s="36" t="e">
        <f t="shared" si="21"/>
        <v>#REF!</v>
      </c>
      <c r="AO25" s="36" t="e">
        <f t="shared" si="21"/>
        <v>#REF!</v>
      </c>
      <c r="AP25" s="36" t="e">
        <f t="shared" si="21"/>
        <v>#REF!</v>
      </c>
      <c r="AQ25" s="36" t="e">
        <f t="shared" si="22"/>
        <v>#REF!</v>
      </c>
      <c r="AR25" s="36" t="e">
        <f t="shared" si="22"/>
        <v>#REF!</v>
      </c>
      <c r="AS25" s="36" t="e">
        <f t="shared" si="22"/>
        <v>#REF!</v>
      </c>
      <c r="AT25" s="36" t="e">
        <f t="shared" si="22"/>
        <v>#REF!</v>
      </c>
      <c r="AU25" s="36" t="e">
        <f t="shared" si="22"/>
        <v>#REF!</v>
      </c>
      <c r="AV25" s="36" t="e">
        <f t="shared" si="22"/>
        <v>#REF!</v>
      </c>
      <c r="AW25" s="36" t="e">
        <f t="shared" si="22"/>
        <v>#REF!</v>
      </c>
      <c r="AX25" s="36" t="e">
        <f t="shared" si="22"/>
        <v>#REF!</v>
      </c>
      <c r="AY25" s="36" t="e">
        <f t="shared" si="22"/>
        <v>#REF!</v>
      </c>
      <c r="AZ25" s="36" t="e">
        <f t="shared" si="22"/>
        <v>#REF!</v>
      </c>
      <c r="BA25" s="36" t="e">
        <f t="shared" si="22"/>
        <v>#REF!</v>
      </c>
      <c r="BB25" s="36" t="e">
        <f t="shared" si="22"/>
        <v>#REF!</v>
      </c>
      <c r="BC25" s="36" t="e">
        <f t="shared" si="22"/>
        <v>#REF!</v>
      </c>
      <c r="BD25" s="36" t="e">
        <f t="shared" si="22"/>
        <v>#REF!</v>
      </c>
      <c r="BE25" s="36" t="e">
        <f t="shared" si="22"/>
        <v>#REF!</v>
      </c>
      <c r="BF25" s="36" t="e">
        <f t="shared" si="22"/>
        <v>#REF!</v>
      </c>
      <c r="BG25" s="36" t="e">
        <f t="shared" si="23"/>
        <v>#REF!</v>
      </c>
      <c r="BH25" s="36" t="e">
        <f t="shared" si="23"/>
        <v>#REF!</v>
      </c>
      <c r="BI25" s="36" t="e">
        <f t="shared" si="23"/>
        <v>#REF!</v>
      </c>
      <c r="BJ25" s="36" t="e">
        <f t="shared" si="23"/>
        <v>#REF!</v>
      </c>
      <c r="BK25" s="36" t="e">
        <f t="shared" si="23"/>
        <v>#REF!</v>
      </c>
      <c r="BL25" s="36" t="e">
        <f t="shared" si="23"/>
        <v>#REF!</v>
      </c>
      <c r="BM25" s="36" t="e">
        <f t="shared" si="23"/>
        <v>#REF!</v>
      </c>
      <c r="BN25" s="36" t="e">
        <f t="shared" si="23"/>
        <v>#REF!</v>
      </c>
      <c r="BO25" s="36" t="e">
        <f t="shared" si="23"/>
        <v>#REF!</v>
      </c>
      <c r="BP25" s="36" t="e">
        <f t="shared" si="23"/>
        <v>#REF!</v>
      </c>
      <c r="BQ25" s="36" t="e">
        <f t="shared" si="23"/>
        <v>#REF!</v>
      </c>
      <c r="BR25" s="36" t="e">
        <f t="shared" si="23"/>
        <v>#REF!</v>
      </c>
      <c r="BS25" s="36" t="e">
        <f t="shared" si="23"/>
        <v>#REF!</v>
      </c>
      <c r="BT25" s="36" t="e">
        <f t="shared" si="23"/>
        <v>#REF!</v>
      </c>
      <c r="BU25" s="36" t="e">
        <f t="shared" si="23"/>
        <v>#REF!</v>
      </c>
      <c r="BV25" s="36" t="e">
        <f t="shared" si="23"/>
        <v>#REF!</v>
      </c>
      <c r="BW25" s="36" t="e">
        <f t="shared" si="24"/>
        <v>#REF!</v>
      </c>
      <c r="BX25" s="36" t="e">
        <f t="shared" si="24"/>
        <v>#REF!</v>
      </c>
      <c r="BY25" s="36" t="e">
        <f t="shared" si="24"/>
        <v>#REF!</v>
      </c>
      <c r="BZ25" s="36" t="e">
        <f t="shared" si="24"/>
        <v>#REF!</v>
      </c>
      <c r="CA25" s="36" t="e">
        <f t="shared" si="24"/>
        <v>#REF!</v>
      </c>
      <c r="CB25" s="36" t="e">
        <f t="shared" si="24"/>
        <v>#REF!</v>
      </c>
      <c r="CC25" s="36" t="e">
        <f t="shared" si="24"/>
        <v>#REF!</v>
      </c>
      <c r="CD25" s="36" t="e">
        <f t="shared" si="24"/>
        <v>#REF!</v>
      </c>
      <c r="CE25" s="36" t="e">
        <f t="shared" si="24"/>
        <v>#REF!</v>
      </c>
      <c r="CF25" s="36" t="e">
        <f t="shared" si="24"/>
        <v>#REF!</v>
      </c>
      <c r="CG25" s="36" t="e">
        <f t="shared" si="24"/>
        <v>#REF!</v>
      </c>
      <c r="CH25" s="36" t="e">
        <f t="shared" si="24"/>
        <v>#REF!</v>
      </c>
      <c r="CI25" s="36" t="e">
        <f t="shared" si="24"/>
        <v>#REF!</v>
      </c>
      <c r="CJ25" s="36" t="e">
        <f t="shared" si="24"/>
        <v>#REF!</v>
      </c>
      <c r="CK25" s="36" t="e">
        <f t="shared" si="24"/>
        <v>#REF!</v>
      </c>
      <c r="CL25" s="36" t="e">
        <f t="shared" si="24"/>
        <v>#REF!</v>
      </c>
      <c r="CM25" s="36" t="e">
        <f t="shared" si="25"/>
        <v>#REF!</v>
      </c>
      <c r="CN25" s="36" t="e">
        <f t="shared" si="25"/>
        <v>#REF!</v>
      </c>
      <c r="CO25" s="36" t="e">
        <f t="shared" si="25"/>
        <v>#REF!</v>
      </c>
      <c r="CP25" s="36" t="e">
        <f t="shared" si="25"/>
        <v>#REF!</v>
      </c>
      <c r="CQ25" s="36" t="e">
        <f t="shared" si="25"/>
        <v>#REF!</v>
      </c>
      <c r="CR25" s="36" t="e">
        <f t="shared" si="25"/>
        <v>#REF!</v>
      </c>
      <c r="CS25" s="36" t="e">
        <f t="shared" si="25"/>
        <v>#REF!</v>
      </c>
      <c r="CT25" s="36" t="e">
        <f t="shared" si="25"/>
        <v>#REF!</v>
      </c>
      <c r="CU25" s="36" t="e">
        <f t="shared" si="25"/>
        <v>#REF!</v>
      </c>
      <c r="CV25" s="36" t="e">
        <f t="shared" si="25"/>
        <v>#REF!</v>
      </c>
      <c r="CW25" s="36" t="e">
        <f t="shared" si="25"/>
        <v>#REF!</v>
      </c>
      <c r="CX25" s="36" t="e">
        <f t="shared" si="25"/>
        <v>#REF!</v>
      </c>
      <c r="CY25" s="36" t="e">
        <f t="shared" si="25"/>
        <v>#REF!</v>
      </c>
      <c r="CZ25" s="36" t="e">
        <f t="shared" si="25"/>
        <v>#REF!</v>
      </c>
      <c r="DA25" s="36" t="e">
        <f t="shared" si="25"/>
        <v>#REF!</v>
      </c>
      <c r="DB25" s="36" t="e">
        <f t="shared" si="25"/>
        <v>#REF!</v>
      </c>
      <c r="DC25" s="36" t="e">
        <f t="shared" si="26"/>
        <v>#REF!</v>
      </c>
      <c r="DD25" s="36" t="e">
        <f t="shared" si="26"/>
        <v>#REF!</v>
      </c>
      <c r="DE25" s="36" t="e">
        <f t="shared" si="26"/>
        <v>#REF!</v>
      </c>
      <c r="DF25" s="36" t="e">
        <f t="shared" si="26"/>
        <v>#REF!</v>
      </c>
      <c r="DG25" s="36" t="e">
        <f t="shared" si="26"/>
        <v>#REF!</v>
      </c>
      <c r="DH25" s="36" t="e">
        <f t="shared" si="26"/>
        <v>#REF!</v>
      </c>
      <c r="DI25" s="36" t="e">
        <f t="shared" si="26"/>
        <v>#REF!</v>
      </c>
      <c r="DJ25" s="36" t="e">
        <f t="shared" si="26"/>
        <v>#REF!</v>
      </c>
      <c r="DK25" s="36" t="e">
        <f t="shared" si="26"/>
        <v>#REF!</v>
      </c>
      <c r="DL25" s="36" t="e">
        <f t="shared" si="26"/>
        <v>#REF!</v>
      </c>
      <c r="DM25" s="36" t="e">
        <f t="shared" si="26"/>
        <v>#REF!</v>
      </c>
      <c r="DN25" s="36" t="e">
        <f t="shared" si="26"/>
        <v>#REF!</v>
      </c>
      <c r="DO25" s="36" t="e">
        <f t="shared" si="26"/>
        <v>#REF!</v>
      </c>
      <c r="DP25" s="36" t="e">
        <f t="shared" si="26"/>
        <v>#REF!</v>
      </c>
      <c r="DQ25" s="36" t="e">
        <f t="shared" si="26"/>
        <v>#REF!</v>
      </c>
      <c r="DR25" s="36" t="e">
        <f t="shared" si="26"/>
        <v>#REF!</v>
      </c>
      <c r="DS25" s="36" t="e">
        <f t="shared" si="27"/>
        <v>#REF!</v>
      </c>
      <c r="DT25" s="36" t="e">
        <f t="shared" si="27"/>
        <v>#REF!</v>
      </c>
      <c r="DU25" s="36" t="e">
        <f t="shared" si="27"/>
        <v>#REF!</v>
      </c>
      <c r="DV25" s="36" t="e">
        <f t="shared" si="27"/>
        <v>#REF!</v>
      </c>
      <c r="DW25" s="36" t="e">
        <f t="shared" si="27"/>
        <v>#REF!</v>
      </c>
      <c r="DX25" s="36" t="e">
        <f t="shared" si="27"/>
        <v>#REF!</v>
      </c>
      <c r="DY25" s="36" t="e">
        <f t="shared" si="27"/>
        <v>#REF!</v>
      </c>
      <c r="DZ25" s="36" t="e">
        <f t="shared" si="27"/>
        <v>#REF!</v>
      </c>
      <c r="EA25" s="36" t="e">
        <f t="shared" si="27"/>
        <v>#REF!</v>
      </c>
      <c r="EB25" s="36" t="e">
        <f t="shared" si="27"/>
        <v>#REF!</v>
      </c>
      <c r="EC25" s="36" t="e">
        <f t="shared" si="27"/>
        <v>#REF!</v>
      </c>
      <c r="ED25" s="36" t="e">
        <f t="shared" si="27"/>
        <v>#REF!</v>
      </c>
      <c r="EE25" s="36" t="e">
        <f t="shared" si="27"/>
        <v>#REF!</v>
      </c>
      <c r="EF25" s="36" t="e">
        <f t="shared" si="27"/>
        <v>#REF!</v>
      </c>
      <c r="EG25" s="36" t="e">
        <f t="shared" si="27"/>
        <v>#REF!</v>
      </c>
      <c r="EH25" s="36" t="e">
        <f t="shared" si="27"/>
        <v>#REF!</v>
      </c>
      <c r="EI25" s="36" t="e">
        <f t="shared" si="28"/>
        <v>#REF!</v>
      </c>
      <c r="EJ25" s="36" t="e">
        <f t="shared" si="28"/>
        <v>#REF!</v>
      </c>
      <c r="EK25" s="36" t="e">
        <f t="shared" si="28"/>
        <v>#REF!</v>
      </c>
      <c r="EL25" s="36" t="e">
        <f t="shared" si="28"/>
        <v>#REF!</v>
      </c>
      <c r="EM25" s="36" t="e">
        <f t="shared" si="28"/>
        <v>#REF!</v>
      </c>
      <c r="EN25" s="36" t="e">
        <f t="shared" si="28"/>
        <v>#REF!</v>
      </c>
      <c r="EO25" s="36" t="e">
        <f t="shared" si="28"/>
        <v>#REF!</v>
      </c>
      <c r="EP25" s="36" t="e">
        <f t="shared" si="28"/>
        <v>#REF!</v>
      </c>
      <c r="EQ25" s="36" t="e">
        <f t="shared" si="28"/>
        <v>#REF!</v>
      </c>
      <c r="ER25" s="36" t="e">
        <f t="shared" si="28"/>
        <v>#REF!</v>
      </c>
      <c r="ES25" s="36" t="e">
        <f t="shared" si="28"/>
        <v>#REF!</v>
      </c>
      <c r="ET25" s="36" t="e">
        <f t="shared" si="28"/>
        <v>#REF!</v>
      </c>
      <c r="EU25" s="36" t="e">
        <f t="shared" si="28"/>
        <v>#REF!</v>
      </c>
      <c r="EV25" s="36" t="e">
        <f t="shared" si="28"/>
        <v>#REF!</v>
      </c>
      <c r="EW25" s="36" t="e">
        <f t="shared" si="28"/>
        <v>#REF!</v>
      </c>
      <c r="EX25" s="36" t="e">
        <f t="shared" si="28"/>
        <v>#REF!</v>
      </c>
      <c r="EY25" s="36" t="e">
        <f t="shared" si="29"/>
        <v>#REF!</v>
      </c>
      <c r="EZ25" s="36" t="e">
        <f t="shared" si="29"/>
        <v>#REF!</v>
      </c>
      <c r="FA25" s="36" t="e">
        <f t="shared" si="29"/>
        <v>#REF!</v>
      </c>
      <c r="FB25" s="36" t="e">
        <f t="shared" si="29"/>
        <v>#REF!</v>
      </c>
      <c r="FC25" s="36" t="e">
        <f t="shared" si="29"/>
        <v>#REF!</v>
      </c>
      <c r="FD25" s="36" t="e">
        <f t="shared" si="29"/>
        <v>#REF!</v>
      </c>
      <c r="FE25" s="36" t="e">
        <f t="shared" si="29"/>
        <v>#REF!</v>
      </c>
      <c r="FF25" s="36" t="e">
        <f t="shared" si="29"/>
        <v>#REF!</v>
      </c>
      <c r="FG25" s="36" t="e">
        <f t="shared" si="29"/>
        <v>#REF!</v>
      </c>
      <c r="FH25" s="36" t="e">
        <f t="shared" si="29"/>
        <v>#REF!</v>
      </c>
      <c r="FI25" s="36" t="e">
        <f t="shared" si="29"/>
        <v>#REF!</v>
      </c>
      <c r="FJ25" s="36" t="e">
        <f t="shared" si="29"/>
        <v>#REF!</v>
      </c>
      <c r="FK25" s="36" t="e">
        <f t="shared" si="29"/>
        <v>#REF!</v>
      </c>
      <c r="FL25" s="36" t="e">
        <f t="shared" si="29"/>
        <v>#REF!</v>
      </c>
      <c r="FM25" s="36" t="e">
        <f t="shared" si="29"/>
        <v>#REF!</v>
      </c>
      <c r="FN25" s="36" t="e">
        <f t="shared" si="29"/>
        <v>#REF!</v>
      </c>
      <c r="FO25" s="36" t="e">
        <f t="shared" si="30"/>
        <v>#REF!</v>
      </c>
      <c r="FP25" s="36" t="e">
        <f t="shared" si="30"/>
        <v>#REF!</v>
      </c>
      <c r="FQ25" s="36" t="e">
        <f t="shared" si="30"/>
        <v>#REF!</v>
      </c>
      <c r="FR25" s="36" t="e">
        <f t="shared" si="30"/>
        <v>#REF!</v>
      </c>
      <c r="FS25" s="36" t="e">
        <f t="shared" si="30"/>
        <v>#REF!</v>
      </c>
      <c r="FT25" s="36" t="e">
        <f t="shared" si="30"/>
        <v>#REF!</v>
      </c>
      <c r="FU25" s="36" t="e">
        <f t="shared" si="30"/>
        <v>#REF!</v>
      </c>
      <c r="FV25" s="36" t="e">
        <f t="shared" si="30"/>
        <v>#REF!</v>
      </c>
      <c r="FW25" s="36" t="e">
        <f t="shared" si="30"/>
        <v>#REF!</v>
      </c>
      <c r="FX25" s="36" t="e">
        <f t="shared" si="30"/>
        <v>#REF!</v>
      </c>
      <c r="FY25" s="36" t="e">
        <f t="shared" si="30"/>
        <v>#REF!</v>
      </c>
      <c r="FZ25" s="36" t="e">
        <f t="shared" si="30"/>
        <v>#REF!</v>
      </c>
      <c r="GA25" s="36" t="e">
        <f t="shared" si="30"/>
        <v>#REF!</v>
      </c>
      <c r="GB25" s="36" t="e">
        <f t="shared" si="30"/>
        <v>#REF!</v>
      </c>
      <c r="GC25" s="36" t="e">
        <f t="shared" si="30"/>
        <v>#REF!</v>
      </c>
      <c r="GD25" s="36" t="e">
        <f t="shared" si="30"/>
        <v>#REF!</v>
      </c>
      <c r="GE25" s="36" t="e">
        <f t="shared" si="31"/>
        <v>#REF!</v>
      </c>
      <c r="GF25" s="36" t="e">
        <f t="shared" si="31"/>
        <v>#REF!</v>
      </c>
      <c r="GG25" s="36" t="e">
        <f t="shared" si="31"/>
        <v>#REF!</v>
      </c>
      <c r="GH25" s="36" t="e">
        <f t="shared" si="31"/>
        <v>#REF!</v>
      </c>
      <c r="GI25" s="36" t="e">
        <f t="shared" si="31"/>
        <v>#REF!</v>
      </c>
      <c r="GJ25" s="36" t="e">
        <f t="shared" si="31"/>
        <v>#REF!</v>
      </c>
      <c r="GK25" s="36" t="e">
        <f t="shared" si="31"/>
        <v>#REF!</v>
      </c>
      <c r="GL25" s="36" t="e">
        <f t="shared" si="31"/>
        <v>#REF!</v>
      </c>
      <c r="GM25" s="36" t="e">
        <f t="shared" si="31"/>
        <v>#REF!</v>
      </c>
      <c r="GN25" s="36" t="e">
        <f t="shared" si="31"/>
        <v>#REF!</v>
      </c>
      <c r="GO25" s="36" t="e">
        <f t="shared" si="31"/>
        <v>#REF!</v>
      </c>
      <c r="GP25" s="36" t="e">
        <f t="shared" si="31"/>
        <v>#REF!</v>
      </c>
      <c r="GQ25" s="36" t="e">
        <f t="shared" si="31"/>
        <v>#REF!</v>
      </c>
      <c r="GR25" s="36" t="e">
        <f t="shared" si="31"/>
        <v>#REF!</v>
      </c>
      <c r="GS25" s="36" t="e">
        <f t="shared" si="31"/>
        <v>#REF!</v>
      </c>
      <c r="GT25" s="36" t="e">
        <f t="shared" si="31"/>
        <v>#REF!</v>
      </c>
      <c r="GU25" s="36" t="e">
        <f t="shared" si="32"/>
        <v>#REF!</v>
      </c>
      <c r="GV25" s="36" t="e">
        <f t="shared" si="32"/>
        <v>#REF!</v>
      </c>
      <c r="GW25" s="36" t="e">
        <f t="shared" si="32"/>
        <v>#REF!</v>
      </c>
      <c r="GX25" s="36" t="e">
        <f t="shared" si="32"/>
        <v>#REF!</v>
      </c>
      <c r="GY25" s="36" t="e">
        <f t="shared" si="32"/>
        <v>#REF!</v>
      </c>
      <c r="GZ25" s="36" t="e">
        <f t="shared" si="32"/>
        <v>#REF!</v>
      </c>
      <c r="HA25" s="36" t="e">
        <f t="shared" si="32"/>
        <v>#REF!</v>
      </c>
      <c r="HB25" s="36" t="e">
        <f t="shared" si="32"/>
        <v>#REF!</v>
      </c>
      <c r="HC25" s="36" t="e">
        <f t="shared" si="32"/>
        <v>#REF!</v>
      </c>
      <c r="HD25" s="36" t="e">
        <f t="shared" si="32"/>
        <v>#REF!</v>
      </c>
      <c r="HE25" s="36" t="e">
        <f t="shared" si="32"/>
        <v>#REF!</v>
      </c>
      <c r="HF25" s="36" t="e">
        <f t="shared" si="33"/>
        <v>#REF!</v>
      </c>
      <c r="HG25" s="36" t="e">
        <f t="shared" si="34"/>
        <v>#REF!</v>
      </c>
      <c r="HH25" s="36" t="e">
        <f t="shared" si="34"/>
        <v>#REF!</v>
      </c>
    </row>
    <row r="26" spans="1:216" ht="15.75" customHeight="1">
      <c r="A26" s="10">
        <v>15</v>
      </c>
      <c r="B26" s="59" t="s">
        <v>334</v>
      </c>
      <c r="C26" s="103" t="e">
        <f>#REF!</f>
        <v>#REF!</v>
      </c>
      <c r="D26" s="103" t="e">
        <f>#REF!</f>
        <v>#REF!</v>
      </c>
      <c r="E26" s="75" t="e">
        <f>#REF!</f>
        <v>#REF!</v>
      </c>
      <c r="F26" s="15" t="e">
        <f t="shared" si="35"/>
        <v>#REF!</v>
      </c>
      <c r="G26" s="15" t="e">
        <f t="shared" si="35"/>
        <v>#REF!</v>
      </c>
      <c r="H26" s="15" t="e">
        <f t="shared" si="35"/>
        <v>#REF!</v>
      </c>
      <c r="I26" s="15" t="e">
        <f t="shared" si="35"/>
        <v>#REF!</v>
      </c>
      <c r="J26" s="15" t="e">
        <f t="shared" si="35"/>
        <v>#REF!</v>
      </c>
      <c r="K26" s="22">
        <v>0.05</v>
      </c>
      <c r="L26" s="15" t="e">
        <f t="shared" si="1"/>
        <v>#VALUE!</v>
      </c>
      <c r="M26" s="15"/>
      <c r="N26" s="107" t="e">
        <f t="shared" si="14"/>
        <v>#REF!</v>
      </c>
      <c r="O26" s="15" t="e">
        <f t="shared" si="2"/>
        <v>#REF!</v>
      </c>
      <c r="P26" s="100" t="e">
        <f t="shared" si="15"/>
        <v>#REF!</v>
      </c>
      <c r="Q26" s="36" t="e">
        <f t="shared" si="16"/>
        <v>#REF!</v>
      </c>
      <c r="R26" s="36" t="e">
        <f t="shared" si="17"/>
        <v>#REF!</v>
      </c>
      <c r="S26" s="36" t="e">
        <f t="shared" si="18"/>
        <v>#REF!</v>
      </c>
      <c r="T26" s="36" t="e">
        <f t="shared" si="19"/>
        <v>#REF!</v>
      </c>
      <c r="U26" s="36" t="e">
        <f t="shared" si="20"/>
        <v>#REF!</v>
      </c>
      <c r="V26" s="36" t="e">
        <f t="shared" si="3"/>
        <v>#REF!</v>
      </c>
      <c r="W26" s="36" t="e">
        <f t="shared" si="4"/>
        <v>#REF!</v>
      </c>
      <c r="X26" s="36" t="e">
        <f t="shared" si="5"/>
        <v>#REF!</v>
      </c>
      <c r="Y26" s="36" t="e">
        <f t="shared" si="6"/>
        <v>#REF!</v>
      </c>
      <c r="Z26" s="36" t="e">
        <f t="shared" si="7"/>
        <v>#REF!</v>
      </c>
      <c r="AA26" s="36" t="e">
        <f t="shared" si="21"/>
        <v>#REF!</v>
      </c>
      <c r="AB26" s="36" t="e">
        <f t="shared" si="21"/>
        <v>#REF!</v>
      </c>
      <c r="AC26" s="36" t="e">
        <f t="shared" si="21"/>
        <v>#REF!</v>
      </c>
      <c r="AD26" s="36" t="e">
        <f t="shared" si="21"/>
        <v>#REF!</v>
      </c>
      <c r="AE26" s="36" t="e">
        <f t="shared" si="21"/>
        <v>#REF!</v>
      </c>
      <c r="AF26" s="36" t="e">
        <f t="shared" si="21"/>
        <v>#REF!</v>
      </c>
      <c r="AG26" s="36" t="e">
        <f t="shared" si="21"/>
        <v>#REF!</v>
      </c>
      <c r="AH26" s="36" t="e">
        <f t="shared" si="21"/>
        <v>#REF!</v>
      </c>
      <c r="AI26" s="36" t="e">
        <f t="shared" si="21"/>
        <v>#REF!</v>
      </c>
      <c r="AJ26" s="36" t="e">
        <f t="shared" si="21"/>
        <v>#REF!</v>
      </c>
      <c r="AK26" s="36" t="e">
        <f t="shared" si="21"/>
        <v>#REF!</v>
      </c>
      <c r="AL26" s="36" t="e">
        <f t="shared" si="21"/>
        <v>#REF!</v>
      </c>
      <c r="AM26" s="36" t="e">
        <f t="shared" si="21"/>
        <v>#REF!</v>
      </c>
      <c r="AN26" s="36" t="e">
        <f t="shared" si="21"/>
        <v>#REF!</v>
      </c>
      <c r="AO26" s="36" t="e">
        <f t="shared" si="21"/>
        <v>#REF!</v>
      </c>
      <c r="AP26" s="36" t="e">
        <f t="shared" si="21"/>
        <v>#REF!</v>
      </c>
      <c r="AQ26" s="36" t="e">
        <f t="shared" si="22"/>
        <v>#REF!</v>
      </c>
      <c r="AR26" s="36" t="e">
        <f t="shared" si="22"/>
        <v>#REF!</v>
      </c>
      <c r="AS26" s="36" t="e">
        <f t="shared" si="22"/>
        <v>#REF!</v>
      </c>
      <c r="AT26" s="36" t="e">
        <f t="shared" si="22"/>
        <v>#REF!</v>
      </c>
      <c r="AU26" s="36" t="e">
        <f t="shared" si="22"/>
        <v>#REF!</v>
      </c>
      <c r="AV26" s="36" t="e">
        <f t="shared" si="22"/>
        <v>#REF!</v>
      </c>
      <c r="AW26" s="36" t="e">
        <f t="shared" si="22"/>
        <v>#REF!</v>
      </c>
      <c r="AX26" s="36" t="e">
        <f t="shared" si="22"/>
        <v>#REF!</v>
      </c>
      <c r="AY26" s="36" t="e">
        <f t="shared" si="22"/>
        <v>#REF!</v>
      </c>
      <c r="AZ26" s="36" t="e">
        <f t="shared" si="22"/>
        <v>#REF!</v>
      </c>
      <c r="BA26" s="36" t="e">
        <f t="shared" si="22"/>
        <v>#REF!</v>
      </c>
      <c r="BB26" s="36" t="e">
        <f t="shared" si="22"/>
        <v>#REF!</v>
      </c>
      <c r="BC26" s="36" t="e">
        <f t="shared" si="22"/>
        <v>#REF!</v>
      </c>
      <c r="BD26" s="36" t="e">
        <f t="shared" si="22"/>
        <v>#REF!</v>
      </c>
      <c r="BE26" s="36" t="e">
        <f t="shared" si="22"/>
        <v>#REF!</v>
      </c>
      <c r="BF26" s="36" t="e">
        <f t="shared" si="22"/>
        <v>#REF!</v>
      </c>
      <c r="BG26" s="36" t="e">
        <f t="shared" si="23"/>
        <v>#REF!</v>
      </c>
      <c r="BH26" s="36" t="e">
        <f t="shared" si="23"/>
        <v>#REF!</v>
      </c>
      <c r="BI26" s="36" t="e">
        <f t="shared" si="23"/>
        <v>#REF!</v>
      </c>
      <c r="BJ26" s="36" t="e">
        <f t="shared" si="23"/>
        <v>#REF!</v>
      </c>
      <c r="BK26" s="36" t="e">
        <f t="shared" si="23"/>
        <v>#REF!</v>
      </c>
      <c r="BL26" s="36" t="e">
        <f t="shared" si="23"/>
        <v>#REF!</v>
      </c>
      <c r="BM26" s="36" t="e">
        <f t="shared" si="23"/>
        <v>#REF!</v>
      </c>
      <c r="BN26" s="36" t="e">
        <f t="shared" si="23"/>
        <v>#REF!</v>
      </c>
      <c r="BO26" s="36" t="e">
        <f t="shared" si="23"/>
        <v>#REF!</v>
      </c>
      <c r="BP26" s="36" t="e">
        <f t="shared" si="23"/>
        <v>#REF!</v>
      </c>
      <c r="BQ26" s="36" t="e">
        <f t="shared" si="23"/>
        <v>#REF!</v>
      </c>
      <c r="BR26" s="36" t="e">
        <f t="shared" si="23"/>
        <v>#REF!</v>
      </c>
      <c r="BS26" s="36" t="e">
        <f t="shared" si="23"/>
        <v>#REF!</v>
      </c>
      <c r="BT26" s="36" t="e">
        <f t="shared" si="23"/>
        <v>#REF!</v>
      </c>
      <c r="BU26" s="36" t="e">
        <f t="shared" si="23"/>
        <v>#REF!</v>
      </c>
      <c r="BV26" s="36" t="e">
        <f t="shared" si="23"/>
        <v>#REF!</v>
      </c>
      <c r="BW26" s="36" t="e">
        <f t="shared" si="24"/>
        <v>#REF!</v>
      </c>
      <c r="BX26" s="36" t="e">
        <f t="shared" si="24"/>
        <v>#REF!</v>
      </c>
      <c r="BY26" s="36" t="e">
        <f t="shared" si="24"/>
        <v>#REF!</v>
      </c>
      <c r="BZ26" s="36" t="e">
        <f t="shared" si="24"/>
        <v>#REF!</v>
      </c>
      <c r="CA26" s="36" t="e">
        <f t="shared" si="24"/>
        <v>#REF!</v>
      </c>
      <c r="CB26" s="36" t="e">
        <f t="shared" si="24"/>
        <v>#REF!</v>
      </c>
      <c r="CC26" s="36" t="e">
        <f t="shared" si="24"/>
        <v>#REF!</v>
      </c>
      <c r="CD26" s="36" t="e">
        <f t="shared" si="24"/>
        <v>#REF!</v>
      </c>
      <c r="CE26" s="36" t="e">
        <f t="shared" si="24"/>
        <v>#REF!</v>
      </c>
      <c r="CF26" s="36" t="e">
        <f t="shared" si="24"/>
        <v>#REF!</v>
      </c>
      <c r="CG26" s="36" t="e">
        <f t="shared" si="24"/>
        <v>#REF!</v>
      </c>
      <c r="CH26" s="36" t="e">
        <f t="shared" si="24"/>
        <v>#REF!</v>
      </c>
      <c r="CI26" s="36" t="e">
        <f t="shared" si="24"/>
        <v>#REF!</v>
      </c>
      <c r="CJ26" s="36" t="e">
        <f t="shared" si="24"/>
        <v>#REF!</v>
      </c>
      <c r="CK26" s="36" t="e">
        <f t="shared" si="24"/>
        <v>#REF!</v>
      </c>
      <c r="CL26" s="36" t="e">
        <f t="shared" si="24"/>
        <v>#REF!</v>
      </c>
      <c r="CM26" s="36" t="e">
        <f t="shared" si="25"/>
        <v>#REF!</v>
      </c>
      <c r="CN26" s="36" t="e">
        <f t="shared" si="25"/>
        <v>#REF!</v>
      </c>
      <c r="CO26" s="36" t="e">
        <f t="shared" si="25"/>
        <v>#REF!</v>
      </c>
      <c r="CP26" s="36" t="e">
        <f t="shared" si="25"/>
        <v>#REF!</v>
      </c>
      <c r="CQ26" s="36" t="e">
        <f t="shared" si="25"/>
        <v>#REF!</v>
      </c>
      <c r="CR26" s="36" t="e">
        <f t="shared" si="25"/>
        <v>#REF!</v>
      </c>
      <c r="CS26" s="36" t="e">
        <f t="shared" si="25"/>
        <v>#REF!</v>
      </c>
      <c r="CT26" s="36" t="e">
        <f t="shared" si="25"/>
        <v>#REF!</v>
      </c>
      <c r="CU26" s="36" t="e">
        <f t="shared" si="25"/>
        <v>#REF!</v>
      </c>
      <c r="CV26" s="36" t="e">
        <f t="shared" si="25"/>
        <v>#REF!</v>
      </c>
      <c r="CW26" s="36" t="e">
        <f t="shared" si="25"/>
        <v>#REF!</v>
      </c>
      <c r="CX26" s="36" t="e">
        <f t="shared" si="25"/>
        <v>#REF!</v>
      </c>
      <c r="CY26" s="36" t="e">
        <f t="shared" si="25"/>
        <v>#REF!</v>
      </c>
      <c r="CZ26" s="36" t="e">
        <f t="shared" si="25"/>
        <v>#REF!</v>
      </c>
      <c r="DA26" s="36" t="e">
        <f t="shared" si="25"/>
        <v>#REF!</v>
      </c>
      <c r="DB26" s="36" t="e">
        <f t="shared" si="25"/>
        <v>#REF!</v>
      </c>
      <c r="DC26" s="36" t="e">
        <f t="shared" si="26"/>
        <v>#REF!</v>
      </c>
      <c r="DD26" s="36" t="e">
        <f t="shared" si="26"/>
        <v>#REF!</v>
      </c>
      <c r="DE26" s="36" t="e">
        <f t="shared" si="26"/>
        <v>#REF!</v>
      </c>
      <c r="DF26" s="36" t="e">
        <f t="shared" si="26"/>
        <v>#REF!</v>
      </c>
      <c r="DG26" s="36" t="e">
        <f t="shared" si="26"/>
        <v>#REF!</v>
      </c>
      <c r="DH26" s="36" t="e">
        <f t="shared" si="26"/>
        <v>#REF!</v>
      </c>
      <c r="DI26" s="36" t="e">
        <f t="shared" si="26"/>
        <v>#REF!</v>
      </c>
      <c r="DJ26" s="36" t="e">
        <f t="shared" si="26"/>
        <v>#REF!</v>
      </c>
      <c r="DK26" s="36" t="e">
        <f t="shared" si="26"/>
        <v>#REF!</v>
      </c>
      <c r="DL26" s="36" t="e">
        <f t="shared" si="26"/>
        <v>#REF!</v>
      </c>
      <c r="DM26" s="36" t="e">
        <f t="shared" si="26"/>
        <v>#REF!</v>
      </c>
      <c r="DN26" s="36" t="e">
        <f t="shared" si="26"/>
        <v>#REF!</v>
      </c>
      <c r="DO26" s="36" t="e">
        <f t="shared" si="26"/>
        <v>#REF!</v>
      </c>
      <c r="DP26" s="36" t="e">
        <f t="shared" si="26"/>
        <v>#REF!</v>
      </c>
      <c r="DQ26" s="36" t="e">
        <f t="shared" si="26"/>
        <v>#REF!</v>
      </c>
      <c r="DR26" s="36" t="e">
        <f t="shared" si="26"/>
        <v>#REF!</v>
      </c>
      <c r="DS26" s="36" t="e">
        <f t="shared" si="27"/>
        <v>#REF!</v>
      </c>
      <c r="DT26" s="36" t="e">
        <f t="shared" si="27"/>
        <v>#REF!</v>
      </c>
      <c r="DU26" s="36" t="e">
        <f t="shared" si="27"/>
        <v>#REF!</v>
      </c>
      <c r="DV26" s="36" t="e">
        <f t="shared" si="27"/>
        <v>#REF!</v>
      </c>
      <c r="DW26" s="36" t="e">
        <f t="shared" si="27"/>
        <v>#REF!</v>
      </c>
      <c r="DX26" s="36" t="e">
        <f t="shared" si="27"/>
        <v>#REF!</v>
      </c>
      <c r="DY26" s="36" t="e">
        <f t="shared" si="27"/>
        <v>#REF!</v>
      </c>
      <c r="DZ26" s="36" t="e">
        <f t="shared" si="27"/>
        <v>#REF!</v>
      </c>
      <c r="EA26" s="36" t="e">
        <f t="shared" si="27"/>
        <v>#REF!</v>
      </c>
      <c r="EB26" s="36" t="e">
        <f t="shared" si="27"/>
        <v>#REF!</v>
      </c>
      <c r="EC26" s="36" t="e">
        <f t="shared" si="27"/>
        <v>#REF!</v>
      </c>
      <c r="ED26" s="36" t="e">
        <f t="shared" si="27"/>
        <v>#REF!</v>
      </c>
      <c r="EE26" s="36" t="e">
        <f t="shared" si="27"/>
        <v>#REF!</v>
      </c>
      <c r="EF26" s="36" t="e">
        <f t="shared" si="27"/>
        <v>#REF!</v>
      </c>
      <c r="EG26" s="36" t="e">
        <f t="shared" si="27"/>
        <v>#REF!</v>
      </c>
      <c r="EH26" s="36" t="e">
        <f t="shared" si="27"/>
        <v>#REF!</v>
      </c>
      <c r="EI26" s="36" t="e">
        <f t="shared" si="28"/>
        <v>#REF!</v>
      </c>
      <c r="EJ26" s="36" t="e">
        <f t="shared" si="28"/>
        <v>#REF!</v>
      </c>
      <c r="EK26" s="36" t="e">
        <f t="shared" si="28"/>
        <v>#REF!</v>
      </c>
      <c r="EL26" s="36" t="e">
        <f t="shared" si="28"/>
        <v>#REF!</v>
      </c>
      <c r="EM26" s="36" t="e">
        <f t="shared" si="28"/>
        <v>#REF!</v>
      </c>
      <c r="EN26" s="36" t="e">
        <f t="shared" si="28"/>
        <v>#REF!</v>
      </c>
      <c r="EO26" s="36" t="e">
        <f t="shared" si="28"/>
        <v>#REF!</v>
      </c>
      <c r="EP26" s="36" t="e">
        <f t="shared" si="28"/>
        <v>#REF!</v>
      </c>
      <c r="EQ26" s="36" t="e">
        <f t="shared" si="28"/>
        <v>#REF!</v>
      </c>
      <c r="ER26" s="36" t="e">
        <f t="shared" si="28"/>
        <v>#REF!</v>
      </c>
      <c r="ES26" s="36" t="e">
        <f t="shared" si="28"/>
        <v>#REF!</v>
      </c>
      <c r="ET26" s="36" t="e">
        <f t="shared" si="28"/>
        <v>#REF!</v>
      </c>
      <c r="EU26" s="36" t="e">
        <f t="shared" si="28"/>
        <v>#REF!</v>
      </c>
      <c r="EV26" s="36" t="e">
        <f t="shared" si="28"/>
        <v>#REF!</v>
      </c>
      <c r="EW26" s="36" t="e">
        <f t="shared" si="28"/>
        <v>#REF!</v>
      </c>
      <c r="EX26" s="36" t="e">
        <f t="shared" si="28"/>
        <v>#REF!</v>
      </c>
      <c r="EY26" s="36" t="e">
        <f t="shared" si="29"/>
        <v>#REF!</v>
      </c>
      <c r="EZ26" s="36" t="e">
        <f t="shared" si="29"/>
        <v>#REF!</v>
      </c>
      <c r="FA26" s="36" t="e">
        <f t="shared" si="29"/>
        <v>#REF!</v>
      </c>
      <c r="FB26" s="36" t="e">
        <f t="shared" si="29"/>
        <v>#REF!</v>
      </c>
      <c r="FC26" s="36" t="e">
        <f t="shared" si="29"/>
        <v>#REF!</v>
      </c>
      <c r="FD26" s="36" t="e">
        <f t="shared" si="29"/>
        <v>#REF!</v>
      </c>
      <c r="FE26" s="36" t="e">
        <f t="shared" si="29"/>
        <v>#REF!</v>
      </c>
      <c r="FF26" s="36" t="e">
        <f t="shared" si="29"/>
        <v>#REF!</v>
      </c>
      <c r="FG26" s="36" t="e">
        <f t="shared" si="29"/>
        <v>#REF!</v>
      </c>
      <c r="FH26" s="36" t="e">
        <f t="shared" si="29"/>
        <v>#REF!</v>
      </c>
      <c r="FI26" s="36" t="e">
        <f t="shared" si="29"/>
        <v>#REF!</v>
      </c>
      <c r="FJ26" s="36" t="e">
        <f t="shared" si="29"/>
        <v>#REF!</v>
      </c>
      <c r="FK26" s="36" t="e">
        <f t="shared" si="29"/>
        <v>#REF!</v>
      </c>
      <c r="FL26" s="36" t="e">
        <f t="shared" si="29"/>
        <v>#REF!</v>
      </c>
      <c r="FM26" s="36" t="e">
        <f t="shared" si="29"/>
        <v>#REF!</v>
      </c>
      <c r="FN26" s="36" t="e">
        <f t="shared" si="29"/>
        <v>#REF!</v>
      </c>
      <c r="FO26" s="36" t="e">
        <f t="shared" si="30"/>
        <v>#REF!</v>
      </c>
      <c r="FP26" s="36" t="e">
        <f t="shared" si="30"/>
        <v>#REF!</v>
      </c>
      <c r="FQ26" s="36" t="e">
        <f t="shared" si="30"/>
        <v>#REF!</v>
      </c>
      <c r="FR26" s="36" t="e">
        <f t="shared" si="30"/>
        <v>#REF!</v>
      </c>
      <c r="FS26" s="36" t="e">
        <f t="shared" si="30"/>
        <v>#REF!</v>
      </c>
      <c r="FT26" s="36" t="e">
        <f t="shared" si="30"/>
        <v>#REF!</v>
      </c>
      <c r="FU26" s="36" t="e">
        <f t="shared" si="30"/>
        <v>#REF!</v>
      </c>
      <c r="FV26" s="36" t="e">
        <f t="shared" si="30"/>
        <v>#REF!</v>
      </c>
      <c r="FW26" s="36" t="e">
        <f t="shared" si="30"/>
        <v>#REF!</v>
      </c>
      <c r="FX26" s="36" t="e">
        <f t="shared" si="30"/>
        <v>#REF!</v>
      </c>
      <c r="FY26" s="36" t="e">
        <f t="shared" si="30"/>
        <v>#REF!</v>
      </c>
      <c r="FZ26" s="36" t="e">
        <f t="shared" si="30"/>
        <v>#REF!</v>
      </c>
      <c r="GA26" s="36" t="e">
        <f t="shared" si="30"/>
        <v>#REF!</v>
      </c>
      <c r="GB26" s="36" t="e">
        <f t="shared" si="30"/>
        <v>#REF!</v>
      </c>
      <c r="GC26" s="36" t="e">
        <f t="shared" si="30"/>
        <v>#REF!</v>
      </c>
      <c r="GD26" s="36" t="e">
        <f t="shared" si="30"/>
        <v>#REF!</v>
      </c>
      <c r="GE26" s="36" t="e">
        <f t="shared" si="31"/>
        <v>#REF!</v>
      </c>
      <c r="GF26" s="36" t="e">
        <f t="shared" si="31"/>
        <v>#REF!</v>
      </c>
      <c r="GG26" s="36" t="e">
        <f t="shared" si="31"/>
        <v>#REF!</v>
      </c>
      <c r="GH26" s="36" t="e">
        <f t="shared" si="31"/>
        <v>#REF!</v>
      </c>
      <c r="GI26" s="36" t="e">
        <f t="shared" si="31"/>
        <v>#REF!</v>
      </c>
      <c r="GJ26" s="36" t="e">
        <f t="shared" si="31"/>
        <v>#REF!</v>
      </c>
      <c r="GK26" s="36" t="e">
        <f t="shared" si="31"/>
        <v>#REF!</v>
      </c>
      <c r="GL26" s="36" t="e">
        <f t="shared" si="31"/>
        <v>#REF!</v>
      </c>
      <c r="GM26" s="36" t="e">
        <f t="shared" si="31"/>
        <v>#REF!</v>
      </c>
      <c r="GN26" s="36" t="e">
        <f t="shared" si="31"/>
        <v>#REF!</v>
      </c>
      <c r="GO26" s="36" t="e">
        <f t="shared" si="31"/>
        <v>#REF!</v>
      </c>
      <c r="GP26" s="36" t="e">
        <f t="shared" si="31"/>
        <v>#REF!</v>
      </c>
      <c r="GQ26" s="36" t="e">
        <f t="shared" si="31"/>
        <v>#REF!</v>
      </c>
      <c r="GR26" s="36" t="e">
        <f t="shared" si="31"/>
        <v>#REF!</v>
      </c>
      <c r="GS26" s="36" t="e">
        <f t="shared" si="31"/>
        <v>#REF!</v>
      </c>
      <c r="GT26" s="36" t="e">
        <f t="shared" si="31"/>
        <v>#REF!</v>
      </c>
      <c r="GU26" s="36" t="e">
        <f t="shared" si="32"/>
        <v>#REF!</v>
      </c>
      <c r="GV26" s="36" t="e">
        <f t="shared" si="32"/>
        <v>#REF!</v>
      </c>
      <c r="GW26" s="36" t="e">
        <f t="shared" si="32"/>
        <v>#REF!</v>
      </c>
      <c r="GX26" s="36" t="e">
        <f t="shared" si="32"/>
        <v>#REF!</v>
      </c>
      <c r="GY26" s="36" t="e">
        <f t="shared" si="32"/>
        <v>#REF!</v>
      </c>
      <c r="GZ26" s="36" t="e">
        <f t="shared" si="32"/>
        <v>#REF!</v>
      </c>
      <c r="HA26" s="36" t="e">
        <f t="shared" si="32"/>
        <v>#REF!</v>
      </c>
      <c r="HB26" s="36" t="e">
        <f t="shared" si="32"/>
        <v>#REF!</v>
      </c>
      <c r="HC26" s="36" t="e">
        <f t="shared" si="32"/>
        <v>#REF!</v>
      </c>
      <c r="HD26" s="36" t="e">
        <f t="shared" si="32"/>
        <v>#REF!</v>
      </c>
      <c r="HE26" s="36" t="e">
        <f t="shared" si="32"/>
        <v>#REF!</v>
      </c>
      <c r="HF26" s="36" t="e">
        <f t="shared" si="33"/>
        <v>#REF!</v>
      </c>
      <c r="HG26" s="36" t="e">
        <f t="shared" si="34"/>
        <v>#REF!</v>
      </c>
      <c r="HH26" s="36" t="e">
        <f t="shared" si="34"/>
        <v>#REF!</v>
      </c>
    </row>
    <row r="27" spans="1:216" ht="15.75" customHeight="1">
      <c r="A27" s="10">
        <v>16</v>
      </c>
      <c r="B27" s="32" t="s">
        <v>107</v>
      </c>
      <c r="C27" s="103" t="e">
        <f>#REF!</f>
        <v>#REF!</v>
      </c>
      <c r="D27" s="103" t="e">
        <f>#REF!</f>
        <v>#REF!</v>
      </c>
      <c r="E27" s="75" t="e">
        <f>#REF!</f>
        <v>#REF!</v>
      </c>
      <c r="F27" s="15" t="e">
        <f t="shared" si="35"/>
        <v>#REF!</v>
      </c>
      <c r="G27" s="15" t="e">
        <f t="shared" si="35"/>
        <v>#REF!</v>
      </c>
      <c r="H27" s="15" t="e">
        <f t="shared" si="35"/>
        <v>#REF!</v>
      </c>
      <c r="I27" s="15" t="e">
        <f t="shared" si="35"/>
        <v>#REF!</v>
      </c>
      <c r="J27" s="15" t="e">
        <f t="shared" si="35"/>
        <v>#REF!</v>
      </c>
      <c r="K27" s="22">
        <v>0.05</v>
      </c>
      <c r="L27" s="15" t="e">
        <f t="shared" si="1"/>
        <v>#VALUE!</v>
      </c>
      <c r="M27" s="15"/>
      <c r="N27" s="107" t="e">
        <f t="shared" si="14"/>
        <v>#REF!</v>
      </c>
      <c r="O27" s="15" t="e">
        <f t="shared" si="2"/>
        <v>#REF!</v>
      </c>
      <c r="P27" s="100" t="e">
        <f t="shared" si="15"/>
        <v>#REF!</v>
      </c>
      <c r="Q27" s="36" t="e">
        <f t="shared" si="16"/>
        <v>#REF!</v>
      </c>
      <c r="R27" s="36" t="e">
        <f t="shared" si="17"/>
        <v>#REF!</v>
      </c>
      <c r="S27" s="36" t="e">
        <f t="shared" si="18"/>
        <v>#REF!</v>
      </c>
      <c r="T27" s="36" t="e">
        <f t="shared" si="19"/>
        <v>#REF!</v>
      </c>
      <c r="U27" s="36" t="e">
        <f t="shared" si="20"/>
        <v>#REF!</v>
      </c>
      <c r="V27" s="36" t="e">
        <f t="shared" si="3"/>
        <v>#REF!</v>
      </c>
      <c r="W27" s="36" t="e">
        <f t="shared" si="4"/>
        <v>#REF!</v>
      </c>
      <c r="X27" s="36" t="e">
        <f t="shared" si="5"/>
        <v>#REF!</v>
      </c>
      <c r="Y27" s="36" t="e">
        <f t="shared" si="6"/>
        <v>#REF!</v>
      </c>
      <c r="Z27" s="36" t="e">
        <f t="shared" si="7"/>
        <v>#REF!</v>
      </c>
      <c r="AA27" s="36" t="e">
        <f t="shared" si="21"/>
        <v>#REF!</v>
      </c>
      <c r="AB27" s="36" t="e">
        <f t="shared" si="21"/>
        <v>#REF!</v>
      </c>
      <c r="AC27" s="36" t="e">
        <f t="shared" si="21"/>
        <v>#REF!</v>
      </c>
      <c r="AD27" s="36" t="e">
        <f t="shared" si="21"/>
        <v>#REF!</v>
      </c>
      <c r="AE27" s="36" t="e">
        <f t="shared" si="21"/>
        <v>#REF!</v>
      </c>
      <c r="AF27" s="36" t="e">
        <f t="shared" si="21"/>
        <v>#REF!</v>
      </c>
      <c r="AG27" s="36" t="e">
        <f t="shared" si="21"/>
        <v>#REF!</v>
      </c>
      <c r="AH27" s="36" t="e">
        <f t="shared" si="21"/>
        <v>#REF!</v>
      </c>
      <c r="AI27" s="36" t="e">
        <f t="shared" si="21"/>
        <v>#REF!</v>
      </c>
      <c r="AJ27" s="36" t="e">
        <f t="shared" si="21"/>
        <v>#REF!</v>
      </c>
      <c r="AK27" s="36" t="e">
        <f t="shared" si="21"/>
        <v>#REF!</v>
      </c>
      <c r="AL27" s="36" t="e">
        <f t="shared" si="21"/>
        <v>#REF!</v>
      </c>
      <c r="AM27" s="36" t="e">
        <f t="shared" si="21"/>
        <v>#REF!</v>
      </c>
      <c r="AN27" s="36" t="e">
        <f t="shared" si="21"/>
        <v>#REF!</v>
      </c>
      <c r="AO27" s="36" t="e">
        <f t="shared" si="21"/>
        <v>#REF!</v>
      </c>
      <c r="AP27" s="36" t="e">
        <f t="shared" si="21"/>
        <v>#REF!</v>
      </c>
      <c r="AQ27" s="36" t="e">
        <f t="shared" si="22"/>
        <v>#REF!</v>
      </c>
      <c r="AR27" s="36" t="e">
        <f t="shared" si="22"/>
        <v>#REF!</v>
      </c>
      <c r="AS27" s="36" t="e">
        <f t="shared" si="22"/>
        <v>#REF!</v>
      </c>
      <c r="AT27" s="36" t="e">
        <f t="shared" si="22"/>
        <v>#REF!</v>
      </c>
      <c r="AU27" s="36" t="e">
        <f t="shared" si="22"/>
        <v>#REF!</v>
      </c>
      <c r="AV27" s="36" t="e">
        <f t="shared" si="22"/>
        <v>#REF!</v>
      </c>
      <c r="AW27" s="36" t="e">
        <f t="shared" si="22"/>
        <v>#REF!</v>
      </c>
      <c r="AX27" s="36" t="e">
        <f t="shared" si="22"/>
        <v>#REF!</v>
      </c>
      <c r="AY27" s="36" t="e">
        <f t="shared" si="22"/>
        <v>#REF!</v>
      </c>
      <c r="AZ27" s="36" t="e">
        <f t="shared" si="22"/>
        <v>#REF!</v>
      </c>
      <c r="BA27" s="36" t="e">
        <f t="shared" si="22"/>
        <v>#REF!</v>
      </c>
      <c r="BB27" s="36" t="e">
        <f t="shared" si="22"/>
        <v>#REF!</v>
      </c>
      <c r="BC27" s="36" t="e">
        <f t="shared" si="22"/>
        <v>#REF!</v>
      </c>
      <c r="BD27" s="36" t="e">
        <f t="shared" si="22"/>
        <v>#REF!</v>
      </c>
      <c r="BE27" s="36" t="e">
        <f t="shared" si="22"/>
        <v>#REF!</v>
      </c>
      <c r="BF27" s="36" t="e">
        <f t="shared" si="22"/>
        <v>#REF!</v>
      </c>
      <c r="BG27" s="36" t="e">
        <f t="shared" si="23"/>
        <v>#REF!</v>
      </c>
      <c r="BH27" s="36" t="e">
        <f t="shared" si="23"/>
        <v>#REF!</v>
      </c>
      <c r="BI27" s="36" t="e">
        <f t="shared" si="23"/>
        <v>#REF!</v>
      </c>
      <c r="BJ27" s="36" t="e">
        <f t="shared" si="23"/>
        <v>#REF!</v>
      </c>
      <c r="BK27" s="36" t="e">
        <f t="shared" si="23"/>
        <v>#REF!</v>
      </c>
      <c r="BL27" s="36" t="e">
        <f t="shared" si="23"/>
        <v>#REF!</v>
      </c>
      <c r="BM27" s="36" t="e">
        <f t="shared" si="23"/>
        <v>#REF!</v>
      </c>
      <c r="BN27" s="36" t="e">
        <f t="shared" si="23"/>
        <v>#REF!</v>
      </c>
      <c r="BO27" s="36" t="e">
        <f t="shared" si="23"/>
        <v>#REF!</v>
      </c>
      <c r="BP27" s="36" t="e">
        <f t="shared" si="23"/>
        <v>#REF!</v>
      </c>
      <c r="BQ27" s="36" t="e">
        <f t="shared" si="23"/>
        <v>#REF!</v>
      </c>
      <c r="BR27" s="36" t="e">
        <f t="shared" si="23"/>
        <v>#REF!</v>
      </c>
      <c r="BS27" s="36" t="e">
        <f t="shared" si="23"/>
        <v>#REF!</v>
      </c>
      <c r="BT27" s="36" t="e">
        <f t="shared" si="23"/>
        <v>#REF!</v>
      </c>
      <c r="BU27" s="36" t="e">
        <f t="shared" si="23"/>
        <v>#REF!</v>
      </c>
      <c r="BV27" s="36" t="e">
        <f t="shared" si="23"/>
        <v>#REF!</v>
      </c>
      <c r="BW27" s="36" t="e">
        <f t="shared" si="24"/>
        <v>#REF!</v>
      </c>
      <c r="BX27" s="36" t="e">
        <f t="shared" si="24"/>
        <v>#REF!</v>
      </c>
      <c r="BY27" s="36" t="e">
        <f t="shared" si="24"/>
        <v>#REF!</v>
      </c>
      <c r="BZ27" s="36" t="e">
        <f t="shared" si="24"/>
        <v>#REF!</v>
      </c>
      <c r="CA27" s="36" t="e">
        <f t="shared" si="24"/>
        <v>#REF!</v>
      </c>
      <c r="CB27" s="36" t="e">
        <f t="shared" si="24"/>
        <v>#REF!</v>
      </c>
      <c r="CC27" s="36" t="e">
        <f t="shared" si="24"/>
        <v>#REF!</v>
      </c>
      <c r="CD27" s="36" t="e">
        <f t="shared" si="24"/>
        <v>#REF!</v>
      </c>
      <c r="CE27" s="36" t="e">
        <f t="shared" si="24"/>
        <v>#REF!</v>
      </c>
      <c r="CF27" s="36" t="e">
        <f t="shared" si="24"/>
        <v>#REF!</v>
      </c>
      <c r="CG27" s="36" t="e">
        <f t="shared" si="24"/>
        <v>#REF!</v>
      </c>
      <c r="CH27" s="36" t="e">
        <f t="shared" si="24"/>
        <v>#REF!</v>
      </c>
      <c r="CI27" s="36" t="e">
        <f t="shared" si="24"/>
        <v>#REF!</v>
      </c>
      <c r="CJ27" s="36" t="e">
        <f t="shared" si="24"/>
        <v>#REF!</v>
      </c>
      <c r="CK27" s="36" t="e">
        <f t="shared" si="24"/>
        <v>#REF!</v>
      </c>
      <c r="CL27" s="36" t="e">
        <f t="shared" si="24"/>
        <v>#REF!</v>
      </c>
      <c r="CM27" s="36" t="e">
        <f t="shared" si="25"/>
        <v>#REF!</v>
      </c>
      <c r="CN27" s="36" t="e">
        <f t="shared" si="25"/>
        <v>#REF!</v>
      </c>
      <c r="CO27" s="36" t="e">
        <f t="shared" si="25"/>
        <v>#REF!</v>
      </c>
      <c r="CP27" s="36" t="e">
        <f t="shared" si="25"/>
        <v>#REF!</v>
      </c>
      <c r="CQ27" s="36" t="e">
        <f t="shared" si="25"/>
        <v>#REF!</v>
      </c>
      <c r="CR27" s="36" t="e">
        <f t="shared" si="25"/>
        <v>#REF!</v>
      </c>
      <c r="CS27" s="36" t="e">
        <f t="shared" si="25"/>
        <v>#REF!</v>
      </c>
      <c r="CT27" s="36" t="e">
        <f t="shared" si="25"/>
        <v>#REF!</v>
      </c>
      <c r="CU27" s="36" t="e">
        <f t="shared" si="25"/>
        <v>#REF!</v>
      </c>
      <c r="CV27" s="36" t="e">
        <f t="shared" si="25"/>
        <v>#REF!</v>
      </c>
      <c r="CW27" s="36" t="e">
        <f t="shared" si="25"/>
        <v>#REF!</v>
      </c>
      <c r="CX27" s="36" t="e">
        <f t="shared" si="25"/>
        <v>#REF!</v>
      </c>
      <c r="CY27" s="36" t="e">
        <f t="shared" si="25"/>
        <v>#REF!</v>
      </c>
      <c r="CZ27" s="36" t="e">
        <f t="shared" si="25"/>
        <v>#REF!</v>
      </c>
      <c r="DA27" s="36" t="e">
        <f t="shared" si="25"/>
        <v>#REF!</v>
      </c>
      <c r="DB27" s="36" t="e">
        <f t="shared" si="25"/>
        <v>#REF!</v>
      </c>
      <c r="DC27" s="36" t="e">
        <f t="shared" si="26"/>
        <v>#REF!</v>
      </c>
      <c r="DD27" s="36" t="e">
        <f t="shared" si="26"/>
        <v>#REF!</v>
      </c>
      <c r="DE27" s="36" t="e">
        <f t="shared" si="26"/>
        <v>#REF!</v>
      </c>
      <c r="DF27" s="36" t="e">
        <f t="shared" si="26"/>
        <v>#REF!</v>
      </c>
      <c r="DG27" s="36" t="e">
        <f t="shared" si="26"/>
        <v>#REF!</v>
      </c>
      <c r="DH27" s="36" t="e">
        <f t="shared" si="26"/>
        <v>#REF!</v>
      </c>
      <c r="DI27" s="36" t="e">
        <f t="shared" si="26"/>
        <v>#REF!</v>
      </c>
      <c r="DJ27" s="36" t="e">
        <f t="shared" si="26"/>
        <v>#REF!</v>
      </c>
      <c r="DK27" s="36" t="e">
        <f t="shared" si="26"/>
        <v>#REF!</v>
      </c>
      <c r="DL27" s="36" t="e">
        <f t="shared" si="26"/>
        <v>#REF!</v>
      </c>
      <c r="DM27" s="36" t="e">
        <f t="shared" si="26"/>
        <v>#REF!</v>
      </c>
      <c r="DN27" s="36" t="e">
        <f t="shared" si="26"/>
        <v>#REF!</v>
      </c>
      <c r="DO27" s="36" t="e">
        <f t="shared" si="26"/>
        <v>#REF!</v>
      </c>
      <c r="DP27" s="36" t="e">
        <f t="shared" si="26"/>
        <v>#REF!</v>
      </c>
      <c r="DQ27" s="36" t="e">
        <f t="shared" si="26"/>
        <v>#REF!</v>
      </c>
      <c r="DR27" s="36" t="e">
        <f t="shared" si="26"/>
        <v>#REF!</v>
      </c>
      <c r="DS27" s="36" t="e">
        <f t="shared" si="27"/>
        <v>#REF!</v>
      </c>
      <c r="DT27" s="36" t="e">
        <f t="shared" si="27"/>
        <v>#REF!</v>
      </c>
      <c r="DU27" s="36" t="e">
        <f t="shared" si="27"/>
        <v>#REF!</v>
      </c>
      <c r="DV27" s="36" t="e">
        <f t="shared" si="27"/>
        <v>#REF!</v>
      </c>
      <c r="DW27" s="36" t="e">
        <f t="shared" si="27"/>
        <v>#REF!</v>
      </c>
      <c r="DX27" s="36" t="e">
        <f t="shared" si="27"/>
        <v>#REF!</v>
      </c>
      <c r="DY27" s="36" t="e">
        <f t="shared" si="27"/>
        <v>#REF!</v>
      </c>
      <c r="DZ27" s="36" t="e">
        <f t="shared" si="27"/>
        <v>#REF!</v>
      </c>
      <c r="EA27" s="36" t="e">
        <f t="shared" si="27"/>
        <v>#REF!</v>
      </c>
      <c r="EB27" s="36" t="e">
        <f t="shared" si="27"/>
        <v>#REF!</v>
      </c>
      <c r="EC27" s="36" t="e">
        <f t="shared" si="27"/>
        <v>#REF!</v>
      </c>
      <c r="ED27" s="36" t="e">
        <f t="shared" si="27"/>
        <v>#REF!</v>
      </c>
      <c r="EE27" s="36" t="e">
        <f t="shared" si="27"/>
        <v>#REF!</v>
      </c>
      <c r="EF27" s="36" t="e">
        <f t="shared" si="27"/>
        <v>#REF!</v>
      </c>
      <c r="EG27" s="36" t="e">
        <f t="shared" si="27"/>
        <v>#REF!</v>
      </c>
      <c r="EH27" s="36" t="e">
        <f t="shared" si="27"/>
        <v>#REF!</v>
      </c>
      <c r="EI27" s="36" t="e">
        <f t="shared" si="28"/>
        <v>#REF!</v>
      </c>
      <c r="EJ27" s="36" t="e">
        <f t="shared" si="28"/>
        <v>#REF!</v>
      </c>
      <c r="EK27" s="36" t="e">
        <f t="shared" si="28"/>
        <v>#REF!</v>
      </c>
      <c r="EL27" s="36" t="e">
        <f t="shared" si="28"/>
        <v>#REF!</v>
      </c>
      <c r="EM27" s="36" t="e">
        <f t="shared" si="28"/>
        <v>#REF!</v>
      </c>
      <c r="EN27" s="36" t="e">
        <f t="shared" si="28"/>
        <v>#REF!</v>
      </c>
      <c r="EO27" s="36" t="e">
        <f t="shared" si="28"/>
        <v>#REF!</v>
      </c>
      <c r="EP27" s="36" t="e">
        <f t="shared" si="28"/>
        <v>#REF!</v>
      </c>
      <c r="EQ27" s="36" t="e">
        <f t="shared" si="28"/>
        <v>#REF!</v>
      </c>
      <c r="ER27" s="36" t="e">
        <f t="shared" si="28"/>
        <v>#REF!</v>
      </c>
      <c r="ES27" s="36" t="e">
        <f t="shared" si="28"/>
        <v>#REF!</v>
      </c>
      <c r="ET27" s="36" t="e">
        <f t="shared" si="28"/>
        <v>#REF!</v>
      </c>
      <c r="EU27" s="36" t="e">
        <f t="shared" si="28"/>
        <v>#REF!</v>
      </c>
      <c r="EV27" s="36" t="e">
        <f t="shared" si="28"/>
        <v>#REF!</v>
      </c>
      <c r="EW27" s="36" t="e">
        <f t="shared" si="28"/>
        <v>#REF!</v>
      </c>
      <c r="EX27" s="36" t="e">
        <f t="shared" si="28"/>
        <v>#REF!</v>
      </c>
      <c r="EY27" s="36" t="e">
        <f t="shared" si="29"/>
        <v>#REF!</v>
      </c>
      <c r="EZ27" s="36" t="e">
        <f t="shared" si="29"/>
        <v>#REF!</v>
      </c>
      <c r="FA27" s="36" t="e">
        <f t="shared" si="29"/>
        <v>#REF!</v>
      </c>
      <c r="FB27" s="36" t="e">
        <f t="shared" si="29"/>
        <v>#REF!</v>
      </c>
      <c r="FC27" s="36" t="e">
        <f t="shared" si="29"/>
        <v>#REF!</v>
      </c>
      <c r="FD27" s="36" t="e">
        <f t="shared" si="29"/>
        <v>#REF!</v>
      </c>
      <c r="FE27" s="36" t="e">
        <f t="shared" si="29"/>
        <v>#REF!</v>
      </c>
      <c r="FF27" s="36" t="e">
        <f t="shared" si="29"/>
        <v>#REF!</v>
      </c>
      <c r="FG27" s="36" t="e">
        <f t="shared" si="29"/>
        <v>#REF!</v>
      </c>
      <c r="FH27" s="36" t="e">
        <f t="shared" si="29"/>
        <v>#REF!</v>
      </c>
      <c r="FI27" s="36" t="e">
        <f t="shared" si="29"/>
        <v>#REF!</v>
      </c>
      <c r="FJ27" s="36" t="e">
        <f t="shared" si="29"/>
        <v>#REF!</v>
      </c>
      <c r="FK27" s="36" t="e">
        <f t="shared" si="29"/>
        <v>#REF!</v>
      </c>
      <c r="FL27" s="36" t="e">
        <f t="shared" si="29"/>
        <v>#REF!</v>
      </c>
      <c r="FM27" s="36" t="e">
        <f t="shared" si="29"/>
        <v>#REF!</v>
      </c>
      <c r="FN27" s="36" t="e">
        <f t="shared" si="29"/>
        <v>#REF!</v>
      </c>
      <c r="FO27" s="36" t="e">
        <f t="shared" si="30"/>
        <v>#REF!</v>
      </c>
      <c r="FP27" s="36" t="e">
        <f t="shared" si="30"/>
        <v>#REF!</v>
      </c>
      <c r="FQ27" s="36" t="e">
        <f t="shared" si="30"/>
        <v>#REF!</v>
      </c>
      <c r="FR27" s="36" t="e">
        <f t="shared" si="30"/>
        <v>#REF!</v>
      </c>
      <c r="FS27" s="36" t="e">
        <f t="shared" si="30"/>
        <v>#REF!</v>
      </c>
      <c r="FT27" s="36" t="e">
        <f t="shared" si="30"/>
        <v>#REF!</v>
      </c>
      <c r="FU27" s="36" t="e">
        <f t="shared" si="30"/>
        <v>#REF!</v>
      </c>
      <c r="FV27" s="36" t="e">
        <f t="shared" si="30"/>
        <v>#REF!</v>
      </c>
      <c r="FW27" s="36" t="e">
        <f t="shared" si="30"/>
        <v>#REF!</v>
      </c>
      <c r="FX27" s="36" t="e">
        <f t="shared" si="30"/>
        <v>#REF!</v>
      </c>
      <c r="FY27" s="36" t="e">
        <f t="shared" si="30"/>
        <v>#REF!</v>
      </c>
      <c r="FZ27" s="36" t="e">
        <f t="shared" si="30"/>
        <v>#REF!</v>
      </c>
      <c r="GA27" s="36" t="e">
        <f t="shared" si="30"/>
        <v>#REF!</v>
      </c>
      <c r="GB27" s="36" t="e">
        <f t="shared" si="30"/>
        <v>#REF!</v>
      </c>
      <c r="GC27" s="36" t="e">
        <f t="shared" si="30"/>
        <v>#REF!</v>
      </c>
      <c r="GD27" s="36" t="e">
        <f t="shared" si="30"/>
        <v>#REF!</v>
      </c>
      <c r="GE27" s="36" t="e">
        <f t="shared" si="31"/>
        <v>#REF!</v>
      </c>
      <c r="GF27" s="36" t="e">
        <f t="shared" si="31"/>
        <v>#REF!</v>
      </c>
      <c r="GG27" s="36" t="e">
        <f t="shared" si="31"/>
        <v>#REF!</v>
      </c>
      <c r="GH27" s="36" t="e">
        <f t="shared" si="31"/>
        <v>#REF!</v>
      </c>
      <c r="GI27" s="36" t="e">
        <f t="shared" si="31"/>
        <v>#REF!</v>
      </c>
      <c r="GJ27" s="36" t="e">
        <f t="shared" si="31"/>
        <v>#REF!</v>
      </c>
      <c r="GK27" s="36" t="e">
        <f t="shared" si="31"/>
        <v>#REF!</v>
      </c>
      <c r="GL27" s="36" t="e">
        <f t="shared" si="31"/>
        <v>#REF!</v>
      </c>
      <c r="GM27" s="36" t="e">
        <f t="shared" si="31"/>
        <v>#REF!</v>
      </c>
      <c r="GN27" s="36" t="e">
        <f t="shared" si="31"/>
        <v>#REF!</v>
      </c>
      <c r="GO27" s="36" t="e">
        <f t="shared" si="31"/>
        <v>#REF!</v>
      </c>
      <c r="GP27" s="36" t="e">
        <f t="shared" si="31"/>
        <v>#REF!</v>
      </c>
      <c r="GQ27" s="36" t="e">
        <f t="shared" si="31"/>
        <v>#REF!</v>
      </c>
      <c r="GR27" s="36" t="e">
        <f t="shared" si="31"/>
        <v>#REF!</v>
      </c>
      <c r="GS27" s="36" t="e">
        <f t="shared" si="31"/>
        <v>#REF!</v>
      </c>
      <c r="GT27" s="36" t="e">
        <f t="shared" si="31"/>
        <v>#REF!</v>
      </c>
      <c r="GU27" s="36" t="e">
        <f t="shared" si="32"/>
        <v>#REF!</v>
      </c>
      <c r="GV27" s="36" t="e">
        <f t="shared" si="32"/>
        <v>#REF!</v>
      </c>
      <c r="GW27" s="36" t="e">
        <f t="shared" si="32"/>
        <v>#REF!</v>
      </c>
      <c r="GX27" s="36" t="e">
        <f t="shared" si="32"/>
        <v>#REF!</v>
      </c>
      <c r="GY27" s="36" t="e">
        <f t="shared" si="32"/>
        <v>#REF!</v>
      </c>
      <c r="GZ27" s="36" t="e">
        <f t="shared" si="32"/>
        <v>#REF!</v>
      </c>
      <c r="HA27" s="36" t="e">
        <f t="shared" si="32"/>
        <v>#REF!</v>
      </c>
      <c r="HB27" s="36" t="e">
        <f t="shared" si="32"/>
        <v>#REF!</v>
      </c>
      <c r="HC27" s="36" t="e">
        <f t="shared" si="32"/>
        <v>#REF!</v>
      </c>
      <c r="HD27" s="36" t="e">
        <f t="shared" si="32"/>
        <v>#REF!</v>
      </c>
      <c r="HE27" s="36" t="e">
        <f t="shared" si="32"/>
        <v>#REF!</v>
      </c>
      <c r="HF27" s="36" t="e">
        <f t="shared" si="33"/>
        <v>#REF!</v>
      </c>
      <c r="HG27" s="36" t="e">
        <f t="shared" si="34"/>
        <v>#REF!</v>
      </c>
      <c r="HH27" s="36" t="e">
        <f t="shared" si="34"/>
        <v>#REF!</v>
      </c>
    </row>
    <row r="28" spans="1:216" ht="12.75">
      <c r="A28" s="48"/>
      <c r="B28" s="79"/>
      <c r="C28" s="89"/>
      <c r="D28" s="64"/>
      <c r="E28" s="75"/>
      <c r="F28" s="75"/>
      <c r="G28" s="75"/>
      <c r="H28" s="75"/>
      <c r="I28" s="75"/>
      <c r="J28" s="75"/>
      <c r="K28" s="22"/>
      <c r="L28" s="15"/>
      <c r="M28" s="15"/>
      <c r="N28" s="15"/>
      <c r="P28" s="100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</row>
    <row r="29" spans="1:216" ht="12.75">
      <c r="A29" s="48">
        <v>17</v>
      </c>
      <c r="B29" s="94" t="s">
        <v>25</v>
      </c>
      <c r="C29" s="104" t="e">
        <f aca="true" t="shared" si="36" ref="C29:L29">AVERAGE(C12:C27)</f>
        <v>#REF!</v>
      </c>
      <c r="D29" s="104" t="e">
        <f t="shared" si="36"/>
        <v>#REF!</v>
      </c>
      <c r="E29" s="86" t="e">
        <f t="shared" si="36"/>
        <v>#REF!</v>
      </c>
      <c r="F29" s="14" t="e">
        <f t="shared" si="36"/>
        <v>#REF!</v>
      </c>
      <c r="G29" s="14" t="e">
        <f t="shared" si="36"/>
        <v>#REF!</v>
      </c>
      <c r="H29" s="14" t="e">
        <f t="shared" si="36"/>
        <v>#REF!</v>
      </c>
      <c r="I29" s="14" t="e">
        <f t="shared" si="36"/>
        <v>#REF!</v>
      </c>
      <c r="J29" s="14" t="e">
        <f t="shared" si="36"/>
        <v>#REF!</v>
      </c>
      <c r="K29" s="14">
        <f t="shared" si="36"/>
        <v>0.05000000000000001</v>
      </c>
      <c r="L29" s="45" t="e">
        <f t="shared" si="36"/>
        <v>#VALUE!</v>
      </c>
      <c r="M29" s="45"/>
      <c r="N29" s="45"/>
      <c r="P29" s="100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</row>
    <row r="30" spans="11:216" ht="12.75">
      <c r="K30" s="22"/>
      <c r="L30" s="15"/>
      <c r="M30" s="15"/>
      <c r="N30" s="15"/>
      <c r="P30" s="100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</row>
    <row r="31" spans="11:216" ht="12.75">
      <c r="K31" s="22"/>
      <c r="L31" s="15"/>
      <c r="M31" s="15"/>
      <c r="N31" s="15"/>
      <c r="P31" s="100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</row>
    <row r="32" spans="11:216" ht="12.75">
      <c r="K32" s="22"/>
      <c r="P32" s="100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</row>
    <row r="33" spans="2:216" ht="12.75">
      <c r="B33" t="s">
        <v>5</v>
      </c>
      <c r="K33" s="22"/>
      <c r="P33" s="100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</row>
    <row r="34" spans="2:216" ht="14.25">
      <c r="B34" s="70" t="s">
        <v>371</v>
      </c>
      <c r="K34" s="22"/>
      <c r="P34" s="100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</row>
    <row r="35" spans="2:216" ht="14.25">
      <c r="B35" s="70" t="s">
        <v>372</v>
      </c>
      <c r="K35" s="22"/>
      <c r="P35" s="100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</row>
    <row r="36" spans="2:216" ht="14.25">
      <c r="B36" s="70" t="s">
        <v>325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</row>
    <row r="37" spans="16:216" ht="12.75">
      <c r="P37" s="100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</row>
    <row r="38" spans="2:216" ht="12.75">
      <c r="B38" s="32"/>
      <c r="P38" s="100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</row>
    <row r="39" spans="16:216" ht="12.75">
      <c r="P39" s="100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</row>
  </sheetData>
  <sheetProtection/>
  <mergeCells count="3">
    <mergeCell ref="A1:L1"/>
    <mergeCell ref="A5:L5"/>
    <mergeCell ref="F8:J8"/>
  </mergeCells>
  <conditionalFormatting sqref="B12">
    <cfRule type="expression" priority="4" dxfId="0" stopIfTrue="1">
      <formula>AND(E12&gt;11,E12&lt;18,K12&gt;9,K12&lt;16,Q12&gt;3,Q12&lt;7,L12&gt;$L$4,L12&lt;59.9,N12&gt;$O$4,N12&lt;59.9,Z12=0)</formula>
    </cfRule>
  </conditionalFormatting>
  <printOptions horizontalCentered="1"/>
  <pageMargins left="0.75" right="0.75" top="1" bottom="1" header="0.5" footer="0.5"/>
  <pageSetup horizontalDpi="600" verticalDpi="600" orientation="portrait" scale="70" r:id="rId2"/>
  <headerFooter alignWithMargins="0">
    <oddHeader>&amp;RIIEC Exhibit 2.9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H52"/>
  <sheetViews>
    <sheetView zoomScalePageLayoutView="0" workbookViewId="0" topLeftCell="A28">
      <selection activeCell="B12" sqref="B12:B40"/>
    </sheetView>
  </sheetViews>
  <sheetFormatPr defaultColWidth="9.140625" defaultRowHeight="12.75"/>
  <cols>
    <col min="1" max="1" width="5.00390625" style="10" bestFit="1" customWidth="1"/>
    <col min="2" max="2" width="19.421875" style="0" customWidth="1"/>
    <col min="3" max="3" width="13.57421875" style="48" bestFit="1" customWidth="1"/>
    <col min="4" max="4" width="9.8515625" style="48" bestFit="1" customWidth="1"/>
    <col min="5" max="5" width="10.8515625" style="48" bestFit="1" customWidth="1"/>
    <col min="6" max="6" width="8.28125" style="48" bestFit="1" customWidth="1"/>
    <col min="7" max="7" width="8.421875" style="48" bestFit="1" customWidth="1"/>
    <col min="8" max="8" width="8.57421875" style="48" bestFit="1" customWidth="1"/>
    <col min="9" max="9" width="8.28125" style="48" bestFit="1" customWidth="1"/>
    <col min="10" max="10" width="8.57421875" style="48" bestFit="1" customWidth="1"/>
    <col min="11" max="11" width="11.7109375" style="10" bestFit="1" customWidth="1"/>
    <col min="12" max="13" width="13.28125" style="10" customWidth="1"/>
    <col min="14" max="14" width="7.57421875" style="10" bestFit="1" customWidth="1"/>
    <col min="15" max="15" width="9.28125" style="0" bestFit="1" customWidth="1"/>
    <col min="16" max="16" width="10.140625" style="0" bestFit="1" customWidth="1"/>
    <col min="17" max="17" width="9.28125" style="0" bestFit="1" customWidth="1"/>
  </cols>
  <sheetData>
    <row r="1" spans="1:14" ht="27.75">
      <c r="A1" s="254" t="s">
        <v>367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13"/>
      <c r="N1" s="113"/>
    </row>
    <row r="5" spans="1:14" ht="18">
      <c r="A5" s="255" t="s">
        <v>354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114"/>
      <c r="N5" s="114"/>
    </row>
    <row r="8" spans="6:10" ht="12.75">
      <c r="F8" s="260" t="s">
        <v>351</v>
      </c>
      <c r="G8" s="260"/>
      <c r="H8" s="260"/>
      <c r="I8" s="260"/>
      <c r="J8" s="260"/>
    </row>
    <row r="9" spans="1:216" ht="27.75">
      <c r="A9" s="6" t="s">
        <v>6</v>
      </c>
      <c r="B9" s="109" t="s">
        <v>95</v>
      </c>
      <c r="C9" s="69" t="s">
        <v>317</v>
      </c>
      <c r="D9" s="88" t="s">
        <v>316</v>
      </c>
      <c r="E9" s="69" t="s">
        <v>320</v>
      </c>
      <c r="F9" s="11" t="s">
        <v>346</v>
      </c>
      <c r="G9" s="11" t="s">
        <v>347</v>
      </c>
      <c r="H9" s="11" t="s">
        <v>348</v>
      </c>
      <c r="I9" s="11" t="s">
        <v>349</v>
      </c>
      <c r="J9" s="11" t="s">
        <v>350</v>
      </c>
      <c r="K9" s="69" t="s">
        <v>352</v>
      </c>
      <c r="L9" s="11" t="s">
        <v>353</v>
      </c>
      <c r="M9" s="11"/>
      <c r="N9" s="11"/>
      <c r="O9" s="11"/>
      <c r="P9" s="3" t="s">
        <v>115</v>
      </c>
      <c r="Q9" s="8" t="s">
        <v>116</v>
      </c>
      <c r="R9" s="8" t="s">
        <v>117</v>
      </c>
      <c r="S9" s="8" t="s">
        <v>118</v>
      </c>
      <c r="T9" s="8" t="s">
        <v>119</v>
      </c>
      <c r="U9" s="8" t="s">
        <v>120</v>
      </c>
      <c r="V9" s="8" t="s">
        <v>121</v>
      </c>
      <c r="W9" s="8" t="s">
        <v>122</v>
      </c>
      <c r="X9" s="8" t="s">
        <v>123</v>
      </c>
      <c r="Y9" s="8" t="s">
        <v>124</v>
      </c>
      <c r="Z9" s="8" t="s">
        <v>125</v>
      </c>
      <c r="AA9" s="8" t="s">
        <v>126</v>
      </c>
      <c r="AB9" s="8" t="s">
        <v>127</v>
      </c>
      <c r="AC9" s="8" t="s">
        <v>128</v>
      </c>
      <c r="AD9" s="8" t="s">
        <v>129</v>
      </c>
      <c r="AE9" s="8" t="s">
        <v>130</v>
      </c>
      <c r="AF9" s="8" t="s">
        <v>131</v>
      </c>
      <c r="AG9" s="8" t="s">
        <v>132</v>
      </c>
      <c r="AH9" s="8" t="s">
        <v>133</v>
      </c>
      <c r="AI9" s="8" t="s">
        <v>134</v>
      </c>
      <c r="AJ9" s="8" t="s">
        <v>135</v>
      </c>
      <c r="AK9" s="8" t="s">
        <v>136</v>
      </c>
      <c r="AL9" s="8" t="s">
        <v>137</v>
      </c>
      <c r="AM9" s="8" t="s">
        <v>138</v>
      </c>
      <c r="AN9" s="8" t="s">
        <v>139</v>
      </c>
      <c r="AO9" s="8" t="s">
        <v>140</v>
      </c>
      <c r="AP9" s="8" t="s">
        <v>141</v>
      </c>
      <c r="AQ9" s="8" t="s">
        <v>142</v>
      </c>
      <c r="AR9" s="8" t="s">
        <v>143</v>
      </c>
      <c r="AS9" s="8" t="s">
        <v>144</v>
      </c>
      <c r="AT9" s="8" t="s">
        <v>145</v>
      </c>
      <c r="AU9" s="8" t="s">
        <v>146</v>
      </c>
      <c r="AV9" s="8" t="s">
        <v>147</v>
      </c>
      <c r="AW9" s="8" t="s">
        <v>148</v>
      </c>
      <c r="AX9" s="8" t="s">
        <v>149</v>
      </c>
      <c r="AY9" s="8" t="s">
        <v>150</v>
      </c>
      <c r="AZ9" s="8" t="s">
        <v>151</v>
      </c>
      <c r="BA9" s="8" t="s">
        <v>152</v>
      </c>
      <c r="BB9" s="8" t="s">
        <v>153</v>
      </c>
      <c r="BC9" s="8" t="s">
        <v>154</v>
      </c>
      <c r="BD9" s="8" t="s">
        <v>155</v>
      </c>
      <c r="BE9" s="8" t="s">
        <v>156</v>
      </c>
      <c r="BF9" s="8" t="s">
        <v>157</v>
      </c>
      <c r="BG9" s="8" t="s">
        <v>158</v>
      </c>
      <c r="BH9" s="8" t="s">
        <v>159</v>
      </c>
      <c r="BI9" s="8" t="s">
        <v>160</v>
      </c>
      <c r="BJ9" s="8" t="s">
        <v>161</v>
      </c>
      <c r="BK9" s="8" t="s">
        <v>162</v>
      </c>
      <c r="BL9" s="8" t="s">
        <v>163</v>
      </c>
      <c r="BM9" s="8" t="s">
        <v>164</v>
      </c>
      <c r="BN9" s="8" t="s">
        <v>165</v>
      </c>
      <c r="BO9" s="8" t="s">
        <v>166</v>
      </c>
      <c r="BP9" s="8" t="s">
        <v>167</v>
      </c>
      <c r="BQ9" s="8" t="s">
        <v>168</v>
      </c>
      <c r="BR9" s="8" t="s">
        <v>169</v>
      </c>
      <c r="BS9" s="8" t="s">
        <v>170</v>
      </c>
      <c r="BT9" s="8" t="s">
        <v>171</v>
      </c>
      <c r="BU9" s="8" t="s">
        <v>172</v>
      </c>
      <c r="BV9" s="8" t="s">
        <v>173</v>
      </c>
      <c r="BW9" s="8" t="s">
        <v>174</v>
      </c>
      <c r="BX9" s="8" t="s">
        <v>175</v>
      </c>
      <c r="BY9" s="8" t="s">
        <v>176</v>
      </c>
      <c r="BZ9" s="8" t="s">
        <v>177</v>
      </c>
      <c r="CA9" s="8" t="s">
        <v>178</v>
      </c>
      <c r="CB9" s="8" t="s">
        <v>179</v>
      </c>
      <c r="CC9" s="8" t="s">
        <v>180</v>
      </c>
      <c r="CD9" s="8" t="s">
        <v>181</v>
      </c>
      <c r="CE9" s="8" t="s">
        <v>182</v>
      </c>
      <c r="CF9" s="8" t="s">
        <v>183</v>
      </c>
      <c r="CG9" s="8" t="s">
        <v>184</v>
      </c>
      <c r="CH9" s="8" t="s">
        <v>185</v>
      </c>
      <c r="CI9" s="8" t="s">
        <v>186</v>
      </c>
      <c r="CJ9" s="8" t="s">
        <v>187</v>
      </c>
      <c r="CK9" s="8" t="s">
        <v>188</v>
      </c>
      <c r="CL9" s="8" t="s">
        <v>189</v>
      </c>
      <c r="CM9" s="8" t="s">
        <v>190</v>
      </c>
      <c r="CN9" s="8" t="s">
        <v>191</v>
      </c>
      <c r="CO9" s="8" t="s">
        <v>192</v>
      </c>
      <c r="CP9" s="8" t="s">
        <v>193</v>
      </c>
      <c r="CQ9" s="8" t="s">
        <v>194</v>
      </c>
      <c r="CR9" s="8" t="s">
        <v>195</v>
      </c>
      <c r="CS9" s="8" t="s">
        <v>196</v>
      </c>
      <c r="CT9" s="8" t="s">
        <v>197</v>
      </c>
      <c r="CU9" s="8" t="s">
        <v>198</v>
      </c>
      <c r="CV9" s="8" t="s">
        <v>199</v>
      </c>
      <c r="CW9" s="8" t="s">
        <v>200</v>
      </c>
      <c r="CX9" s="8" t="s">
        <v>201</v>
      </c>
      <c r="CY9" s="8" t="s">
        <v>202</v>
      </c>
      <c r="CZ9" s="8" t="s">
        <v>203</v>
      </c>
      <c r="DA9" s="8" t="s">
        <v>204</v>
      </c>
      <c r="DB9" s="8" t="s">
        <v>205</v>
      </c>
      <c r="DC9" s="8" t="s">
        <v>206</v>
      </c>
      <c r="DD9" s="8" t="s">
        <v>207</v>
      </c>
      <c r="DE9" s="8" t="s">
        <v>208</v>
      </c>
      <c r="DF9" s="8" t="s">
        <v>209</v>
      </c>
      <c r="DG9" s="8" t="s">
        <v>210</v>
      </c>
      <c r="DH9" s="8" t="s">
        <v>211</v>
      </c>
      <c r="DI9" s="8" t="s">
        <v>212</v>
      </c>
      <c r="DJ9" s="8" t="s">
        <v>213</v>
      </c>
      <c r="DK9" s="8" t="s">
        <v>214</v>
      </c>
      <c r="DL9" s="8" t="s">
        <v>215</v>
      </c>
      <c r="DM9" s="8" t="s">
        <v>216</v>
      </c>
      <c r="DN9" s="8" t="s">
        <v>217</v>
      </c>
      <c r="DO9" s="8" t="s">
        <v>218</v>
      </c>
      <c r="DP9" s="8" t="s">
        <v>219</v>
      </c>
      <c r="DQ9" s="8" t="s">
        <v>220</v>
      </c>
      <c r="DR9" s="8" t="s">
        <v>221</v>
      </c>
      <c r="DS9" s="8" t="s">
        <v>222</v>
      </c>
      <c r="DT9" s="8" t="s">
        <v>223</v>
      </c>
      <c r="DU9" s="8" t="s">
        <v>224</v>
      </c>
      <c r="DV9" s="8" t="s">
        <v>225</v>
      </c>
      <c r="DW9" s="8" t="s">
        <v>226</v>
      </c>
      <c r="DX9" s="8" t="s">
        <v>227</v>
      </c>
      <c r="DY9" s="8" t="s">
        <v>228</v>
      </c>
      <c r="DZ9" s="8" t="s">
        <v>229</v>
      </c>
      <c r="EA9" s="8" t="s">
        <v>230</v>
      </c>
      <c r="EB9" s="8" t="s">
        <v>231</v>
      </c>
      <c r="EC9" s="8" t="s">
        <v>232</v>
      </c>
      <c r="ED9" s="8" t="s">
        <v>233</v>
      </c>
      <c r="EE9" s="8" t="s">
        <v>234</v>
      </c>
      <c r="EF9" s="8" t="s">
        <v>235</v>
      </c>
      <c r="EG9" s="8" t="s">
        <v>236</v>
      </c>
      <c r="EH9" s="8" t="s">
        <v>237</v>
      </c>
      <c r="EI9" s="8" t="s">
        <v>238</v>
      </c>
      <c r="EJ9" s="8" t="s">
        <v>239</v>
      </c>
      <c r="EK9" s="8" t="s">
        <v>240</v>
      </c>
      <c r="EL9" s="8" t="s">
        <v>241</v>
      </c>
      <c r="EM9" s="8" t="s">
        <v>242</v>
      </c>
      <c r="EN9" s="8" t="s">
        <v>243</v>
      </c>
      <c r="EO9" s="8" t="s">
        <v>244</v>
      </c>
      <c r="EP9" s="8" t="s">
        <v>245</v>
      </c>
      <c r="EQ9" s="8" t="s">
        <v>246</v>
      </c>
      <c r="ER9" s="8" t="s">
        <v>247</v>
      </c>
      <c r="ES9" s="8" t="s">
        <v>248</v>
      </c>
      <c r="ET9" s="8" t="s">
        <v>249</v>
      </c>
      <c r="EU9" s="8" t="s">
        <v>250</v>
      </c>
      <c r="EV9" s="8" t="s">
        <v>251</v>
      </c>
      <c r="EW9" s="8" t="s">
        <v>252</v>
      </c>
      <c r="EX9" s="8" t="s">
        <v>253</v>
      </c>
      <c r="EY9" s="8" t="s">
        <v>254</v>
      </c>
      <c r="EZ9" s="8" t="s">
        <v>255</v>
      </c>
      <c r="FA9" s="8" t="s">
        <v>256</v>
      </c>
      <c r="FB9" s="8" t="s">
        <v>257</v>
      </c>
      <c r="FC9" s="8" t="s">
        <v>258</v>
      </c>
      <c r="FD9" s="8" t="s">
        <v>259</v>
      </c>
      <c r="FE9" s="8" t="s">
        <v>260</v>
      </c>
      <c r="FF9" s="8" t="s">
        <v>261</v>
      </c>
      <c r="FG9" s="8" t="s">
        <v>262</v>
      </c>
      <c r="FH9" s="8" t="s">
        <v>263</v>
      </c>
      <c r="FI9" s="8" t="s">
        <v>264</v>
      </c>
      <c r="FJ9" s="8" t="s">
        <v>265</v>
      </c>
      <c r="FK9" s="8" t="s">
        <v>266</v>
      </c>
      <c r="FL9" s="8" t="s">
        <v>267</v>
      </c>
      <c r="FM9" s="8" t="s">
        <v>268</v>
      </c>
      <c r="FN9" s="8" t="s">
        <v>269</v>
      </c>
      <c r="FO9" s="8" t="s">
        <v>270</v>
      </c>
      <c r="FP9" s="8" t="s">
        <v>271</v>
      </c>
      <c r="FQ9" s="8" t="s">
        <v>272</v>
      </c>
      <c r="FR9" s="8" t="s">
        <v>273</v>
      </c>
      <c r="FS9" s="8" t="s">
        <v>274</v>
      </c>
      <c r="FT9" s="8" t="s">
        <v>275</v>
      </c>
      <c r="FU9" s="8" t="s">
        <v>276</v>
      </c>
      <c r="FV9" s="8" t="s">
        <v>277</v>
      </c>
      <c r="FW9" s="8" t="s">
        <v>278</v>
      </c>
      <c r="FX9" s="8" t="s">
        <v>279</v>
      </c>
      <c r="FY9" s="8" t="s">
        <v>280</v>
      </c>
      <c r="FZ9" s="8" t="s">
        <v>281</v>
      </c>
      <c r="GA9" s="8" t="s">
        <v>282</v>
      </c>
      <c r="GB9" s="8" t="s">
        <v>283</v>
      </c>
      <c r="GC9" s="8" t="s">
        <v>284</v>
      </c>
      <c r="GD9" s="8" t="s">
        <v>285</v>
      </c>
      <c r="GE9" s="8" t="s">
        <v>286</v>
      </c>
      <c r="GF9" s="8" t="s">
        <v>287</v>
      </c>
      <c r="GG9" s="8" t="s">
        <v>288</v>
      </c>
      <c r="GH9" s="8" t="s">
        <v>289</v>
      </c>
      <c r="GI9" s="8" t="s">
        <v>290</v>
      </c>
      <c r="GJ9" s="8" t="s">
        <v>291</v>
      </c>
      <c r="GK9" s="8" t="s">
        <v>292</v>
      </c>
      <c r="GL9" s="8" t="s">
        <v>293</v>
      </c>
      <c r="GM9" s="8" t="s">
        <v>294</v>
      </c>
      <c r="GN9" s="8" t="s">
        <v>295</v>
      </c>
      <c r="GO9" s="8" t="s">
        <v>296</v>
      </c>
      <c r="GP9" s="8" t="s">
        <v>297</v>
      </c>
      <c r="GQ9" s="8" t="s">
        <v>298</v>
      </c>
      <c r="GR9" s="8" t="s">
        <v>299</v>
      </c>
      <c r="GS9" s="8" t="s">
        <v>300</v>
      </c>
      <c r="GT9" s="8" t="s">
        <v>301</v>
      </c>
      <c r="GU9" s="8" t="s">
        <v>302</v>
      </c>
      <c r="GV9" s="8" t="s">
        <v>303</v>
      </c>
      <c r="GW9" s="8" t="s">
        <v>304</v>
      </c>
      <c r="GX9" s="8" t="s">
        <v>305</v>
      </c>
      <c r="GY9" s="8" t="s">
        <v>306</v>
      </c>
      <c r="GZ9" s="8" t="s">
        <v>307</v>
      </c>
      <c r="HA9" s="8" t="s">
        <v>308</v>
      </c>
      <c r="HB9" s="8" t="s">
        <v>309</v>
      </c>
      <c r="HC9" s="8" t="s">
        <v>310</v>
      </c>
      <c r="HD9" s="8" t="s">
        <v>311</v>
      </c>
      <c r="HE9" s="8" t="s">
        <v>312</v>
      </c>
      <c r="HF9" s="8" t="s">
        <v>313</v>
      </c>
      <c r="HG9" s="8" t="s">
        <v>314</v>
      </c>
      <c r="HH9" s="8" t="s">
        <v>315</v>
      </c>
    </row>
    <row r="10" spans="1:216" ht="12.75">
      <c r="A10" s="7"/>
      <c r="B10" s="81"/>
      <c r="C10" s="47" t="s">
        <v>0</v>
      </c>
      <c r="D10" s="102" t="s">
        <v>1</v>
      </c>
      <c r="E10" s="102" t="s">
        <v>2</v>
      </c>
      <c r="F10" s="14" t="s">
        <v>3</v>
      </c>
      <c r="G10" s="7" t="s">
        <v>4</v>
      </c>
      <c r="H10" s="115" t="s">
        <v>7</v>
      </c>
      <c r="I10" s="7" t="s">
        <v>47</v>
      </c>
      <c r="J10" s="7" t="s">
        <v>48</v>
      </c>
      <c r="K10" s="7" t="s">
        <v>49</v>
      </c>
      <c r="L10" s="7" t="s">
        <v>50</v>
      </c>
      <c r="M10" s="7"/>
      <c r="N10" s="7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</row>
    <row r="11" spans="2:11" ht="12.75">
      <c r="B11" s="77"/>
      <c r="D11" s="21"/>
      <c r="F11" s="10"/>
      <c r="G11" s="10"/>
      <c r="H11" s="10"/>
      <c r="I11" s="10"/>
      <c r="J11" s="10"/>
      <c r="K11" s="22"/>
    </row>
    <row r="12" spans="1:216" ht="12.75">
      <c r="A12" s="10">
        <v>1</v>
      </c>
      <c r="B12" s="59" t="s">
        <v>375</v>
      </c>
      <c r="C12" s="103" t="e">
        <f>#REF!</f>
        <v>#REF!</v>
      </c>
      <c r="D12" s="116" t="e">
        <f>#REF!</f>
        <v>#REF!</v>
      </c>
      <c r="E12" s="75" t="e">
        <f>#REF!</f>
        <v>#REF!</v>
      </c>
      <c r="F12" s="15" t="e">
        <f aca="true" t="shared" si="0" ref="F12:J18">E12-$N12</f>
        <v>#REF!</v>
      </c>
      <c r="G12" s="15" t="e">
        <f t="shared" si="0"/>
        <v>#REF!</v>
      </c>
      <c r="H12" s="15" t="e">
        <f t="shared" si="0"/>
        <v>#REF!</v>
      </c>
      <c r="I12" s="15" t="e">
        <f t="shared" si="0"/>
        <v>#REF!</v>
      </c>
      <c r="J12" s="15" t="e">
        <f t="shared" si="0"/>
        <v>#REF!</v>
      </c>
      <c r="K12" s="22">
        <v>0.05</v>
      </c>
      <c r="L12" s="15" t="e">
        <f aca="true" t="shared" si="1" ref="L12:L40">IRR(P12:HH12)</f>
        <v>#VALUE!</v>
      </c>
      <c r="N12" s="107" t="e">
        <f>(E12-K12)/6</f>
        <v>#REF!</v>
      </c>
      <c r="O12" s="15" t="e">
        <f>J12-$N12</f>
        <v>#REF!</v>
      </c>
      <c r="P12" s="100" t="e">
        <f>-C12</f>
        <v>#REF!</v>
      </c>
      <c r="Q12" s="36" t="e">
        <f>D12*(1+$E12)</f>
        <v>#REF!</v>
      </c>
      <c r="R12" s="36" t="e">
        <f aca="true" t="shared" si="2" ref="R12:U40">Q12*(1+$E12)</f>
        <v>#REF!</v>
      </c>
      <c r="S12" s="36" t="e">
        <f t="shared" si="2"/>
        <v>#REF!</v>
      </c>
      <c r="T12" s="36" t="e">
        <f t="shared" si="2"/>
        <v>#REF!</v>
      </c>
      <c r="U12" s="36" t="e">
        <f t="shared" si="2"/>
        <v>#REF!</v>
      </c>
      <c r="V12" s="36" t="e">
        <f aca="true" t="shared" si="3" ref="V12:V18">U12*(1+$F12)</f>
        <v>#REF!</v>
      </c>
      <c r="W12" s="36" t="e">
        <f aca="true" t="shared" si="4" ref="W12:W18">V12*(1+$G12)</f>
        <v>#REF!</v>
      </c>
      <c r="X12" s="36" t="e">
        <f aca="true" t="shared" si="5" ref="X12:X18">W12*(1+$H12)</f>
        <v>#REF!</v>
      </c>
      <c r="Y12" s="36" t="e">
        <f aca="true" t="shared" si="6" ref="Y12:Y18">X12*(1+$I12)</f>
        <v>#REF!</v>
      </c>
      <c r="Z12" s="36" t="e">
        <f aca="true" t="shared" si="7" ref="Z12:Z18">Y12*(1+$J12)</f>
        <v>#REF!</v>
      </c>
      <c r="AA12" s="36" t="e">
        <f aca="true" t="shared" si="8" ref="AA12:AP14">Z12*(1+$K12)</f>
        <v>#REF!</v>
      </c>
      <c r="AB12" s="36" t="e">
        <f t="shared" si="8"/>
        <v>#REF!</v>
      </c>
      <c r="AC12" s="36" t="e">
        <f t="shared" si="8"/>
        <v>#REF!</v>
      </c>
      <c r="AD12" s="36" t="e">
        <f t="shared" si="8"/>
        <v>#REF!</v>
      </c>
      <c r="AE12" s="36" t="e">
        <f t="shared" si="8"/>
        <v>#REF!</v>
      </c>
      <c r="AF12" s="36" t="e">
        <f t="shared" si="8"/>
        <v>#REF!</v>
      </c>
      <c r="AG12" s="36" t="e">
        <f t="shared" si="8"/>
        <v>#REF!</v>
      </c>
      <c r="AH12" s="36" t="e">
        <f t="shared" si="8"/>
        <v>#REF!</v>
      </c>
      <c r="AI12" s="36" t="e">
        <f t="shared" si="8"/>
        <v>#REF!</v>
      </c>
      <c r="AJ12" s="36" t="e">
        <f t="shared" si="8"/>
        <v>#REF!</v>
      </c>
      <c r="AK12" s="36" t="e">
        <f t="shared" si="8"/>
        <v>#REF!</v>
      </c>
      <c r="AL12" s="36" t="e">
        <f t="shared" si="8"/>
        <v>#REF!</v>
      </c>
      <c r="AM12" s="36" t="e">
        <f t="shared" si="8"/>
        <v>#REF!</v>
      </c>
      <c r="AN12" s="36" t="e">
        <f t="shared" si="8"/>
        <v>#REF!</v>
      </c>
      <c r="AO12" s="36" t="e">
        <f t="shared" si="8"/>
        <v>#REF!</v>
      </c>
      <c r="AP12" s="36" t="e">
        <f t="shared" si="8"/>
        <v>#REF!</v>
      </c>
      <c r="AQ12" s="36" t="e">
        <f aca="true" t="shared" si="9" ref="AQ12:BF14">AP12*(1+$K12)</f>
        <v>#REF!</v>
      </c>
      <c r="AR12" s="36" t="e">
        <f t="shared" si="9"/>
        <v>#REF!</v>
      </c>
      <c r="AS12" s="36" t="e">
        <f t="shared" si="9"/>
        <v>#REF!</v>
      </c>
      <c r="AT12" s="36" t="e">
        <f t="shared" si="9"/>
        <v>#REF!</v>
      </c>
      <c r="AU12" s="36" t="e">
        <f t="shared" si="9"/>
        <v>#REF!</v>
      </c>
      <c r="AV12" s="36" t="e">
        <f t="shared" si="9"/>
        <v>#REF!</v>
      </c>
      <c r="AW12" s="36" t="e">
        <f t="shared" si="9"/>
        <v>#REF!</v>
      </c>
      <c r="AX12" s="36" t="e">
        <f t="shared" si="9"/>
        <v>#REF!</v>
      </c>
      <c r="AY12" s="36" t="e">
        <f t="shared" si="9"/>
        <v>#REF!</v>
      </c>
      <c r="AZ12" s="36" t="e">
        <f t="shared" si="9"/>
        <v>#REF!</v>
      </c>
      <c r="BA12" s="36" t="e">
        <f t="shared" si="9"/>
        <v>#REF!</v>
      </c>
      <c r="BB12" s="36" t="e">
        <f t="shared" si="9"/>
        <v>#REF!</v>
      </c>
      <c r="BC12" s="36" t="e">
        <f t="shared" si="9"/>
        <v>#REF!</v>
      </c>
      <c r="BD12" s="36" t="e">
        <f t="shared" si="9"/>
        <v>#REF!</v>
      </c>
      <c r="BE12" s="36" t="e">
        <f t="shared" si="9"/>
        <v>#REF!</v>
      </c>
      <c r="BF12" s="36" t="e">
        <f t="shared" si="9"/>
        <v>#REF!</v>
      </c>
      <c r="BG12" s="36" t="e">
        <f aca="true" t="shared" si="10" ref="BG12:BV14">BF12*(1+$K12)</f>
        <v>#REF!</v>
      </c>
      <c r="BH12" s="36" t="e">
        <f t="shared" si="10"/>
        <v>#REF!</v>
      </c>
      <c r="BI12" s="36" t="e">
        <f t="shared" si="10"/>
        <v>#REF!</v>
      </c>
      <c r="BJ12" s="36" t="e">
        <f t="shared" si="10"/>
        <v>#REF!</v>
      </c>
      <c r="BK12" s="36" t="e">
        <f t="shared" si="10"/>
        <v>#REF!</v>
      </c>
      <c r="BL12" s="36" t="e">
        <f t="shared" si="10"/>
        <v>#REF!</v>
      </c>
      <c r="BM12" s="36" t="e">
        <f t="shared" si="10"/>
        <v>#REF!</v>
      </c>
      <c r="BN12" s="36" t="e">
        <f t="shared" si="10"/>
        <v>#REF!</v>
      </c>
      <c r="BO12" s="36" t="e">
        <f t="shared" si="10"/>
        <v>#REF!</v>
      </c>
      <c r="BP12" s="36" t="e">
        <f t="shared" si="10"/>
        <v>#REF!</v>
      </c>
      <c r="BQ12" s="36" t="e">
        <f t="shared" si="10"/>
        <v>#REF!</v>
      </c>
      <c r="BR12" s="36" t="e">
        <f t="shared" si="10"/>
        <v>#REF!</v>
      </c>
      <c r="BS12" s="36" t="e">
        <f t="shared" si="10"/>
        <v>#REF!</v>
      </c>
      <c r="BT12" s="36" t="e">
        <f t="shared" si="10"/>
        <v>#REF!</v>
      </c>
      <c r="BU12" s="36" t="e">
        <f t="shared" si="10"/>
        <v>#REF!</v>
      </c>
      <c r="BV12" s="36" t="e">
        <f t="shared" si="10"/>
        <v>#REF!</v>
      </c>
      <c r="BW12" s="36" t="e">
        <f aca="true" t="shared" si="11" ref="BW12:CL14">BV12*(1+$K12)</f>
        <v>#REF!</v>
      </c>
      <c r="BX12" s="36" t="e">
        <f t="shared" si="11"/>
        <v>#REF!</v>
      </c>
      <c r="BY12" s="36" t="e">
        <f t="shared" si="11"/>
        <v>#REF!</v>
      </c>
      <c r="BZ12" s="36" t="e">
        <f t="shared" si="11"/>
        <v>#REF!</v>
      </c>
      <c r="CA12" s="36" t="e">
        <f t="shared" si="11"/>
        <v>#REF!</v>
      </c>
      <c r="CB12" s="36" t="e">
        <f t="shared" si="11"/>
        <v>#REF!</v>
      </c>
      <c r="CC12" s="36" t="e">
        <f t="shared" si="11"/>
        <v>#REF!</v>
      </c>
      <c r="CD12" s="36" t="e">
        <f t="shared" si="11"/>
        <v>#REF!</v>
      </c>
      <c r="CE12" s="36" t="e">
        <f t="shared" si="11"/>
        <v>#REF!</v>
      </c>
      <c r="CF12" s="36" t="e">
        <f t="shared" si="11"/>
        <v>#REF!</v>
      </c>
      <c r="CG12" s="36" t="e">
        <f t="shared" si="11"/>
        <v>#REF!</v>
      </c>
      <c r="CH12" s="36" t="e">
        <f t="shared" si="11"/>
        <v>#REF!</v>
      </c>
      <c r="CI12" s="36" t="e">
        <f t="shared" si="11"/>
        <v>#REF!</v>
      </c>
      <c r="CJ12" s="36" t="e">
        <f t="shared" si="11"/>
        <v>#REF!</v>
      </c>
      <c r="CK12" s="36" t="e">
        <f t="shared" si="11"/>
        <v>#REF!</v>
      </c>
      <c r="CL12" s="36" t="e">
        <f t="shared" si="11"/>
        <v>#REF!</v>
      </c>
      <c r="CM12" s="36" t="e">
        <f aca="true" t="shared" si="12" ref="CM12:DB14">CL12*(1+$K12)</f>
        <v>#REF!</v>
      </c>
      <c r="CN12" s="36" t="e">
        <f t="shared" si="12"/>
        <v>#REF!</v>
      </c>
      <c r="CO12" s="36" t="e">
        <f t="shared" si="12"/>
        <v>#REF!</v>
      </c>
      <c r="CP12" s="36" t="e">
        <f t="shared" si="12"/>
        <v>#REF!</v>
      </c>
      <c r="CQ12" s="36" t="e">
        <f t="shared" si="12"/>
        <v>#REF!</v>
      </c>
      <c r="CR12" s="36" t="e">
        <f t="shared" si="12"/>
        <v>#REF!</v>
      </c>
      <c r="CS12" s="36" t="e">
        <f t="shared" si="12"/>
        <v>#REF!</v>
      </c>
      <c r="CT12" s="36" t="e">
        <f t="shared" si="12"/>
        <v>#REF!</v>
      </c>
      <c r="CU12" s="36" t="e">
        <f t="shared" si="12"/>
        <v>#REF!</v>
      </c>
      <c r="CV12" s="36" t="e">
        <f t="shared" si="12"/>
        <v>#REF!</v>
      </c>
      <c r="CW12" s="36" t="e">
        <f t="shared" si="12"/>
        <v>#REF!</v>
      </c>
      <c r="CX12" s="36" t="e">
        <f t="shared" si="12"/>
        <v>#REF!</v>
      </c>
      <c r="CY12" s="36" t="e">
        <f t="shared" si="12"/>
        <v>#REF!</v>
      </c>
      <c r="CZ12" s="36" t="e">
        <f t="shared" si="12"/>
        <v>#REF!</v>
      </c>
      <c r="DA12" s="36" t="e">
        <f t="shared" si="12"/>
        <v>#REF!</v>
      </c>
      <c r="DB12" s="36" t="e">
        <f t="shared" si="12"/>
        <v>#REF!</v>
      </c>
      <c r="DC12" s="36" t="e">
        <f aca="true" t="shared" si="13" ref="DC12:DR14">DB12*(1+$K12)</f>
        <v>#REF!</v>
      </c>
      <c r="DD12" s="36" t="e">
        <f t="shared" si="13"/>
        <v>#REF!</v>
      </c>
      <c r="DE12" s="36" t="e">
        <f t="shared" si="13"/>
        <v>#REF!</v>
      </c>
      <c r="DF12" s="36" t="e">
        <f t="shared" si="13"/>
        <v>#REF!</v>
      </c>
      <c r="DG12" s="36" t="e">
        <f t="shared" si="13"/>
        <v>#REF!</v>
      </c>
      <c r="DH12" s="36" t="e">
        <f t="shared" si="13"/>
        <v>#REF!</v>
      </c>
      <c r="DI12" s="36" t="e">
        <f t="shared" si="13"/>
        <v>#REF!</v>
      </c>
      <c r="DJ12" s="36" t="e">
        <f t="shared" si="13"/>
        <v>#REF!</v>
      </c>
      <c r="DK12" s="36" t="e">
        <f t="shared" si="13"/>
        <v>#REF!</v>
      </c>
      <c r="DL12" s="36" t="e">
        <f t="shared" si="13"/>
        <v>#REF!</v>
      </c>
      <c r="DM12" s="36" t="e">
        <f t="shared" si="13"/>
        <v>#REF!</v>
      </c>
      <c r="DN12" s="36" t="e">
        <f t="shared" si="13"/>
        <v>#REF!</v>
      </c>
      <c r="DO12" s="36" t="e">
        <f t="shared" si="13"/>
        <v>#REF!</v>
      </c>
      <c r="DP12" s="36" t="e">
        <f t="shared" si="13"/>
        <v>#REF!</v>
      </c>
      <c r="DQ12" s="36" t="e">
        <f t="shared" si="13"/>
        <v>#REF!</v>
      </c>
      <c r="DR12" s="36" t="e">
        <f t="shared" si="13"/>
        <v>#REF!</v>
      </c>
      <c r="DS12" s="36" t="e">
        <f aca="true" t="shared" si="14" ref="DS12:EH14">DR12*(1+$K12)</f>
        <v>#REF!</v>
      </c>
      <c r="DT12" s="36" t="e">
        <f t="shared" si="14"/>
        <v>#REF!</v>
      </c>
      <c r="DU12" s="36" t="e">
        <f t="shared" si="14"/>
        <v>#REF!</v>
      </c>
      <c r="DV12" s="36" t="e">
        <f t="shared" si="14"/>
        <v>#REF!</v>
      </c>
      <c r="DW12" s="36" t="e">
        <f t="shared" si="14"/>
        <v>#REF!</v>
      </c>
      <c r="DX12" s="36" t="e">
        <f t="shared" si="14"/>
        <v>#REF!</v>
      </c>
      <c r="DY12" s="36" t="e">
        <f t="shared" si="14"/>
        <v>#REF!</v>
      </c>
      <c r="DZ12" s="36" t="e">
        <f t="shared" si="14"/>
        <v>#REF!</v>
      </c>
      <c r="EA12" s="36" t="e">
        <f t="shared" si="14"/>
        <v>#REF!</v>
      </c>
      <c r="EB12" s="36" t="e">
        <f t="shared" si="14"/>
        <v>#REF!</v>
      </c>
      <c r="EC12" s="36" t="e">
        <f t="shared" si="14"/>
        <v>#REF!</v>
      </c>
      <c r="ED12" s="36" t="e">
        <f t="shared" si="14"/>
        <v>#REF!</v>
      </c>
      <c r="EE12" s="36" t="e">
        <f t="shared" si="14"/>
        <v>#REF!</v>
      </c>
      <c r="EF12" s="36" t="e">
        <f t="shared" si="14"/>
        <v>#REF!</v>
      </c>
      <c r="EG12" s="36" t="e">
        <f t="shared" si="14"/>
        <v>#REF!</v>
      </c>
      <c r="EH12" s="36" t="e">
        <f t="shared" si="14"/>
        <v>#REF!</v>
      </c>
      <c r="EI12" s="36" t="e">
        <f aca="true" t="shared" si="15" ref="EI12:EX14">EH12*(1+$K12)</f>
        <v>#REF!</v>
      </c>
      <c r="EJ12" s="36" t="e">
        <f t="shared" si="15"/>
        <v>#REF!</v>
      </c>
      <c r="EK12" s="36" t="e">
        <f t="shared" si="15"/>
        <v>#REF!</v>
      </c>
      <c r="EL12" s="36" t="e">
        <f t="shared" si="15"/>
        <v>#REF!</v>
      </c>
      <c r="EM12" s="36" t="e">
        <f t="shared" si="15"/>
        <v>#REF!</v>
      </c>
      <c r="EN12" s="36" t="e">
        <f t="shared" si="15"/>
        <v>#REF!</v>
      </c>
      <c r="EO12" s="36" t="e">
        <f t="shared" si="15"/>
        <v>#REF!</v>
      </c>
      <c r="EP12" s="36" t="e">
        <f t="shared" si="15"/>
        <v>#REF!</v>
      </c>
      <c r="EQ12" s="36" t="e">
        <f t="shared" si="15"/>
        <v>#REF!</v>
      </c>
      <c r="ER12" s="36" t="e">
        <f t="shared" si="15"/>
        <v>#REF!</v>
      </c>
      <c r="ES12" s="36" t="e">
        <f t="shared" si="15"/>
        <v>#REF!</v>
      </c>
      <c r="ET12" s="36" t="e">
        <f t="shared" si="15"/>
        <v>#REF!</v>
      </c>
      <c r="EU12" s="36" t="e">
        <f t="shared" si="15"/>
        <v>#REF!</v>
      </c>
      <c r="EV12" s="36" t="e">
        <f t="shared" si="15"/>
        <v>#REF!</v>
      </c>
      <c r="EW12" s="36" t="e">
        <f t="shared" si="15"/>
        <v>#REF!</v>
      </c>
      <c r="EX12" s="36" t="e">
        <f t="shared" si="15"/>
        <v>#REF!</v>
      </c>
      <c r="EY12" s="36" t="e">
        <f aca="true" t="shared" si="16" ref="EY12:FN14">EX12*(1+$K12)</f>
        <v>#REF!</v>
      </c>
      <c r="EZ12" s="36" t="e">
        <f t="shared" si="16"/>
        <v>#REF!</v>
      </c>
      <c r="FA12" s="36" t="e">
        <f t="shared" si="16"/>
        <v>#REF!</v>
      </c>
      <c r="FB12" s="36" t="e">
        <f t="shared" si="16"/>
        <v>#REF!</v>
      </c>
      <c r="FC12" s="36" t="e">
        <f t="shared" si="16"/>
        <v>#REF!</v>
      </c>
      <c r="FD12" s="36" t="e">
        <f t="shared" si="16"/>
        <v>#REF!</v>
      </c>
      <c r="FE12" s="36" t="e">
        <f t="shared" si="16"/>
        <v>#REF!</v>
      </c>
      <c r="FF12" s="36" t="e">
        <f t="shared" si="16"/>
        <v>#REF!</v>
      </c>
      <c r="FG12" s="36" t="e">
        <f t="shared" si="16"/>
        <v>#REF!</v>
      </c>
      <c r="FH12" s="36" t="e">
        <f t="shared" si="16"/>
        <v>#REF!</v>
      </c>
      <c r="FI12" s="36" t="e">
        <f t="shared" si="16"/>
        <v>#REF!</v>
      </c>
      <c r="FJ12" s="36" t="e">
        <f t="shared" si="16"/>
        <v>#REF!</v>
      </c>
      <c r="FK12" s="36" t="e">
        <f t="shared" si="16"/>
        <v>#REF!</v>
      </c>
      <c r="FL12" s="36" t="e">
        <f t="shared" si="16"/>
        <v>#REF!</v>
      </c>
      <c r="FM12" s="36" t="e">
        <f t="shared" si="16"/>
        <v>#REF!</v>
      </c>
      <c r="FN12" s="36" t="e">
        <f t="shared" si="16"/>
        <v>#REF!</v>
      </c>
      <c r="FO12" s="36" t="e">
        <f aca="true" t="shared" si="17" ref="FO12:GD14">FN12*(1+$K12)</f>
        <v>#REF!</v>
      </c>
      <c r="FP12" s="36" t="e">
        <f t="shared" si="17"/>
        <v>#REF!</v>
      </c>
      <c r="FQ12" s="36" t="e">
        <f t="shared" si="17"/>
        <v>#REF!</v>
      </c>
      <c r="FR12" s="36" t="e">
        <f t="shared" si="17"/>
        <v>#REF!</v>
      </c>
      <c r="FS12" s="36" t="e">
        <f t="shared" si="17"/>
        <v>#REF!</v>
      </c>
      <c r="FT12" s="36" t="e">
        <f t="shared" si="17"/>
        <v>#REF!</v>
      </c>
      <c r="FU12" s="36" t="e">
        <f t="shared" si="17"/>
        <v>#REF!</v>
      </c>
      <c r="FV12" s="36" t="e">
        <f t="shared" si="17"/>
        <v>#REF!</v>
      </c>
      <c r="FW12" s="36" t="e">
        <f t="shared" si="17"/>
        <v>#REF!</v>
      </c>
      <c r="FX12" s="36" t="e">
        <f t="shared" si="17"/>
        <v>#REF!</v>
      </c>
      <c r="FY12" s="36" t="e">
        <f t="shared" si="17"/>
        <v>#REF!</v>
      </c>
      <c r="FZ12" s="36" t="e">
        <f t="shared" si="17"/>
        <v>#REF!</v>
      </c>
      <c r="GA12" s="36" t="e">
        <f t="shared" si="17"/>
        <v>#REF!</v>
      </c>
      <c r="GB12" s="36" t="e">
        <f t="shared" si="17"/>
        <v>#REF!</v>
      </c>
      <c r="GC12" s="36" t="e">
        <f t="shared" si="17"/>
        <v>#REF!</v>
      </c>
      <c r="GD12" s="36" t="e">
        <f t="shared" si="17"/>
        <v>#REF!</v>
      </c>
      <c r="GE12" s="36" t="e">
        <f aca="true" t="shared" si="18" ref="GE12:GT14">GD12*(1+$K12)</f>
        <v>#REF!</v>
      </c>
      <c r="GF12" s="36" t="e">
        <f t="shared" si="18"/>
        <v>#REF!</v>
      </c>
      <c r="GG12" s="36" t="e">
        <f t="shared" si="18"/>
        <v>#REF!</v>
      </c>
      <c r="GH12" s="36" t="e">
        <f t="shared" si="18"/>
        <v>#REF!</v>
      </c>
      <c r="GI12" s="36" t="e">
        <f t="shared" si="18"/>
        <v>#REF!</v>
      </c>
      <c r="GJ12" s="36" t="e">
        <f t="shared" si="18"/>
        <v>#REF!</v>
      </c>
      <c r="GK12" s="36" t="e">
        <f t="shared" si="18"/>
        <v>#REF!</v>
      </c>
      <c r="GL12" s="36" t="e">
        <f t="shared" si="18"/>
        <v>#REF!</v>
      </c>
      <c r="GM12" s="36" t="e">
        <f t="shared" si="18"/>
        <v>#REF!</v>
      </c>
      <c r="GN12" s="36" t="e">
        <f t="shared" si="18"/>
        <v>#REF!</v>
      </c>
      <c r="GO12" s="36" t="e">
        <f t="shared" si="18"/>
        <v>#REF!</v>
      </c>
      <c r="GP12" s="36" t="e">
        <f t="shared" si="18"/>
        <v>#REF!</v>
      </c>
      <c r="GQ12" s="36" t="e">
        <f t="shared" si="18"/>
        <v>#REF!</v>
      </c>
      <c r="GR12" s="36" t="e">
        <f t="shared" si="18"/>
        <v>#REF!</v>
      </c>
      <c r="GS12" s="36" t="e">
        <f t="shared" si="18"/>
        <v>#REF!</v>
      </c>
      <c r="GT12" s="36" t="e">
        <f t="shared" si="18"/>
        <v>#REF!</v>
      </c>
      <c r="GU12" s="36" t="e">
        <f aca="true" t="shared" si="19" ref="GU12:HH14">GT12*(1+$K12)</f>
        <v>#REF!</v>
      </c>
      <c r="GV12" s="36" t="e">
        <f t="shared" si="19"/>
        <v>#REF!</v>
      </c>
      <c r="GW12" s="36" t="e">
        <f t="shared" si="19"/>
        <v>#REF!</v>
      </c>
      <c r="GX12" s="36" t="e">
        <f t="shared" si="19"/>
        <v>#REF!</v>
      </c>
      <c r="GY12" s="36" t="e">
        <f t="shared" si="19"/>
        <v>#REF!</v>
      </c>
      <c r="GZ12" s="36" t="e">
        <f t="shared" si="19"/>
        <v>#REF!</v>
      </c>
      <c r="HA12" s="36" t="e">
        <f t="shared" si="19"/>
        <v>#REF!</v>
      </c>
      <c r="HB12" s="36" t="e">
        <f t="shared" si="19"/>
        <v>#REF!</v>
      </c>
      <c r="HC12" s="36" t="e">
        <f t="shared" si="19"/>
        <v>#REF!</v>
      </c>
      <c r="HD12" s="36" t="e">
        <f t="shared" si="19"/>
        <v>#REF!</v>
      </c>
      <c r="HE12" s="36" t="e">
        <f t="shared" si="19"/>
        <v>#REF!</v>
      </c>
      <c r="HF12" s="36" t="e">
        <f t="shared" si="19"/>
        <v>#REF!</v>
      </c>
      <c r="HG12" s="36" t="e">
        <f t="shared" si="19"/>
        <v>#REF!</v>
      </c>
      <c r="HH12" s="36" t="e">
        <f t="shared" si="19"/>
        <v>#REF!</v>
      </c>
    </row>
    <row r="13" spans="1:216" ht="12.75">
      <c r="A13" s="10">
        <v>2</v>
      </c>
      <c r="B13" s="59" t="s">
        <v>368</v>
      </c>
      <c r="C13" s="103" t="e">
        <f>#REF!</f>
        <v>#REF!</v>
      </c>
      <c r="D13" s="116" t="e">
        <f>#REF!</f>
        <v>#REF!</v>
      </c>
      <c r="E13" s="75" t="e">
        <f>#REF!</f>
        <v>#REF!</v>
      </c>
      <c r="F13" s="15" t="e">
        <f t="shared" si="0"/>
        <v>#REF!</v>
      </c>
      <c r="G13" s="15" t="e">
        <f t="shared" si="0"/>
        <v>#REF!</v>
      </c>
      <c r="H13" s="15" t="e">
        <f t="shared" si="0"/>
        <v>#REF!</v>
      </c>
      <c r="I13" s="15" t="e">
        <f t="shared" si="0"/>
        <v>#REF!</v>
      </c>
      <c r="J13" s="15" t="e">
        <f t="shared" si="0"/>
        <v>#REF!</v>
      </c>
      <c r="K13" s="22">
        <v>0.05</v>
      </c>
      <c r="L13" s="15" t="e">
        <f t="shared" si="1"/>
        <v>#VALUE!</v>
      </c>
      <c r="N13" s="107" t="e">
        <f>(E13-K13)/6</f>
        <v>#REF!</v>
      </c>
      <c r="O13" s="15" t="e">
        <f>J13-$N13</f>
        <v>#REF!</v>
      </c>
      <c r="P13" s="100" t="e">
        <f>-C13</f>
        <v>#REF!</v>
      </c>
      <c r="Q13" s="36" t="e">
        <f>D13*(1+$E13)</f>
        <v>#REF!</v>
      </c>
      <c r="R13" s="36" t="e">
        <f t="shared" si="2"/>
        <v>#REF!</v>
      </c>
      <c r="S13" s="36" t="e">
        <f t="shared" si="2"/>
        <v>#REF!</v>
      </c>
      <c r="T13" s="36" t="e">
        <f t="shared" si="2"/>
        <v>#REF!</v>
      </c>
      <c r="U13" s="36" t="e">
        <f t="shared" si="2"/>
        <v>#REF!</v>
      </c>
      <c r="V13" s="36" t="e">
        <f t="shared" si="3"/>
        <v>#REF!</v>
      </c>
      <c r="W13" s="36" t="e">
        <f t="shared" si="4"/>
        <v>#REF!</v>
      </c>
      <c r="X13" s="36" t="e">
        <f t="shared" si="5"/>
        <v>#REF!</v>
      </c>
      <c r="Y13" s="36" t="e">
        <f t="shared" si="6"/>
        <v>#REF!</v>
      </c>
      <c r="Z13" s="36" t="e">
        <f t="shared" si="7"/>
        <v>#REF!</v>
      </c>
      <c r="AA13" s="36" t="e">
        <f t="shared" si="8"/>
        <v>#REF!</v>
      </c>
      <c r="AB13" s="36" t="e">
        <f t="shared" si="8"/>
        <v>#REF!</v>
      </c>
      <c r="AC13" s="36" t="e">
        <f t="shared" si="8"/>
        <v>#REF!</v>
      </c>
      <c r="AD13" s="36" t="e">
        <f t="shared" si="8"/>
        <v>#REF!</v>
      </c>
      <c r="AE13" s="36" t="e">
        <f t="shared" si="8"/>
        <v>#REF!</v>
      </c>
      <c r="AF13" s="36" t="e">
        <f t="shared" si="8"/>
        <v>#REF!</v>
      </c>
      <c r="AG13" s="36" t="e">
        <f t="shared" si="8"/>
        <v>#REF!</v>
      </c>
      <c r="AH13" s="36" t="e">
        <f t="shared" si="8"/>
        <v>#REF!</v>
      </c>
      <c r="AI13" s="36" t="e">
        <f t="shared" si="8"/>
        <v>#REF!</v>
      </c>
      <c r="AJ13" s="36" t="e">
        <f t="shared" si="8"/>
        <v>#REF!</v>
      </c>
      <c r="AK13" s="36" t="e">
        <f t="shared" si="8"/>
        <v>#REF!</v>
      </c>
      <c r="AL13" s="36" t="e">
        <f t="shared" si="8"/>
        <v>#REF!</v>
      </c>
      <c r="AM13" s="36" t="e">
        <f t="shared" si="8"/>
        <v>#REF!</v>
      </c>
      <c r="AN13" s="36" t="e">
        <f t="shared" si="8"/>
        <v>#REF!</v>
      </c>
      <c r="AO13" s="36" t="e">
        <f t="shared" si="8"/>
        <v>#REF!</v>
      </c>
      <c r="AP13" s="36" t="e">
        <f t="shared" si="8"/>
        <v>#REF!</v>
      </c>
      <c r="AQ13" s="36" t="e">
        <f t="shared" si="9"/>
        <v>#REF!</v>
      </c>
      <c r="AR13" s="36" t="e">
        <f t="shared" si="9"/>
        <v>#REF!</v>
      </c>
      <c r="AS13" s="36" t="e">
        <f t="shared" si="9"/>
        <v>#REF!</v>
      </c>
      <c r="AT13" s="36" t="e">
        <f t="shared" si="9"/>
        <v>#REF!</v>
      </c>
      <c r="AU13" s="36" t="e">
        <f t="shared" si="9"/>
        <v>#REF!</v>
      </c>
      <c r="AV13" s="36" t="e">
        <f t="shared" si="9"/>
        <v>#REF!</v>
      </c>
      <c r="AW13" s="36" t="e">
        <f t="shared" si="9"/>
        <v>#REF!</v>
      </c>
      <c r="AX13" s="36" t="e">
        <f t="shared" si="9"/>
        <v>#REF!</v>
      </c>
      <c r="AY13" s="36" t="e">
        <f t="shared" si="9"/>
        <v>#REF!</v>
      </c>
      <c r="AZ13" s="36" t="e">
        <f t="shared" si="9"/>
        <v>#REF!</v>
      </c>
      <c r="BA13" s="36" t="e">
        <f t="shared" si="9"/>
        <v>#REF!</v>
      </c>
      <c r="BB13" s="36" t="e">
        <f t="shared" si="9"/>
        <v>#REF!</v>
      </c>
      <c r="BC13" s="36" t="e">
        <f t="shared" si="9"/>
        <v>#REF!</v>
      </c>
      <c r="BD13" s="36" t="e">
        <f t="shared" si="9"/>
        <v>#REF!</v>
      </c>
      <c r="BE13" s="36" t="e">
        <f t="shared" si="9"/>
        <v>#REF!</v>
      </c>
      <c r="BF13" s="36" t="e">
        <f t="shared" si="9"/>
        <v>#REF!</v>
      </c>
      <c r="BG13" s="36" t="e">
        <f t="shared" si="10"/>
        <v>#REF!</v>
      </c>
      <c r="BH13" s="36" t="e">
        <f t="shared" si="10"/>
        <v>#REF!</v>
      </c>
      <c r="BI13" s="36" t="e">
        <f t="shared" si="10"/>
        <v>#REF!</v>
      </c>
      <c r="BJ13" s="36" t="e">
        <f t="shared" si="10"/>
        <v>#REF!</v>
      </c>
      <c r="BK13" s="36" t="e">
        <f t="shared" si="10"/>
        <v>#REF!</v>
      </c>
      <c r="BL13" s="36" t="e">
        <f t="shared" si="10"/>
        <v>#REF!</v>
      </c>
      <c r="BM13" s="36" t="e">
        <f t="shared" si="10"/>
        <v>#REF!</v>
      </c>
      <c r="BN13" s="36" t="e">
        <f t="shared" si="10"/>
        <v>#REF!</v>
      </c>
      <c r="BO13" s="36" t="e">
        <f t="shared" si="10"/>
        <v>#REF!</v>
      </c>
      <c r="BP13" s="36" t="e">
        <f t="shared" si="10"/>
        <v>#REF!</v>
      </c>
      <c r="BQ13" s="36" t="e">
        <f t="shared" si="10"/>
        <v>#REF!</v>
      </c>
      <c r="BR13" s="36" t="e">
        <f t="shared" si="10"/>
        <v>#REF!</v>
      </c>
      <c r="BS13" s="36" t="e">
        <f t="shared" si="10"/>
        <v>#REF!</v>
      </c>
      <c r="BT13" s="36" t="e">
        <f t="shared" si="10"/>
        <v>#REF!</v>
      </c>
      <c r="BU13" s="36" t="e">
        <f t="shared" si="10"/>
        <v>#REF!</v>
      </c>
      <c r="BV13" s="36" t="e">
        <f t="shared" si="10"/>
        <v>#REF!</v>
      </c>
      <c r="BW13" s="36" t="e">
        <f t="shared" si="11"/>
        <v>#REF!</v>
      </c>
      <c r="BX13" s="36" t="e">
        <f t="shared" si="11"/>
        <v>#REF!</v>
      </c>
      <c r="BY13" s="36" t="e">
        <f t="shared" si="11"/>
        <v>#REF!</v>
      </c>
      <c r="BZ13" s="36" t="e">
        <f t="shared" si="11"/>
        <v>#REF!</v>
      </c>
      <c r="CA13" s="36" t="e">
        <f t="shared" si="11"/>
        <v>#REF!</v>
      </c>
      <c r="CB13" s="36" t="e">
        <f t="shared" si="11"/>
        <v>#REF!</v>
      </c>
      <c r="CC13" s="36" t="e">
        <f t="shared" si="11"/>
        <v>#REF!</v>
      </c>
      <c r="CD13" s="36" t="e">
        <f t="shared" si="11"/>
        <v>#REF!</v>
      </c>
      <c r="CE13" s="36" t="e">
        <f t="shared" si="11"/>
        <v>#REF!</v>
      </c>
      <c r="CF13" s="36" t="e">
        <f t="shared" si="11"/>
        <v>#REF!</v>
      </c>
      <c r="CG13" s="36" t="e">
        <f t="shared" si="11"/>
        <v>#REF!</v>
      </c>
      <c r="CH13" s="36" t="e">
        <f t="shared" si="11"/>
        <v>#REF!</v>
      </c>
      <c r="CI13" s="36" t="e">
        <f t="shared" si="11"/>
        <v>#REF!</v>
      </c>
      <c r="CJ13" s="36" t="e">
        <f t="shared" si="11"/>
        <v>#REF!</v>
      </c>
      <c r="CK13" s="36" t="e">
        <f t="shared" si="11"/>
        <v>#REF!</v>
      </c>
      <c r="CL13" s="36" t="e">
        <f t="shared" si="11"/>
        <v>#REF!</v>
      </c>
      <c r="CM13" s="36" t="e">
        <f t="shared" si="12"/>
        <v>#REF!</v>
      </c>
      <c r="CN13" s="36" t="e">
        <f t="shared" si="12"/>
        <v>#REF!</v>
      </c>
      <c r="CO13" s="36" t="e">
        <f t="shared" si="12"/>
        <v>#REF!</v>
      </c>
      <c r="CP13" s="36" t="e">
        <f t="shared" si="12"/>
        <v>#REF!</v>
      </c>
      <c r="CQ13" s="36" t="e">
        <f t="shared" si="12"/>
        <v>#REF!</v>
      </c>
      <c r="CR13" s="36" t="e">
        <f t="shared" si="12"/>
        <v>#REF!</v>
      </c>
      <c r="CS13" s="36" t="e">
        <f t="shared" si="12"/>
        <v>#REF!</v>
      </c>
      <c r="CT13" s="36" t="e">
        <f t="shared" si="12"/>
        <v>#REF!</v>
      </c>
      <c r="CU13" s="36" t="e">
        <f t="shared" si="12"/>
        <v>#REF!</v>
      </c>
      <c r="CV13" s="36" t="e">
        <f t="shared" si="12"/>
        <v>#REF!</v>
      </c>
      <c r="CW13" s="36" t="e">
        <f t="shared" si="12"/>
        <v>#REF!</v>
      </c>
      <c r="CX13" s="36" t="e">
        <f t="shared" si="12"/>
        <v>#REF!</v>
      </c>
      <c r="CY13" s="36" t="e">
        <f t="shared" si="12"/>
        <v>#REF!</v>
      </c>
      <c r="CZ13" s="36" t="e">
        <f t="shared" si="12"/>
        <v>#REF!</v>
      </c>
      <c r="DA13" s="36" t="e">
        <f t="shared" si="12"/>
        <v>#REF!</v>
      </c>
      <c r="DB13" s="36" t="e">
        <f t="shared" si="12"/>
        <v>#REF!</v>
      </c>
      <c r="DC13" s="36" t="e">
        <f t="shared" si="13"/>
        <v>#REF!</v>
      </c>
      <c r="DD13" s="36" t="e">
        <f t="shared" si="13"/>
        <v>#REF!</v>
      </c>
      <c r="DE13" s="36" t="e">
        <f t="shared" si="13"/>
        <v>#REF!</v>
      </c>
      <c r="DF13" s="36" t="e">
        <f t="shared" si="13"/>
        <v>#REF!</v>
      </c>
      <c r="DG13" s="36" t="e">
        <f t="shared" si="13"/>
        <v>#REF!</v>
      </c>
      <c r="DH13" s="36" t="e">
        <f t="shared" si="13"/>
        <v>#REF!</v>
      </c>
      <c r="DI13" s="36" t="e">
        <f t="shared" si="13"/>
        <v>#REF!</v>
      </c>
      <c r="DJ13" s="36" t="e">
        <f t="shared" si="13"/>
        <v>#REF!</v>
      </c>
      <c r="DK13" s="36" t="e">
        <f t="shared" si="13"/>
        <v>#REF!</v>
      </c>
      <c r="DL13" s="36" t="e">
        <f t="shared" si="13"/>
        <v>#REF!</v>
      </c>
      <c r="DM13" s="36" t="e">
        <f t="shared" si="13"/>
        <v>#REF!</v>
      </c>
      <c r="DN13" s="36" t="e">
        <f t="shared" si="13"/>
        <v>#REF!</v>
      </c>
      <c r="DO13" s="36" t="e">
        <f t="shared" si="13"/>
        <v>#REF!</v>
      </c>
      <c r="DP13" s="36" t="e">
        <f t="shared" si="13"/>
        <v>#REF!</v>
      </c>
      <c r="DQ13" s="36" t="e">
        <f t="shared" si="13"/>
        <v>#REF!</v>
      </c>
      <c r="DR13" s="36" t="e">
        <f t="shared" si="13"/>
        <v>#REF!</v>
      </c>
      <c r="DS13" s="36" t="e">
        <f t="shared" si="14"/>
        <v>#REF!</v>
      </c>
      <c r="DT13" s="36" t="e">
        <f t="shared" si="14"/>
        <v>#REF!</v>
      </c>
      <c r="DU13" s="36" t="e">
        <f t="shared" si="14"/>
        <v>#REF!</v>
      </c>
      <c r="DV13" s="36" t="e">
        <f t="shared" si="14"/>
        <v>#REF!</v>
      </c>
      <c r="DW13" s="36" t="e">
        <f t="shared" si="14"/>
        <v>#REF!</v>
      </c>
      <c r="DX13" s="36" t="e">
        <f t="shared" si="14"/>
        <v>#REF!</v>
      </c>
      <c r="DY13" s="36" t="e">
        <f t="shared" si="14"/>
        <v>#REF!</v>
      </c>
      <c r="DZ13" s="36" t="e">
        <f t="shared" si="14"/>
        <v>#REF!</v>
      </c>
      <c r="EA13" s="36" t="e">
        <f t="shared" si="14"/>
        <v>#REF!</v>
      </c>
      <c r="EB13" s="36" t="e">
        <f t="shared" si="14"/>
        <v>#REF!</v>
      </c>
      <c r="EC13" s="36" t="e">
        <f t="shared" si="14"/>
        <v>#REF!</v>
      </c>
      <c r="ED13" s="36" t="e">
        <f t="shared" si="14"/>
        <v>#REF!</v>
      </c>
      <c r="EE13" s="36" t="e">
        <f t="shared" si="14"/>
        <v>#REF!</v>
      </c>
      <c r="EF13" s="36" t="e">
        <f t="shared" si="14"/>
        <v>#REF!</v>
      </c>
      <c r="EG13" s="36" t="e">
        <f t="shared" si="14"/>
        <v>#REF!</v>
      </c>
      <c r="EH13" s="36" t="e">
        <f t="shared" si="14"/>
        <v>#REF!</v>
      </c>
      <c r="EI13" s="36" t="e">
        <f t="shared" si="15"/>
        <v>#REF!</v>
      </c>
      <c r="EJ13" s="36" t="e">
        <f t="shared" si="15"/>
        <v>#REF!</v>
      </c>
      <c r="EK13" s="36" t="e">
        <f t="shared" si="15"/>
        <v>#REF!</v>
      </c>
      <c r="EL13" s="36" t="e">
        <f t="shared" si="15"/>
        <v>#REF!</v>
      </c>
      <c r="EM13" s="36" t="e">
        <f t="shared" si="15"/>
        <v>#REF!</v>
      </c>
      <c r="EN13" s="36" t="e">
        <f t="shared" si="15"/>
        <v>#REF!</v>
      </c>
      <c r="EO13" s="36" t="e">
        <f t="shared" si="15"/>
        <v>#REF!</v>
      </c>
      <c r="EP13" s="36" t="e">
        <f t="shared" si="15"/>
        <v>#REF!</v>
      </c>
      <c r="EQ13" s="36" t="e">
        <f t="shared" si="15"/>
        <v>#REF!</v>
      </c>
      <c r="ER13" s="36" t="e">
        <f t="shared" si="15"/>
        <v>#REF!</v>
      </c>
      <c r="ES13" s="36" t="e">
        <f t="shared" si="15"/>
        <v>#REF!</v>
      </c>
      <c r="ET13" s="36" t="e">
        <f t="shared" si="15"/>
        <v>#REF!</v>
      </c>
      <c r="EU13" s="36" t="e">
        <f t="shared" si="15"/>
        <v>#REF!</v>
      </c>
      <c r="EV13" s="36" t="e">
        <f t="shared" si="15"/>
        <v>#REF!</v>
      </c>
      <c r="EW13" s="36" t="e">
        <f t="shared" si="15"/>
        <v>#REF!</v>
      </c>
      <c r="EX13" s="36" t="e">
        <f t="shared" si="15"/>
        <v>#REF!</v>
      </c>
      <c r="EY13" s="36" t="e">
        <f t="shared" si="16"/>
        <v>#REF!</v>
      </c>
      <c r="EZ13" s="36" t="e">
        <f t="shared" si="16"/>
        <v>#REF!</v>
      </c>
      <c r="FA13" s="36" t="e">
        <f t="shared" si="16"/>
        <v>#REF!</v>
      </c>
      <c r="FB13" s="36" t="e">
        <f t="shared" si="16"/>
        <v>#REF!</v>
      </c>
      <c r="FC13" s="36" t="e">
        <f t="shared" si="16"/>
        <v>#REF!</v>
      </c>
      <c r="FD13" s="36" t="e">
        <f t="shared" si="16"/>
        <v>#REF!</v>
      </c>
      <c r="FE13" s="36" t="e">
        <f t="shared" si="16"/>
        <v>#REF!</v>
      </c>
      <c r="FF13" s="36" t="e">
        <f t="shared" si="16"/>
        <v>#REF!</v>
      </c>
      <c r="FG13" s="36" t="e">
        <f t="shared" si="16"/>
        <v>#REF!</v>
      </c>
      <c r="FH13" s="36" t="e">
        <f t="shared" si="16"/>
        <v>#REF!</v>
      </c>
      <c r="FI13" s="36" t="e">
        <f t="shared" si="16"/>
        <v>#REF!</v>
      </c>
      <c r="FJ13" s="36" t="e">
        <f t="shared" si="16"/>
        <v>#REF!</v>
      </c>
      <c r="FK13" s="36" t="e">
        <f t="shared" si="16"/>
        <v>#REF!</v>
      </c>
      <c r="FL13" s="36" t="e">
        <f t="shared" si="16"/>
        <v>#REF!</v>
      </c>
      <c r="FM13" s="36" t="e">
        <f t="shared" si="16"/>
        <v>#REF!</v>
      </c>
      <c r="FN13" s="36" t="e">
        <f t="shared" si="16"/>
        <v>#REF!</v>
      </c>
      <c r="FO13" s="36" t="e">
        <f t="shared" si="17"/>
        <v>#REF!</v>
      </c>
      <c r="FP13" s="36" t="e">
        <f t="shared" si="17"/>
        <v>#REF!</v>
      </c>
      <c r="FQ13" s="36" t="e">
        <f t="shared" si="17"/>
        <v>#REF!</v>
      </c>
      <c r="FR13" s="36" t="e">
        <f t="shared" si="17"/>
        <v>#REF!</v>
      </c>
      <c r="FS13" s="36" t="e">
        <f t="shared" si="17"/>
        <v>#REF!</v>
      </c>
      <c r="FT13" s="36" t="e">
        <f t="shared" si="17"/>
        <v>#REF!</v>
      </c>
      <c r="FU13" s="36" t="e">
        <f t="shared" si="17"/>
        <v>#REF!</v>
      </c>
      <c r="FV13" s="36" t="e">
        <f t="shared" si="17"/>
        <v>#REF!</v>
      </c>
      <c r="FW13" s="36" t="e">
        <f t="shared" si="17"/>
        <v>#REF!</v>
      </c>
      <c r="FX13" s="36" t="e">
        <f t="shared" si="17"/>
        <v>#REF!</v>
      </c>
      <c r="FY13" s="36" t="e">
        <f t="shared" si="17"/>
        <v>#REF!</v>
      </c>
      <c r="FZ13" s="36" t="e">
        <f t="shared" si="17"/>
        <v>#REF!</v>
      </c>
      <c r="GA13" s="36" t="e">
        <f t="shared" si="17"/>
        <v>#REF!</v>
      </c>
      <c r="GB13" s="36" t="e">
        <f t="shared" si="17"/>
        <v>#REF!</v>
      </c>
      <c r="GC13" s="36" t="e">
        <f t="shared" si="17"/>
        <v>#REF!</v>
      </c>
      <c r="GD13" s="36" t="e">
        <f t="shared" si="17"/>
        <v>#REF!</v>
      </c>
      <c r="GE13" s="36" t="e">
        <f t="shared" si="18"/>
        <v>#REF!</v>
      </c>
      <c r="GF13" s="36" t="e">
        <f t="shared" si="18"/>
        <v>#REF!</v>
      </c>
      <c r="GG13" s="36" t="e">
        <f t="shared" si="18"/>
        <v>#REF!</v>
      </c>
      <c r="GH13" s="36" t="e">
        <f t="shared" si="18"/>
        <v>#REF!</v>
      </c>
      <c r="GI13" s="36" t="e">
        <f t="shared" si="18"/>
        <v>#REF!</v>
      </c>
      <c r="GJ13" s="36" t="e">
        <f t="shared" si="18"/>
        <v>#REF!</v>
      </c>
      <c r="GK13" s="36" t="e">
        <f t="shared" si="18"/>
        <v>#REF!</v>
      </c>
      <c r="GL13" s="36" t="e">
        <f t="shared" si="18"/>
        <v>#REF!</v>
      </c>
      <c r="GM13" s="36" t="e">
        <f t="shared" si="18"/>
        <v>#REF!</v>
      </c>
      <c r="GN13" s="36" t="e">
        <f t="shared" si="18"/>
        <v>#REF!</v>
      </c>
      <c r="GO13" s="36" t="e">
        <f t="shared" si="18"/>
        <v>#REF!</v>
      </c>
      <c r="GP13" s="36" t="e">
        <f t="shared" si="18"/>
        <v>#REF!</v>
      </c>
      <c r="GQ13" s="36" t="e">
        <f t="shared" si="18"/>
        <v>#REF!</v>
      </c>
      <c r="GR13" s="36" t="e">
        <f t="shared" si="18"/>
        <v>#REF!</v>
      </c>
      <c r="GS13" s="36" t="e">
        <f t="shared" si="18"/>
        <v>#REF!</v>
      </c>
      <c r="GT13" s="36" t="e">
        <f t="shared" si="18"/>
        <v>#REF!</v>
      </c>
      <c r="GU13" s="36" t="e">
        <f t="shared" si="19"/>
        <v>#REF!</v>
      </c>
      <c r="GV13" s="36" t="e">
        <f t="shared" si="19"/>
        <v>#REF!</v>
      </c>
      <c r="GW13" s="36" t="e">
        <f t="shared" si="19"/>
        <v>#REF!</v>
      </c>
      <c r="GX13" s="36" t="e">
        <f t="shared" si="19"/>
        <v>#REF!</v>
      </c>
      <c r="GY13" s="36" t="e">
        <f t="shared" si="19"/>
        <v>#REF!</v>
      </c>
      <c r="GZ13" s="36" t="e">
        <f t="shared" si="19"/>
        <v>#REF!</v>
      </c>
      <c r="HA13" s="36" t="e">
        <f t="shared" si="19"/>
        <v>#REF!</v>
      </c>
      <c r="HB13" s="36" t="e">
        <f t="shared" si="19"/>
        <v>#REF!</v>
      </c>
      <c r="HC13" s="36" t="e">
        <f t="shared" si="19"/>
        <v>#REF!</v>
      </c>
      <c r="HD13" s="36" t="e">
        <f t="shared" si="19"/>
        <v>#REF!</v>
      </c>
      <c r="HE13" s="36" t="e">
        <f t="shared" si="19"/>
        <v>#REF!</v>
      </c>
      <c r="HF13" s="36" t="e">
        <f t="shared" si="19"/>
        <v>#REF!</v>
      </c>
      <c r="HG13" s="36" t="e">
        <f t="shared" si="19"/>
        <v>#REF!</v>
      </c>
      <c r="HH13" s="36" t="e">
        <f t="shared" si="19"/>
        <v>#REF!</v>
      </c>
    </row>
    <row r="14" spans="1:216" ht="12.75">
      <c r="A14" s="10">
        <v>3</v>
      </c>
      <c r="B14" s="59" t="s">
        <v>357</v>
      </c>
      <c r="C14" s="103" t="e">
        <f>#REF!</f>
        <v>#REF!</v>
      </c>
      <c r="D14" s="116" t="e">
        <f>#REF!</f>
        <v>#REF!</v>
      </c>
      <c r="E14" s="75" t="e">
        <f>#REF!</f>
        <v>#REF!</v>
      </c>
      <c r="F14" s="15" t="e">
        <f t="shared" si="0"/>
        <v>#REF!</v>
      </c>
      <c r="G14" s="15" t="e">
        <f t="shared" si="0"/>
        <v>#REF!</v>
      </c>
      <c r="H14" s="15" t="e">
        <f t="shared" si="0"/>
        <v>#REF!</v>
      </c>
      <c r="I14" s="15" t="e">
        <f t="shared" si="0"/>
        <v>#REF!</v>
      </c>
      <c r="J14" s="15" t="e">
        <f t="shared" si="0"/>
        <v>#REF!</v>
      </c>
      <c r="K14" s="22">
        <v>0.05</v>
      </c>
      <c r="L14" s="15" t="e">
        <f t="shared" si="1"/>
        <v>#VALUE!</v>
      </c>
      <c r="N14" s="107" t="e">
        <f>(E14-K14)/6</f>
        <v>#REF!</v>
      </c>
      <c r="O14" s="15" t="e">
        <f>J14-$N14</f>
        <v>#REF!</v>
      </c>
      <c r="P14" s="100" t="e">
        <f>-C14</f>
        <v>#REF!</v>
      </c>
      <c r="Q14" s="36" t="e">
        <f>D14*(1+$E14)</f>
        <v>#REF!</v>
      </c>
      <c r="R14" s="36" t="e">
        <f t="shared" si="2"/>
        <v>#REF!</v>
      </c>
      <c r="S14" s="36" t="e">
        <f t="shared" si="2"/>
        <v>#REF!</v>
      </c>
      <c r="T14" s="36" t="e">
        <f t="shared" si="2"/>
        <v>#REF!</v>
      </c>
      <c r="U14" s="36" t="e">
        <f t="shared" si="2"/>
        <v>#REF!</v>
      </c>
      <c r="V14" s="36" t="e">
        <f t="shared" si="3"/>
        <v>#REF!</v>
      </c>
      <c r="W14" s="36" t="e">
        <f t="shared" si="4"/>
        <v>#REF!</v>
      </c>
      <c r="X14" s="36" t="e">
        <f t="shared" si="5"/>
        <v>#REF!</v>
      </c>
      <c r="Y14" s="36" t="e">
        <f t="shared" si="6"/>
        <v>#REF!</v>
      </c>
      <c r="Z14" s="36" t="e">
        <f t="shared" si="7"/>
        <v>#REF!</v>
      </c>
      <c r="AA14" s="36" t="e">
        <f t="shared" si="8"/>
        <v>#REF!</v>
      </c>
      <c r="AB14" s="36" t="e">
        <f t="shared" si="8"/>
        <v>#REF!</v>
      </c>
      <c r="AC14" s="36" t="e">
        <f t="shared" si="8"/>
        <v>#REF!</v>
      </c>
      <c r="AD14" s="36" t="e">
        <f t="shared" si="8"/>
        <v>#REF!</v>
      </c>
      <c r="AE14" s="36" t="e">
        <f t="shared" si="8"/>
        <v>#REF!</v>
      </c>
      <c r="AF14" s="36" t="e">
        <f t="shared" si="8"/>
        <v>#REF!</v>
      </c>
      <c r="AG14" s="36" t="e">
        <f t="shared" si="8"/>
        <v>#REF!</v>
      </c>
      <c r="AH14" s="36" t="e">
        <f t="shared" si="8"/>
        <v>#REF!</v>
      </c>
      <c r="AI14" s="36" t="e">
        <f t="shared" si="8"/>
        <v>#REF!</v>
      </c>
      <c r="AJ14" s="36" t="e">
        <f t="shared" si="8"/>
        <v>#REF!</v>
      </c>
      <c r="AK14" s="36" t="e">
        <f t="shared" si="8"/>
        <v>#REF!</v>
      </c>
      <c r="AL14" s="36" t="e">
        <f t="shared" si="8"/>
        <v>#REF!</v>
      </c>
      <c r="AM14" s="36" t="e">
        <f t="shared" si="8"/>
        <v>#REF!</v>
      </c>
      <c r="AN14" s="36" t="e">
        <f t="shared" si="8"/>
        <v>#REF!</v>
      </c>
      <c r="AO14" s="36" t="e">
        <f t="shared" si="8"/>
        <v>#REF!</v>
      </c>
      <c r="AP14" s="36" t="e">
        <f t="shared" si="8"/>
        <v>#REF!</v>
      </c>
      <c r="AQ14" s="36" t="e">
        <f t="shared" si="9"/>
        <v>#REF!</v>
      </c>
      <c r="AR14" s="36" t="e">
        <f t="shared" si="9"/>
        <v>#REF!</v>
      </c>
      <c r="AS14" s="36" t="e">
        <f t="shared" si="9"/>
        <v>#REF!</v>
      </c>
      <c r="AT14" s="36" t="e">
        <f t="shared" si="9"/>
        <v>#REF!</v>
      </c>
      <c r="AU14" s="36" t="e">
        <f t="shared" si="9"/>
        <v>#REF!</v>
      </c>
      <c r="AV14" s="36" t="e">
        <f t="shared" si="9"/>
        <v>#REF!</v>
      </c>
      <c r="AW14" s="36" t="e">
        <f t="shared" si="9"/>
        <v>#REF!</v>
      </c>
      <c r="AX14" s="36" t="e">
        <f t="shared" si="9"/>
        <v>#REF!</v>
      </c>
      <c r="AY14" s="36" t="e">
        <f t="shared" si="9"/>
        <v>#REF!</v>
      </c>
      <c r="AZ14" s="36" t="e">
        <f t="shared" si="9"/>
        <v>#REF!</v>
      </c>
      <c r="BA14" s="36" t="e">
        <f t="shared" si="9"/>
        <v>#REF!</v>
      </c>
      <c r="BB14" s="36" t="e">
        <f t="shared" si="9"/>
        <v>#REF!</v>
      </c>
      <c r="BC14" s="36" t="e">
        <f t="shared" si="9"/>
        <v>#REF!</v>
      </c>
      <c r="BD14" s="36" t="e">
        <f t="shared" si="9"/>
        <v>#REF!</v>
      </c>
      <c r="BE14" s="36" t="e">
        <f t="shared" si="9"/>
        <v>#REF!</v>
      </c>
      <c r="BF14" s="36" t="e">
        <f t="shared" si="9"/>
        <v>#REF!</v>
      </c>
      <c r="BG14" s="36" t="e">
        <f t="shared" si="10"/>
        <v>#REF!</v>
      </c>
      <c r="BH14" s="36" t="e">
        <f t="shared" si="10"/>
        <v>#REF!</v>
      </c>
      <c r="BI14" s="36" t="e">
        <f t="shared" si="10"/>
        <v>#REF!</v>
      </c>
      <c r="BJ14" s="36" t="e">
        <f t="shared" si="10"/>
        <v>#REF!</v>
      </c>
      <c r="BK14" s="36" t="e">
        <f t="shared" si="10"/>
        <v>#REF!</v>
      </c>
      <c r="BL14" s="36" t="e">
        <f t="shared" si="10"/>
        <v>#REF!</v>
      </c>
      <c r="BM14" s="36" t="e">
        <f t="shared" si="10"/>
        <v>#REF!</v>
      </c>
      <c r="BN14" s="36" t="e">
        <f t="shared" si="10"/>
        <v>#REF!</v>
      </c>
      <c r="BO14" s="36" t="e">
        <f t="shared" si="10"/>
        <v>#REF!</v>
      </c>
      <c r="BP14" s="36" t="e">
        <f t="shared" si="10"/>
        <v>#REF!</v>
      </c>
      <c r="BQ14" s="36" t="e">
        <f t="shared" si="10"/>
        <v>#REF!</v>
      </c>
      <c r="BR14" s="36" t="e">
        <f t="shared" si="10"/>
        <v>#REF!</v>
      </c>
      <c r="BS14" s="36" t="e">
        <f t="shared" si="10"/>
        <v>#REF!</v>
      </c>
      <c r="BT14" s="36" t="e">
        <f t="shared" si="10"/>
        <v>#REF!</v>
      </c>
      <c r="BU14" s="36" t="e">
        <f t="shared" si="10"/>
        <v>#REF!</v>
      </c>
      <c r="BV14" s="36" t="e">
        <f t="shared" si="10"/>
        <v>#REF!</v>
      </c>
      <c r="BW14" s="36" t="e">
        <f t="shared" si="11"/>
        <v>#REF!</v>
      </c>
      <c r="BX14" s="36" t="e">
        <f t="shared" si="11"/>
        <v>#REF!</v>
      </c>
      <c r="BY14" s="36" t="e">
        <f t="shared" si="11"/>
        <v>#REF!</v>
      </c>
      <c r="BZ14" s="36" t="e">
        <f t="shared" si="11"/>
        <v>#REF!</v>
      </c>
      <c r="CA14" s="36" t="e">
        <f t="shared" si="11"/>
        <v>#REF!</v>
      </c>
      <c r="CB14" s="36" t="e">
        <f t="shared" si="11"/>
        <v>#REF!</v>
      </c>
      <c r="CC14" s="36" t="e">
        <f t="shared" si="11"/>
        <v>#REF!</v>
      </c>
      <c r="CD14" s="36" t="e">
        <f t="shared" si="11"/>
        <v>#REF!</v>
      </c>
      <c r="CE14" s="36" t="e">
        <f t="shared" si="11"/>
        <v>#REF!</v>
      </c>
      <c r="CF14" s="36" t="e">
        <f t="shared" si="11"/>
        <v>#REF!</v>
      </c>
      <c r="CG14" s="36" t="e">
        <f t="shared" si="11"/>
        <v>#REF!</v>
      </c>
      <c r="CH14" s="36" t="e">
        <f t="shared" si="11"/>
        <v>#REF!</v>
      </c>
      <c r="CI14" s="36" t="e">
        <f t="shared" si="11"/>
        <v>#REF!</v>
      </c>
      <c r="CJ14" s="36" t="e">
        <f t="shared" si="11"/>
        <v>#REF!</v>
      </c>
      <c r="CK14" s="36" t="e">
        <f t="shared" si="11"/>
        <v>#REF!</v>
      </c>
      <c r="CL14" s="36" t="e">
        <f t="shared" si="11"/>
        <v>#REF!</v>
      </c>
      <c r="CM14" s="36" t="e">
        <f t="shared" si="12"/>
        <v>#REF!</v>
      </c>
      <c r="CN14" s="36" t="e">
        <f t="shared" si="12"/>
        <v>#REF!</v>
      </c>
      <c r="CO14" s="36" t="e">
        <f t="shared" si="12"/>
        <v>#REF!</v>
      </c>
      <c r="CP14" s="36" t="e">
        <f t="shared" si="12"/>
        <v>#REF!</v>
      </c>
      <c r="CQ14" s="36" t="e">
        <f t="shared" si="12"/>
        <v>#REF!</v>
      </c>
      <c r="CR14" s="36" t="e">
        <f t="shared" si="12"/>
        <v>#REF!</v>
      </c>
      <c r="CS14" s="36" t="e">
        <f t="shared" si="12"/>
        <v>#REF!</v>
      </c>
      <c r="CT14" s="36" t="e">
        <f t="shared" si="12"/>
        <v>#REF!</v>
      </c>
      <c r="CU14" s="36" t="e">
        <f t="shared" si="12"/>
        <v>#REF!</v>
      </c>
      <c r="CV14" s="36" t="e">
        <f t="shared" si="12"/>
        <v>#REF!</v>
      </c>
      <c r="CW14" s="36" t="e">
        <f t="shared" si="12"/>
        <v>#REF!</v>
      </c>
      <c r="CX14" s="36" t="e">
        <f t="shared" si="12"/>
        <v>#REF!</v>
      </c>
      <c r="CY14" s="36" t="e">
        <f t="shared" si="12"/>
        <v>#REF!</v>
      </c>
      <c r="CZ14" s="36" t="e">
        <f t="shared" si="12"/>
        <v>#REF!</v>
      </c>
      <c r="DA14" s="36" t="e">
        <f t="shared" si="12"/>
        <v>#REF!</v>
      </c>
      <c r="DB14" s="36" t="e">
        <f t="shared" si="12"/>
        <v>#REF!</v>
      </c>
      <c r="DC14" s="36" t="e">
        <f t="shared" si="13"/>
        <v>#REF!</v>
      </c>
      <c r="DD14" s="36" t="e">
        <f t="shared" si="13"/>
        <v>#REF!</v>
      </c>
      <c r="DE14" s="36" t="e">
        <f t="shared" si="13"/>
        <v>#REF!</v>
      </c>
      <c r="DF14" s="36" t="e">
        <f t="shared" si="13"/>
        <v>#REF!</v>
      </c>
      <c r="DG14" s="36" t="e">
        <f t="shared" si="13"/>
        <v>#REF!</v>
      </c>
      <c r="DH14" s="36" t="e">
        <f t="shared" si="13"/>
        <v>#REF!</v>
      </c>
      <c r="DI14" s="36" t="e">
        <f t="shared" si="13"/>
        <v>#REF!</v>
      </c>
      <c r="DJ14" s="36" t="e">
        <f t="shared" si="13"/>
        <v>#REF!</v>
      </c>
      <c r="DK14" s="36" t="e">
        <f t="shared" si="13"/>
        <v>#REF!</v>
      </c>
      <c r="DL14" s="36" t="e">
        <f t="shared" si="13"/>
        <v>#REF!</v>
      </c>
      <c r="DM14" s="36" t="e">
        <f t="shared" si="13"/>
        <v>#REF!</v>
      </c>
      <c r="DN14" s="36" t="e">
        <f t="shared" si="13"/>
        <v>#REF!</v>
      </c>
      <c r="DO14" s="36" t="e">
        <f t="shared" si="13"/>
        <v>#REF!</v>
      </c>
      <c r="DP14" s="36" t="e">
        <f t="shared" si="13"/>
        <v>#REF!</v>
      </c>
      <c r="DQ14" s="36" t="e">
        <f t="shared" si="13"/>
        <v>#REF!</v>
      </c>
      <c r="DR14" s="36" t="e">
        <f t="shared" si="13"/>
        <v>#REF!</v>
      </c>
      <c r="DS14" s="36" t="e">
        <f t="shared" si="14"/>
        <v>#REF!</v>
      </c>
      <c r="DT14" s="36" t="e">
        <f t="shared" si="14"/>
        <v>#REF!</v>
      </c>
      <c r="DU14" s="36" t="e">
        <f t="shared" si="14"/>
        <v>#REF!</v>
      </c>
      <c r="DV14" s="36" t="e">
        <f t="shared" si="14"/>
        <v>#REF!</v>
      </c>
      <c r="DW14" s="36" t="e">
        <f t="shared" si="14"/>
        <v>#REF!</v>
      </c>
      <c r="DX14" s="36" t="e">
        <f t="shared" si="14"/>
        <v>#REF!</v>
      </c>
      <c r="DY14" s="36" t="e">
        <f t="shared" si="14"/>
        <v>#REF!</v>
      </c>
      <c r="DZ14" s="36" t="e">
        <f t="shared" si="14"/>
        <v>#REF!</v>
      </c>
      <c r="EA14" s="36" t="e">
        <f t="shared" si="14"/>
        <v>#REF!</v>
      </c>
      <c r="EB14" s="36" t="e">
        <f t="shared" si="14"/>
        <v>#REF!</v>
      </c>
      <c r="EC14" s="36" t="e">
        <f t="shared" si="14"/>
        <v>#REF!</v>
      </c>
      <c r="ED14" s="36" t="e">
        <f t="shared" si="14"/>
        <v>#REF!</v>
      </c>
      <c r="EE14" s="36" t="e">
        <f t="shared" si="14"/>
        <v>#REF!</v>
      </c>
      <c r="EF14" s="36" t="e">
        <f t="shared" si="14"/>
        <v>#REF!</v>
      </c>
      <c r="EG14" s="36" t="e">
        <f t="shared" si="14"/>
        <v>#REF!</v>
      </c>
      <c r="EH14" s="36" t="e">
        <f t="shared" si="14"/>
        <v>#REF!</v>
      </c>
      <c r="EI14" s="36" t="e">
        <f t="shared" si="15"/>
        <v>#REF!</v>
      </c>
      <c r="EJ14" s="36" t="e">
        <f t="shared" si="15"/>
        <v>#REF!</v>
      </c>
      <c r="EK14" s="36" t="e">
        <f t="shared" si="15"/>
        <v>#REF!</v>
      </c>
      <c r="EL14" s="36" t="e">
        <f t="shared" si="15"/>
        <v>#REF!</v>
      </c>
      <c r="EM14" s="36" t="e">
        <f t="shared" si="15"/>
        <v>#REF!</v>
      </c>
      <c r="EN14" s="36" t="e">
        <f t="shared" si="15"/>
        <v>#REF!</v>
      </c>
      <c r="EO14" s="36" t="e">
        <f t="shared" si="15"/>
        <v>#REF!</v>
      </c>
      <c r="EP14" s="36" t="e">
        <f t="shared" si="15"/>
        <v>#REF!</v>
      </c>
      <c r="EQ14" s="36" t="e">
        <f t="shared" si="15"/>
        <v>#REF!</v>
      </c>
      <c r="ER14" s="36" t="e">
        <f t="shared" si="15"/>
        <v>#REF!</v>
      </c>
      <c r="ES14" s="36" t="e">
        <f t="shared" si="15"/>
        <v>#REF!</v>
      </c>
      <c r="ET14" s="36" t="e">
        <f t="shared" si="15"/>
        <v>#REF!</v>
      </c>
      <c r="EU14" s="36" t="e">
        <f t="shared" si="15"/>
        <v>#REF!</v>
      </c>
      <c r="EV14" s="36" t="e">
        <f t="shared" si="15"/>
        <v>#REF!</v>
      </c>
      <c r="EW14" s="36" t="e">
        <f t="shared" si="15"/>
        <v>#REF!</v>
      </c>
      <c r="EX14" s="36" t="e">
        <f t="shared" si="15"/>
        <v>#REF!</v>
      </c>
      <c r="EY14" s="36" t="e">
        <f t="shared" si="16"/>
        <v>#REF!</v>
      </c>
      <c r="EZ14" s="36" t="e">
        <f t="shared" si="16"/>
        <v>#REF!</v>
      </c>
      <c r="FA14" s="36" t="e">
        <f t="shared" si="16"/>
        <v>#REF!</v>
      </c>
      <c r="FB14" s="36" t="e">
        <f t="shared" si="16"/>
        <v>#REF!</v>
      </c>
      <c r="FC14" s="36" t="e">
        <f t="shared" si="16"/>
        <v>#REF!</v>
      </c>
      <c r="FD14" s="36" t="e">
        <f t="shared" si="16"/>
        <v>#REF!</v>
      </c>
      <c r="FE14" s="36" t="e">
        <f t="shared" si="16"/>
        <v>#REF!</v>
      </c>
      <c r="FF14" s="36" t="e">
        <f t="shared" si="16"/>
        <v>#REF!</v>
      </c>
      <c r="FG14" s="36" t="e">
        <f t="shared" si="16"/>
        <v>#REF!</v>
      </c>
      <c r="FH14" s="36" t="e">
        <f t="shared" si="16"/>
        <v>#REF!</v>
      </c>
      <c r="FI14" s="36" t="e">
        <f t="shared" si="16"/>
        <v>#REF!</v>
      </c>
      <c r="FJ14" s="36" t="e">
        <f t="shared" si="16"/>
        <v>#REF!</v>
      </c>
      <c r="FK14" s="36" t="e">
        <f t="shared" si="16"/>
        <v>#REF!</v>
      </c>
      <c r="FL14" s="36" t="e">
        <f t="shared" si="16"/>
        <v>#REF!</v>
      </c>
      <c r="FM14" s="36" t="e">
        <f t="shared" si="16"/>
        <v>#REF!</v>
      </c>
      <c r="FN14" s="36" t="e">
        <f t="shared" si="16"/>
        <v>#REF!</v>
      </c>
      <c r="FO14" s="36" t="e">
        <f t="shared" si="17"/>
        <v>#REF!</v>
      </c>
      <c r="FP14" s="36" t="e">
        <f t="shared" si="17"/>
        <v>#REF!</v>
      </c>
      <c r="FQ14" s="36" t="e">
        <f t="shared" si="17"/>
        <v>#REF!</v>
      </c>
      <c r="FR14" s="36" t="e">
        <f t="shared" si="17"/>
        <v>#REF!</v>
      </c>
      <c r="FS14" s="36" t="e">
        <f t="shared" si="17"/>
        <v>#REF!</v>
      </c>
      <c r="FT14" s="36" t="e">
        <f t="shared" si="17"/>
        <v>#REF!</v>
      </c>
      <c r="FU14" s="36" t="e">
        <f t="shared" si="17"/>
        <v>#REF!</v>
      </c>
      <c r="FV14" s="36" t="e">
        <f t="shared" si="17"/>
        <v>#REF!</v>
      </c>
      <c r="FW14" s="36" t="e">
        <f t="shared" si="17"/>
        <v>#REF!</v>
      </c>
      <c r="FX14" s="36" t="e">
        <f t="shared" si="17"/>
        <v>#REF!</v>
      </c>
      <c r="FY14" s="36" t="e">
        <f t="shared" si="17"/>
        <v>#REF!</v>
      </c>
      <c r="FZ14" s="36" t="e">
        <f t="shared" si="17"/>
        <v>#REF!</v>
      </c>
      <c r="GA14" s="36" t="e">
        <f t="shared" si="17"/>
        <v>#REF!</v>
      </c>
      <c r="GB14" s="36" t="e">
        <f t="shared" si="17"/>
        <v>#REF!</v>
      </c>
      <c r="GC14" s="36" t="e">
        <f t="shared" si="17"/>
        <v>#REF!</v>
      </c>
      <c r="GD14" s="36" t="e">
        <f t="shared" si="17"/>
        <v>#REF!</v>
      </c>
      <c r="GE14" s="36" t="e">
        <f t="shared" si="18"/>
        <v>#REF!</v>
      </c>
      <c r="GF14" s="36" t="e">
        <f t="shared" si="18"/>
        <v>#REF!</v>
      </c>
      <c r="GG14" s="36" t="e">
        <f t="shared" si="18"/>
        <v>#REF!</v>
      </c>
      <c r="GH14" s="36" t="e">
        <f t="shared" si="18"/>
        <v>#REF!</v>
      </c>
      <c r="GI14" s="36" t="e">
        <f t="shared" si="18"/>
        <v>#REF!</v>
      </c>
      <c r="GJ14" s="36" t="e">
        <f t="shared" si="18"/>
        <v>#REF!</v>
      </c>
      <c r="GK14" s="36" t="e">
        <f t="shared" si="18"/>
        <v>#REF!</v>
      </c>
      <c r="GL14" s="36" t="e">
        <f t="shared" si="18"/>
        <v>#REF!</v>
      </c>
      <c r="GM14" s="36" t="e">
        <f t="shared" si="18"/>
        <v>#REF!</v>
      </c>
      <c r="GN14" s="36" t="e">
        <f t="shared" si="18"/>
        <v>#REF!</v>
      </c>
      <c r="GO14" s="36" t="e">
        <f t="shared" si="18"/>
        <v>#REF!</v>
      </c>
      <c r="GP14" s="36" t="e">
        <f t="shared" si="18"/>
        <v>#REF!</v>
      </c>
      <c r="GQ14" s="36" t="e">
        <f t="shared" si="18"/>
        <v>#REF!</v>
      </c>
      <c r="GR14" s="36" t="e">
        <f t="shared" si="18"/>
        <v>#REF!</v>
      </c>
      <c r="GS14" s="36" t="e">
        <f t="shared" si="18"/>
        <v>#REF!</v>
      </c>
      <c r="GT14" s="36" t="e">
        <f t="shared" si="18"/>
        <v>#REF!</v>
      </c>
      <c r="GU14" s="36" t="e">
        <f t="shared" si="19"/>
        <v>#REF!</v>
      </c>
      <c r="GV14" s="36" t="e">
        <f t="shared" si="19"/>
        <v>#REF!</v>
      </c>
      <c r="GW14" s="36" t="e">
        <f t="shared" si="19"/>
        <v>#REF!</v>
      </c>
      <c r="GX14" s="36" t="e">
        <f t="shared" si="19"/>
        <v>#REF!</v>
      </c>
      <c r="GY14" s="36" t="e">
        <f t="shared" si="19"/>
        <v>#REF!</v>
      </c>
      <c r="GZ14" s="36" t="e">
        <f t="shared" si="19"/>
        <v>#REF!</v>
      </c>
      <c r="HA14" s="36" t="e">
        <f t="shared" si="19"/>
        <v>#REF!</v>
      </c>
      <c r="HB14" s="36" t="e">
        <f t="shared" si="19"/>
        <v>#REF!</v>
      </c>
      <c r="HC14" s="36" t="e">
        <f t="shared" si="19"/>
        <v>#REF!</v>
      </c>
      <c r="HD14" s="36" t="e">
        <f t="shared" si="19"/>
        <v>#REF!</v>
      </c>
      <c r="HE14" s="36" t="e">
        <f t="shared" si="19"/>
        <v>#REF!</v>
      </c>
      <c r="HF14" s="36" t="e">
        <f t="shared" si="19"/>
        <v>#REF!</v>
      </c>
      <c r="HG14" s="36" t="e">
        <f t="shared" si="19"/>
        <v>#REF!</v>
      </c>
      <c r="HH14" s="36" t="e">
        <f t="shared" si="19"/>
        <v>#REF!</v>
      </c>
    </row>
    <row r="15" spans="1:216" ht="15.75" customHeight="1">
      <c r="A15" s="10">
        <v>4</v>
      </c>
      <c r="B15" s="59" t="s">
        <v>335</v>
      </c>
      <c r="C15" s="103" t="e">
        <f>#REF!</f>
        <v>#REF!</v>
      </c>
      <c r="D15" s="116" t="e">
        <f>#REF!</f>
        <v>#REF!</v>
      </c>
      <c r="E15" s="75" t="e">
        <f>#REF!</f>
        <v>#REF!</v>
      </c>
      <c r="F15" s="15" t="e">
        <f t="shared" si="0"/>
        <v>#REF!</v>
      </c>
      <c r="G15" s="15" t="e">
        <f t="shared" si="0"/>
        <v>#REF!</v>
      </c>
      <c r="H15" s="15" t="e">
        <f t="shared" si="0"/>
        <v>#REF!</v>
      </c>
      <c r="I15" s="15" t="e">
        <f t="shared" si="0"/>
        <v>#REF!</v>
      </c>
      <c r="J15" s="15" t="e">
        <f t="shared" si="0"/>
        <v>#REF!</v>
      </c>
      <c r="K15" s="22">
        <v>0.05</v>
      </c>
      <c r="L15" s="15" t="e">
        <f>IRR(P15:HH15)</f>
        <v>#VALUE!</v>
      </c>
      <c r="M15" s="15"/>
      <c r="N15" s="107" t="e">
        <f aca="true" t="shared" si="20" ref="N15:N39">(E15-K15)/6</f>
        <v>#REF!</v>
      </c>
      <c r="O15" s="15" t="e">
        <f aca="true" t="shared" si="21" ref="O15:O39">J15-$N15</f>
        <v>#REF!</v>
      </c>
      <c r="P15" s="100" t="e">
        <f>-C15</f>
        <v>#REF!</v>
      </c>
      <c r="Q15" s="36" t="e">
        <f>D15*(1+$E15)</f>
        <v>#REF!</v>
      </c>
      <c r="R15" s="36" t="e">
        <f t="shared" si="2"/>
        <v>#REF!</v>
      </c>
      <c r="S15" s="36" t="e">
        <f t="shared" si="2"/>
        <v>#REF!</v>
      </c>
      <c r="T15" s="36" t="e">
        <f t="shared" si="2"/>
        <v>#REF!</v>
      </c>
      <c r="U15" s="36" t="e">
        <f t="shared" si="2"/>
        <v>#REF!</v>
      </c>
      <c r="V15" s="36" t="e">
        <f t="shared" si="3"/>
        <v>#REF!</v>
      </c>
      <c r="W15" s="36" t="e">
        <f t="shared" si="4"/>
        <v>#REF!</v>
      </c>
      <c r="X15" s="36" t="e">
        <f t="shared" si="5"/>
        <v>#REF!</v>
      </c>
      <c r="Y15" s="36" t="e">
        <f t="shared" si="6"/>
        <v>#REF!</v>
      </c>
      <c r="Z15" s="36" t="e">
        <f t="shared" si="7"/>
        <v>#REF!</v>
      </c>
      <c r="AA15" s="36" t="e">
        <f aca="true" t="shared" si="22" ref="AA15:BF15">Z15*(1+$K15)</f>
        <v>#REF!</v>
      </c>
      <c r="AB15" s="36" t="e">
        <f t="shared" si="22"/>
        <v>#REF!</v>
      </c>
      <c r="AC15" s="36" t="e">
        <f t="shared" si="22"/>
        <v>#REF!</v>
      </c>
      <c r="AD15" s="36" t="e">
        <f t="shared" si="22"/>
        <v>#REF!</v>
      </c>
      <c r="AE15" s="36" t="e">
        <f t="shared" si="22"/>
        <v>#REF!</v>
      </c>
      <c r="AF15" s="36" t="e">
        <f t="shared" si="22"/>
        <v>#REF!</v>
      </c>
      <c r="AG15" s="36" t="e">
        <f t="shared" si="22"/>
        <v>#REF!</v>
      </c>
      <c r="AH15" s="36" t="e">
        <f t="shared" si="22"/>
        <v>#REF!</v>
      </c>
      <c r="AI15" s="36" t="e">
        <f t="shared" si="22"/>
        <v>#REF!</v>
      </c>
      <c r="AJ15" s="36" t="e">
        <f t="shared" si="22"/>
        <v>#REF!</v>
      </c>
      <c r="AK15" s="36" t="e">
        <f t="shared" si="22"/>
        <v>#REF!</v>
      </c>
      <c r="AL15" s="36" t="e">
        <f t="shared" si="22"/>
        <v>#REF!</v>
      </c>
      <c r="AM15" s="36" t="e">
        <f t="shared" si="22"/>
        <v>#REF!</v>
      </c>
      <c r="AN15" s="36" t="e">
        <f t="shared" si="22"/>
        <v>#REF!</v>
      </c>
      <c r="AO15" s="36" t="e">
        <f t="shared" si="22"/>
        <v>#REF!</v>
      </c>
      <c r="AP15" s="36" t="e">
        <f t="shared" si="22"/>
        <v>#REF!</v>
      </c>
      <c r="AQ15" s="36" t="e">
        <f t="shared" si="22"/>
        <v>#REF!</v>
      </c>
      <c r="AR15" s="36" t="e">
        <f t="shared" si="22"/>
        <v>#REF!</v>
      </c>
      <c r="AS15" s="36" t="e">
        <f t="shared" si="22"/>
        <v>#REF!</v>
      </c>
      <c r="AT15" s="36" t="e">
        <f t="shared" si="22"/>
        <v>#REF!</v>
      </c>
      <c r="AU15" s="36" t="e">
        <f t="shared" si="22"/>
        <v>#REF!</v>
      </c>
      <c r="AV15" s="36" t="e">
        <f t="shared" si="22"/>
        <v>#REF!</v>
      </c>
      <c r="AW15" s="36" t="e">
        <f t="shared" si="22"/>
        <v>#REF!</v>
      </c>
      <c r="AX15" s="36" t="e">
        <f t="shared" si="22"/>
        <v>#REF!</v>
      </c>
      <c r="AY15" s="36" t="e">
        <f t="shared" si="22"/>
        <v>#REF!</v>
      </c>
      <c r="AZ15" s="36" t="e">
        <f t="shared" si="22"/>
        <v>#REF!</v>
      </c>
      <c r="BA15" s="36" t="e">
        <f t="shared" si="22"/>
        <v>#REF!</v>
      </c>
      <c r="BB15" s="36" t="e">
        <f t="shared" si="22"/>
        <v>#REF!</v>
      </c>
      <c r="BC15" s="36" t="e">
        <f t="shared" si="22"/>
        <v>#REF!</v>
      </c>
      <c r="BD15" s="36" t="e">
        <f t="shared" si="22"/>
        <v>#REF!</v>
      </c>
      <c r="BE15" s="36" t="e">
        <f t="shared" si="22"/>
        <v>#REF!</v>
      </c>
      <c r="BF15" s="36" t="e">
        <f t="shared" si="22"/>
        <v>#REF!</v>
      </c>
      <c r="BG15" s="36" t="e">
        <f aca="true" t="shared" si="23" ref="BG15:CL15">BF15*(1+$K15)</f>
        <v>#REF!</v>
      </c>
      <c r="BH15" s="36" t="e">
        <f t="shared" si="23"/>
        <v>#REF!</v>
      </c>
      <c r="BI15" s="36" t="e">
        <f t="shared" si="23"/>
        <v>#REF!</v>
      </c>
      <c r="BJ15" s="36" t="e">
        <f t="shared" si="23"/>
        <v>#REF!</v>
      </c>
      <c r="BK15" s="36" t="e">
        <f t="shared" si="23"/>
        <v>#REF!</v>
      </c>
      <c r="BL15" s="36" t="e">
        <f t="shared" si="23"/>
        <v>#REF!</v>
      </c>
      <c r="BM15" s="36" t="e">
        <f t="shared" si="23"/>
        <v>#REF!</v>
      </c>
      <c r="BN15" s="36" t="e">
        <f t="shared" si="23"/>
        <v>#REF!</v>
      </c>
      <c r="BO15" s="36" t="e">
        <f t="shared" si="23"/>
        <v>#REF!</v>
      </c>
      <c r="BP15" s="36" t="e">
        <f t="shared" si="23"/>
        <v>#REF!</v>
      </c>
      <c r="BQ15" s="36" t="e">
        <f t="shared" si="23"/>
        <v>#REF!</v>
      </c>
      <c r="BR15" s="36" t="e">
        <f t="shared" si="23"/>
        <v>#REF!</v>
      </c>
      <c r="BS15" s="36" t="e">
        <f t="shared" si="23"/>
        <v>#REF!</v>
      </c>
      <c r="BT15" s="36" t="e">
        <f t="shared" si="23"/>
        <v>#REF!</v>
      </c>
      <c r="BU15" s="36" t="e">
        <f t="shared" si="23"/>
        <v>#REF!</v>
      </c>
      <c r="BV15" s="36" t="e">
        <f t="shared" si="23"/>
        <v>#REF!</v>
      </c>
      <c r="BW15" s="36" t="e">
        <f t="shared" si="23"/>
        <v>#REF!</v>
      </c>
      <c r="BX15" s="36" t="e">
        <f t="shared" si="23"/>
        <v>#REF!</v>
      </c>
      <c r="BY15" s="36" t="e">
        <f t="shared" si="23"/>
        <v>#REF!</v>
      </c>
      <c r="BZ15" s="36" t="e">
        <f t="shared" si="23"/>
        <v>#REF!</v>
      </c>
      <c r="CA15" s="36" t="e">
        <f t="shared" si="23"/>
        <v>#REF!</v>
      </c>
      <c r="CB15" s="36" t="e">
        <f t="shared" si="23"/>
        <v>#REF!</v>
      </c>
      <c r="CC15" s="36" t="e">
        <f t="shared" si="23"/>
        <v>#REF!</v>
      </c>
      <c r="CD15" s="36" t="e">
        <f t="shared" si="23"/>
        <v>#REF!</v>
      </c>
      <c r="CE15" s="36" t="e">
        <f t="shared" si="23"/>
        <v>#REF!</v>
      </c>
      <c r="CF15" s="36" t="e">
        <f t="shared" si="23"/>
        <v>#REF!</v>
      </c>
      <c r="CG15" s="36" t="e">
        <f t="shared" si="23"/>
        <v>#REF!</v>
      </c>
      <c r="CH15" s="36" t="e">
        <f t="shared" si="23"/>
        <v>#REF!</v>
      </c>
      <c r="CI15" s="36" t="e">
        <f t="shared" si="23"/>
        <v>#REF!</v>
      </c>
      <c r="CJ15" s="36" t="e">
        <f t="shared" si="23"/>
        <v>#REF!</v>
      </c>
      <c r="CK15" s="36" t="e">
        <f t="shared" si="23"/>
        <v>#REF!</v>
      </c>
      <c r="CL15" s="36" t="e">
        <f t="shared" si="23"/>
        <v>#REF!</v>
      </c>
      <c r="CM15" s="36" t="e">
        <f aca="true" t="shared" si="24" ref="CM15:DR15">CL15*(1+$K15)</f>
        <v>#REF!</v>
      </c>
      <c r="CN15" s="36" t="e">
        <f t="shared" si="24"/>
        <v>#REF!</v>
      </c>
      <c r="CO15" s="36" t="e">
        <f t="shared" si="24"/>
        <v>#REF!</v>
      </c>
      <c r="CP15" s="36" t="e">
        <f t="shared" si="24"/>
        <v>#REF!</v>
      </c>
      <c r="CQ15" s="36" t="e">
        <f t="shared" si="24"/>
        <v>#REF!</v>
      </c>
      <c r="CR15" s="36" t="e">
        <f t="shared" si="24"/>
        <v>#REF!</v>
      </c>
      <c r="CS15" s="36" t="e">
        <f t="shared" si="24"/>
        <v>#REF!</v>
      </c>
      <c r="CT15" s="36" t="e">
        <f t="shared" si="24"/>
        <v>#REF!</v>
      </c>
      <c r="CU15" s="36" t="e">
        <f t="shared" si="24"/>
        <v>#REF!</v>
      </c>
      <c r="CV15" s="36" t="e">
        <f t="shared" si="24"/>
        <v>#REF!</v>
      </c>
      <c r="CW15" s="36" t="e">
        <f t="shared" si="24"/>
        <v>#REF!</v>
      </c>
      <c r="CX15" s="36" t="e">
        <f t="shared" si="24"/>
        <v>#REF!</v>
      </c>
      <c r="CY15" s="36" t="e">
        <f t="shared" si="24"/>
        <v>#REF!</v>
      </c>
      <c r="CZ15" s="36" t="e">
        <f t="shared" si="24"/>
        <v>#REF!</v>
      </c>
      <c r="DA15" s="36" t="e">
        <f t="shared" si="24"/>
        <v>#REF!</v>
      </c>
      <c r="DB15" s="36" t="e">
        <f t="shared" si="24"/>
        <v>#REF!</v>
      </c>
      <c r="DC15" s="36" t="e">
        <f t="shared" si="24"/>
        <v>#REF!</v>
      </c>
      <c r="DD15" s="36" t="e">
        <f t="shared" si="24"/>
        <v>#REF!</v>
      </c>
      <c r="DE15" s="36" t="e">
        <f t="shared" si="24"/>
        <v>#REF!</v>
      </c>
      <c r="DF15" s="36" t="e">
        <f t="shared" si="24"/>
        <v>#REF!</v>
      </c>
      <c r="DG15" s="36" t="e">
        <f t="shared" si="24"/>
        <v>#REF!</v>
      </c>
      <c r="DH15" s="36" t="e">
        <f t="shared" si="24"/>
        <v>#REF!</v>
      </c>
      <c r="DI15" s="36" t="e">
        <f t="shared" si="24"/>
        <v>#REF!</v>
      </c>
      <c r="DJ15" s="36" t="e">
        <f t="shared" si="24"/>
        <v>#REF!</v>
      </c>
      <c r="DK15" s="36" t="e">
        <f t="shared" si="24"/>
        <v>#REF!</v>
      </c>
      <c r="DL15" s="36" t="e">
        <f t="shared" si="24"/>
        <v>#REF!</v>
      </c>
      <c r="DM15" s="36" t="e">
        <f t="shared" si="24"/>
        <v>#REF!</v>
      </c>
      <c r="DN15" s="36" t="e">
        <f t="shared" si="24"/>
        <v>#REF!</v>
      </c>
      <c r="DO15" s="36" t="e">
        <f t="shared" si="24"/>
        <v>#REF!</v>
      </c>
      <c r="DP15" s="36" t="e">
        <f t="shared" si="24"/>
        <v>#REF!</v>
      </c>
      <c r="DQ15" s="36" t="e">
        <f t="shared" si="24"/>
        <v>#REF!</v>
      </c>
      <c r="DR15" s="36" t="e">
        <f t="shared" si="24"/>
        <v>#REF!</v>
      </c>
      <c r="DS15" s="36" t="e">
        <f aca="true" t="shared" si="25" ref="DS15:EX15">DR15*(1+$K15)</f>
        <v>#REF!</v>
      </c>
      <c r="DT15" s="36" t="e">
        <f t="shared" si="25"/>
        <v>#REF!</v>
      </c>
      <c r="DU15" s="36" t="e">
        <f t="shared" si="25"/>
        <v>#REF!</v>
      </c>
      <c r="DV15" s="36" t="e">
        <f t="shared" si="25"/>
        <v>#REF!</v>
      </c>
      <c r="DW15" s="36" t="e">
        <f t="shared" si="25"/>
        <v>#REF!</v>
      </c>
      <c r="DX15" s="36" t="e">
        <f t="shared" si="25"/>
        <v>#REF!</v>
      </c>
      <c r="DY15" s="36" t="e">
        <f t="shared" si="25"/>
        <v>#REF!</v>
      </c>
      <c r="DZ15" s="36" t="e">
        <f t="shared" si="25"/>
        <v>#REF!</v>
      </c>
      <c r="EA15" s="36" t="e">
        <f t="shared" si="25"/>
        <v>#REF!</v>
      </c>
      <c r="EB15" s="36" t="e">
        <f t="shared" si="25"/>
        <v>#REF!</v>
      </c>
      <c r="EC15" s="36" t="e">
        <f t="shared" si="25"/>
        <v>#REF!</v>
      </c>
      <c r="ED15" s="36" t="e">
        <f t="shared" si="25"/>
        <v>#REF!</v>
      </c>
      <c r="EE15" s="36" t="e">
        <f t="shared" si="25"/>
        <v>#REF!</v>
      </c>
      <c r="EF15" s="36" t="e">
        <f t="shared" si="25"/>
        <v>#REF!</v>
      </c>
      <c r="EG15" s="36" t="e">
        <f t="shared" si="25"/>
        <v>#REF!</v>
      </c>
      <c r="EH15" s="36" t="e">
        <f t="shared" si="25"/>
        <v>#REF!</v>
      </c>
      <c r="EI15" s="36" t="e">
        <f t="shared" si="25"/>
        <v>#REF!</v>
      </c>
      <c r="EJ15" s="36" t="e">
        <f t="shared" si="25"/>
        <v>#REF!</v>
      </c>
      <c r="EK15" s="36" t="e">
        <f t="shared" si="25"/>
        <v>#REF!</v>
      </c>
      <c r="EL15" s="36" t="e">
        <f t="shared" si="25"/>
        <v>#REF!</v>
      </c>
      <c r="EM15" s="36" t="e">
        <f t="shared" si="25"/>
        <v>#REF!</v>
      </c>
      <c r="EN15" s="36" t="e">
        <f t="shared" si="25"/>
        <v>#REF!</v>
      </c>
      <c r="EO15" s="36" t="e">
        <f t="shared" si="25"/>
        <v>#REF!</v>
      </c>
      <c r="EP15" s="36" t="e">
        <f t="shared" si="25"/>
        <v>#REF!</v>
      </c>
      <c r="EQ15" s="36" t="e">
        <f t="shared" si="25"/>
        <v>#REF!</v>
      </c>
      <c r="ER15" s="36" t="e">
        <f t="shared" si="25"/>
        <v>#REF!</v>
      </c>
      <c r="ES15" s="36" t="e">
        <f t="shared" si="25"/>
        <v>#REF!</v>
      </c>
      <c r="ET15" s="36" t="e">
        <f t="shared" si="25"/>
        <v>#REF!</v>
      </c>
      <c r="EU15" s="36" t="e">
        <f t="shared" si="25"/>
        <v>#REF!</v>
      </c>
      <c r="EV15" s="36" t="e">
        <f t="shared" si="25"/>
        <v>#REF!</v>
      </c>
      <c r="EW15" s="36" t="e">
        <f t="shared" si="25"/>
        <v>#REF!</v>
      </c>
      <c r="EX15" s="36" t="e">
        <f t="shared" si="25"/>
        <v>#REF!</v>
      </c>
      <c r="EY15" s="36" t="e">
        <f aca="true" t="shared" si="26" ref="EY15:GD15">EX15*(1+$K15)</f>
        <v>#REF!</v>
      </c>
      <c r="EZ15" s="36" t="e">
        <f t="shared" si="26"/>
        <v>#REF!</v>
      </c>
      <c r="FA15" s="36" t="e">
        <f t="shared" si="26"/>
        <v>#REF!</v>
      </c>
      <c r="FB15" s="36" t="e">
        <f t="shared" si="26"/>
        <v>#REF!</v>
      </c>
      <c r="FC15" s="36" t="e">
        <f t="shared" si="26"/>
        <v>#REF!</v>
      </c>
      <c r="FD15" s="36" t="e">
        <f t="shared" si="26"/>
        <v>#REF!</v>
      </c>
      <c r="FE15" s="36" t="e">
        <f t="shared" si="26"/>
        <v>#REF!</v>
      </c>
      <c r="FF15" s="36" t="e">
        <f t="shared" si="26"/>
        <v>#REF!</v>
      </c>
      <c r="FG15" s="36" t="e">
        <f t="shared" si="26"/>
        <v>#REF!</v>
      </c>
      <c r="FH15" s="36" t="e">
        <f t="shared" si="26"/>
        <v>#REF!</v>
      </c>
      <c r="FI15" s="36" t="e">
        <f t="shared" si="26"/>
        <v>#REF!</v>
      </c>
      <c r="FJ15" s="36" t="e">
        <f t="shared" si="26"/>
        <v>#REF!</v>
      </c>
      <c r="FK15" s="36" t="e">
        <f t="shared" si="26"/>
        <v>#REF!</v>
      </c>
      <c r="FL15" s="36" t="e">
        <f t="shared" si="26"/>
        <v>#REF!</v>
      </c>
      <c r="FM15" s="36" t="e">
        <f t="shared" si="26"/>
        <v>#REF!</v>
      </c>
      <c r="FN15" s="36" t="e">
        <f t="shared" si="26"/>
        <v>#REF!</v>
      </c>
      <c r="FO15" s="36" t="e">
        <f t="shared" si="26"/>
        <v>#REF!</v>
      </c>
      <c r="FP15" s="36" t="e">
        <f t="shared" si="26"/>
        <v>#REF!</v>
      </c>
      <c r="FQ15" s="36" t="e">
        <f t="shared" si="26"/>
        <v>#REF!</v>
      </c>
      <c r="FR15" s="36" t="e">
        <f t="shared" si="26"/>
        <v>#REF!</v>
      </c>
      <c r="FS15" s="36" t="e">
        <f t="shared" si="26"/>
        <v>#REF!</v>
      </c>
      <c r="FT15" s="36" t="e">
        <f t="shared" si="26"/>
        <v>#REF!</v>
      </c>
      <c r="FU15" s="36" t="e">
        <f t="shared" si="26"/>
        <v>#REF!</v>
      </c>
      <c r="FV15" s="36" t="e">
        <f t="shared" si="26"/>
        <v>#REF!</v>
      </c>
      <c r="FW15" s="36" t="e">
        <f t="shared" si="26"/>
        <v>#REF!</v>
      </c>
      <c r="FX15" s="36" t="e">
        <f t="shared" si="26"/>
        <v>#REF!</v>
      </c>
      <c r="FY15" s="36" t="e">
        <f t="shared" si="26"/>
        <v>#REF!</v>
      </c>
      <c r="FZ15" s="36" t="e">
        <f t="shared" si="26"/>
        <v>#REF!</v>
      </c>
      <c r="GA15" s="36" t="e">
        <f t="shared" si="26"/>
        <v>#REF!</v>
      </c>
      <c r="GB15" s="36" t="e">
        <f t="shared" si="26"/>
        <v>#REF!</v>
      </c>
      <c r="GC15" s="36" t="e">
        <f t="shared" si="26"/>
        <v>#REF!</v>
      </c>
      <c r="GD15" s="36" t="e">
        <f t="shared" si="26"/>
        <v>#REF!</v>
      </c>
      <c r="GE15" s="36" t="e">
        <f aca="true" t="shared" si="27" ref="GE15:HH15">GD15*(1+$K15)</f>
        <v>#REF!</v>
      </c>
      <c r="GF15" s="36" t="e">
        <f t="shared" si="27"/>
        <v>#REF!</v>
      </c>
      <c r="GG15" s="36" t="e">
        <f t="shared" si="27"/>
        <v>#REF!</v>
      </c>
      <c r="GH15" s="36" t="e">
        <f t="shared" si="27"/>
        <v>#REF!</v>
      </c>
      <c r="GI15" s="36" t="e">
        <f t="shared" si="27"/>
        <v>#REF!</v>
      </c>
      <c r="GJ15" s="36" t="e">
        <f t="shared" si="27"/>
        <v>#REF!</v>
      </c>
      <c r="GK15" s="36" t="e">
        <f t="shared" si="27"/>
        <v>#REF!</v>
      </c>
      <c r="GL15" s="36" t="e">
        <f t="shared" si="27"/>
        <v>#REF!</v>
      </c>
      <c r="GM15" s="36" t="e">
        <f t="shared" si="27"/>
        <v>#REF!</v>
      </c>
      <c r="GN15" s="36" t="e">
        <f t="shared" si="27"/>
        <v>#REF!</v>
      </c>
      <c r="GO15" s="36" t="e">
        <f t="shared" si="27"/>
        <v>#REF!</v>
      </c>
      <c r="GP15" s="36" t="e">
        <f t="shared" si="27"/>
        <v>#REF!</v>
      </c>
      <c r="GQ15" s="36" t="e">
        <f t="shared" si="27"/>
        <v>#REF!</v>
      </c>
      <c r="GR15" s="36" t="e">
        <f t="shared" si="27"/>
        <v>#REF!</v>
      </c>
      <c r="GS15" s="36" t="e">
        <f t="shared" si="27"/>
        <v>#REF!</v>
      </c>
      <c r="GT15" s="36" t="e">
        <f t="shared" si="27"/>
        <v>#REF!</v>
      </c>
      <c r="GU15" s="36" t="e">
        <f t="shared" si="27"/>
        <v>#REF!</v>
      </c>
      <c r="GV15" s="36" t="e">
        <f t="shared" si="27"/>
        <v>#REF!</v>
      </c>
      <c r="GW15" s="36" t="e">
        <f t="shared" si="27"/>
        <v>#REF!</v>
      </c>
      <c r="GX15" s="36" t="e">
        <f t="shared" si="27"/>
        <v>#REF!</v>
      </c>
      <c r="GY15" s="36" t="e">
        <f t="shared" si="27"/>
        <v>#REF!</v>
      </c>
      <c r="GZ15" s="36" t="e">
        <f t="shared" si="27"/>
        <v>#REF!</v>
      </c>
      <c r="HA15" s="36" t="e">
        <f t="shared" si="27"/>
        <v>#REF!</v>
      </c>
      <c r="HB15" s="36" t="e">
        <f t="shared" si="27"/>
        <v>#REF!</v>
      </c>
      <c r="HC15" s="36" t="e">
        <f t="shared" si="27"/>
        <v>#REF!</v>
      </c>
      <c r="HD15" s="36" t="e">
        <f t="shared" si="27"/>
        <v>#REF!</v>
      </c>
      <c r="HE15" s="36" t="e">
        <f t="shared" si="27"/>
        <v>#REF!</v>
      </c>
      <c r="HF15" s="36" t="e">
        <f t="shared" si="27"/>
        <v>#REF!</v>
      </c>
      <c r="HG15" s="36" t="e">
        <f t="shared" si="27"/>
        <v>#REF!</v>
      </c>
      <c r="HH15" s="36" t="e">
        <f t="shared" si="27"/>
        <v>#REF!</v>
      </c>
    </row>
    <row r="16" spans="1:216" ht="15.75" customHeight="1">
      <c r="A16" s="10">
        <v>5</v>
      </c>
      <c r="B16" s="59" t="s">
        <v>339</v>
      </c>
      <c r="C16" s="103" t="e">
        <f>#REF!</f>
        <v>#REF!</v>
      </c>
      <c r="D16" s="116" t="e">
        <f>#REF!</f>
        <v>#REF!</v>
      </c>
      <c r="E16" s="75" t="e">
        <f>#REF!</f>
        <v>#REF!</v>
      </c>
      <c r="F16" s="15" t="e">
        <f t="shared" si="0"/>
        <v>#REF!</v>
      </c>
      <c r="G16" s="15" t="e">
        <f t="shared" si="0"/>
        <v>#REF!</v>
      </c>
      <c r="H16" s="15" t="e">
        <f t="shared" si="0"/>
        <v>#REF!</v>
      </c>
      <c r="I16" s="15" t="e">
        <f t="shared" si="0"/>
        <v>#REF!</v>
      </c>
      <c r="J16" s="15" t="e">
        <f t="shared" si="0"/>
        <v>#REF!</v>
      </c>
      <c r="K16" s="22">
        <v>0.05</v>
      </c>
      <c r="L16" s="15" t="e">
        <f t="shared" si="1"/>
        <v>#VALUE!</v>
      </c>
      <c r="M16" s="15"/>
      <c r="N16" s="107" t="e">
        <f t="shared" si="20"/>
        <v>#REF!</v>
      </c>
      <c r="O16" s="15" t="e">
        <f t="shared" si="21"/>
        <v>#REF!</v>
      </c>
      <c r="P16" s="100" t="e">
        <f aca="true" t="shared" si="28" ref="P16:P40">-C16</f>
        <v>#REF!</v>
      </c>
      <c r="Q16" s="36" t="e">
        <f aca="true" t="shared" si="29" ref="Q16:Q40">D16*(1+$E16)</f>
        <v>#REF!</v>
      </c>
      <c r="R16" s="36" t="e">
        <f t="shared" si="2"/>
        <v>#REF!</v>
      </c>
      <c r="S16" s="36" t="e">
        <f t="shared" si="2"/>
        <v>#REF!</v>
      </c>
      <c r="T16" s="36" t="e">
        <f t="shared" si="2"/>
        <v>#REF!</v>
      </c>
      <c r="U16" s="36" t="e">
        <f t="shared" si="2"/>
        <v>#REF!</v>
      </c>
      <c r="V16" s="36" t="e">
        <f t="shared" si="3"/>
        <v>#REF!</v>
      </c>
      <c r="W16" s="36" t="e">
        <f t="shared" si="4"/>
        <v>#REF!</v>
      </c>
      <c r="X16" s="36" t="e">
        <f t="shared" si="5"/>
        <v>#REF!</v>
      </c>
      <c r="Y16" s="36" t="e">
        <f t="shared" si="6"/>
        <v>#REF!</v>
      </c>
      <c r="Z16" s="36" t="e">
        <f t="shared" si="7"/>
        <v>#REF!</v>
      </c>
      <c r="AA16" s="36" t="e">
        <f aca="true" t="shared" si="30" ref="AA16:AP33">Z16*(1+$K16)</f>
        <v>#REF!</v>
      </c>
      <c r="AB16" s="36" t="e">
        <f aca="true" t="shared" si="31" ref="AB16:AP16">AA16*(1+$K16)</f>
        <v>#REF!</v>
      </c>
      <c r="AC16" s="36" t="e">
        <f t="shared" si="31"/>
        <v>#REF!</v>
      </c>
      <c r="AD16" s="36" t="e">
        <f t="shared" si="31"/>
        <v>#REF!</v>
      </c>
      <c r="AE16" s="36" t="e">
        <f t="shared" si="31"/>
        <v>#REF!</v>
      </c>
      <c r="AF16" s="36" t="e">
        <f t="shared" si="31"/>
        <v>#REF!</v>
      </c>
      <c r="AG16" s="36" t="e">
        <f t="shared" si="31"/>
        <v>#REF!</v>
      </c>
      <c r="AH16" s="36" t="e">
        <f t="shared" si="31"/>
        <v>#REF!</v>
      </c>
      <c r="AI16" s="36" t="e">
        <f t="shared" si="31"/>
        <v>#REF!</v>
      </c>
      <c r="AJ16" s="36" t="e">
        <f t="shared" si="31"/>
        <v>#REF!</v>
      </c>
      <c r="AK16" s="36" t="e">
        <f t="shared" si="31"/>
        <v>#REF!</v>
      </c>
      <c r="AL16" s="36" t="e">
        <f t="shared" si="31"/>
        <v>#REF!</v>
      </c>
      <c r="AM16" s="36" t="e">
        <f t="shared" si="31"/>
        <v>#REF!</v>
      </c>
      <c r="AN16" s="36" t="e">
        <f t="shared" si="31"/>
        <v>#REF!</v>
      </c>
      <c r="AO16" s="36" t="e">
        <f t="shared" si="31"/>
        <v>#REF!</v>
      </c>
      <c r="AP16" s="36" t="e">
        <f t="shared" si="31"/>
        <v>#REF!</v>
      </c>
      <c r="AQ16" s="36" t="e">
        <f aca="true" t="shared" si="32" ref="AQ16:BF33">AP16*(1+$K16)</f>
        <v>#REF!</v>
      </c>
      <c r="AR16" s="36" t="e">
        <f aca="true" t="shared" si="33" ref="AR16:BF16">AQ16*(1+$K16)</f>
        <v>#REF!</v>
      </c>
      <c r="AS16" s="36" t="e">
        <f t="shared" si="33"/>
        <v>#REF!</v>
      </c>
      <c r="AT16" s="36" t="e">
        <f t="shared" si="33"/>
        <v>#REF!</v>
      </c>
      <c r="AU16" s="36" t="e">
        <f t="shared" si="33"/>
        <v>#REF!</v>
      </c>
      <c r="AV16" s="36" t="e">
        <f t="shared" si="33"/>
        <v>#REF!</v>
      </c>
      <c r="AW16" s="36" t="e">
        <f t="shared" si="33"/>
        <v>#REF!</v>
      </c>
      <c r="AX16" s="36" t="e">
        <f t="shared" si="33"/>
        <v>#REF!</v>
      </c>
      <c r="AY16" s="36" t="e">
        <f t="shared" si="33"/>
        <v>#REF!</v>
      </c>
      <c r="AZ16" s="36" t="e">
        <f t="shared" si="33"/>
        <v>#REF!</v>
      </c>
      <c r="BA16" s="36" t="e">
        <f t="shared" si="33"/>
        <v>#REF!</v>
      </c>
      <c r="BB16" s="36" t="e">
        <f t="shared" si="33"/>
        <v>#REF!</v>
      </c>
      <c r="BC16" s="36" t="e">
        <f t="shared" si="33"/>
        <v>#REF!</v>
      </c>
      <c r="BD16" s="36" t="e">
        <f t="shared" si="33"/>
        <v>#REF!</v>
      </c>
      <c r="BE16" s="36" t="e">
        <f t="shared" si="33"/>
        <v>#REF!</v>
      </c>
      <c r="BF16" s="36" t="e">
        <f t="shared" si="33"/>
        <v>#REF!</v>
      </c>
      <c r="BG16" s="36" t="e">
        <f aca="true" t="shared" si="34" ref="BG16:BV33">BF16*(1+$K16)</f>
        <v>#REF!</v>
      </c>
      <c r="BH16" s="36" t="e">
        <f aca="true" t="shared" si="35" ref="BH16:BV16">BG16*(1+$K16)</f>
        <v>#REF!</v>
      </c>
      <c r="BI16" s="36" t="e">
        <f t="shared" si="35"/>
        <v>#REF!</v>
      </c>
      <c r="BJ16" s="36" t="e">
        <f t="shared" si="35"/>
        <v>#REF!</v>
      </c>
      <c r="BK16" s="36" t="e">
        <f t="shared" si="35"/>
        <v>#REF!</v>
      </c>
      <c r="BL16" s="36" t="e">
        <f t="shared" si="35"/>
        <v>#REF!</v>
      </c>
      <c r="BM16" s="36" t="e">
        <f t="shared" si="35"/>
        <v>#REF!</v>
      </c>
      <c r="BN16" s="36" t="e">
        <f t="shared" si="35"/>
        <v>#REF!</v>
      </c>
      <c r="BO16" s="36" t="e">
        <f t="shared" si="35"/>
        <v>#REF!</v>
      </c>
      <c r="BP16" s="36" t="e">
        <f t="shared" si="35"/>
        <v>#REF!</v>
      </c>
      <c r="BQ16" s="36" t="e">
        <f t="shared" si="35"/>
        <v>#REF!</v>
      </c>
      <c r="BR16" s="36" t="e">
        <f t="shared" si="35"/>
        <v>#REF!</v>
      </c>
      <c r="BS16" s="36" t="e">
        <f t="shared" si="35"/>
        <v>#REF!</v>
      </c>
      <c r="BT16" s="36" t="e">
        <f t="shared" si="35"/>
        <v>#REF!</v>
      </c>
      <c r="BU16" s="36" t="e">
        <f t="shared" si="35"/>
        <v>#REF!</v>
      </c>
      <c r="BV16" s="36" t="e">
        <f t="shared" si="35"/>
        <v>#REF!</v>
      </c>
      <c r="BW16" s="36" t="e">
        <f aca="true" t="shared" si="36" ref="BW16:CL33">BV16*(1+$K16)</f>
        <v>#REF!</v>
      </c>
      <c r="BX16" s="36" t="e">
        <f aca="true" t="shared" si="37" ref="BX16:CL16">BW16*(1+$K16)</f>
        <v>#REF!</v>
      </c>
      <c r="BY16" s="36" t="e">
        <f t="shared" si="37"/>
        <v>#REF!</v>
      </c>
      <c r="BZ16" s="36" t="e">
        <f t="shared" si="37"/>
        <v>#REF!</v>
      </c>
      <c r="CA16" s="36" t="e">
        <f t="shared" si="37"/>
        <v>#REF!</v>
      </c>
      <c r="CB16" s="36" t="e">
        <f t="shared" si="37"/>
        <v>#REF!</v>
      </c>
      <c r="CC16" s="36" t="e">
        <f t="shared" si="37"/>
        <v>#REF!</v>
      </c>
      <c r="CD16" s="36" t="e">
        <f t="shared" si="37"/>
        <v>#REF!</v>
      </c>
      <c r="CE16" s="36" t="e">
        <f t="shared" si="37"/>
        <v>#REF!</v>
      </c>
      <c r="CF16" s="36" t="e">
        <f t="shared" si="37"/>
        <v>#REF!</v>
      </c>
      <c r="CG16" s="36" t="e">
        <f t="shared" si="37"/>
        <v>#REF!</v>
      </c>
      <c r="CH16" s="36" t="e">
        <f t="shared" si="37"/>
        <v>#REF!</v>
      </c>
      <c r="CI16" s="36" t="e">
        <f t="shared" si="37"/>
        <v>#REF!</v>
      </c>
      <c r="CJ16" s="36" t="e">
        <f t="shared" si="37"/>
        <v>#REF!</v>
      </c>
      <c r="CK16" s="36" t="e">
        <f t="shared" si="37"/>
        <v>#REF!</v>
      </c>
      <c r="CL16" s="36" t="e">
        <f t="shared" si="37"/>
        <v>#REF!</v>
      </c>
      <c r="CM16" s="36" t="e">
        <f aca="true" t="shared" si="38" ref="CM16:DB33">CL16*(1+$K16)</f>
        <v>#REF!</v>
      </c>
      <c r="CN16" s="36" t="e">
        <f aca="true" t="shared" si="39" ref="CN16:DB16">CM16*(1+$K16)</f>
        <v>#REF!</v>
      </c>
      <c r="CO16" s="36" t="e">
        <f t="shared" si="39"/>
        <v>#REF!</v>
      </c>
      <c r="CP16" s="36" t="e">
        <f t="shared" si="39"/>
        <v>#REF!</v>
      </c>
      <c r="CQ16" s="36" t="e">
        <f t="shared" si="39"/>
        <v>#REF!</v>
      </c>
      <c r="CR16" s="36" t="e">
        <f t="shared" si="39"/>
        <v>#REF!</v>
      </c>
      <c r="CS16" s="36" t="e">
        <f t="shared" si="39"/>
        <v>#REF!</v>
      </c>
      <c r="CT16" s="36" t="e">
        <f t="shared" si="39"/>
        <v>#REF!</v>
      </c>
      <c r="CU16" s="36" t="e">
        <f t="shared" si="39"/>
        <v>#REF!</v>
      </c>
      <c r="CV16" s="36" t="e">
        <f t="shared" si="39"/>
        <v>#REF!</v>
      </c>
      <c r="CW16" s="36" t="e">
        <f t="shared" si="39"/>
        <v>#REF!</v>
      </c>
      <c r="CX16" s="36" t="e">
        <f t="shared" si="39"/>
        <v>#REF!</v>
      </c>
      <c r="CY16" s="36" t="e">
        <f t="shared" si="39"/>
        <v>#REF!</v>
      </c>
      <c r="CZ16" s="36" t="e">
        <f t="shared" si="39"/>
        <v>#REF!</v>
      </c>
      <c r="DA16" s="36" t="e">
        <f t="shared" si="39"/>
        <v>#REF!</v>
      </c>
      <c r="DB16" s="36" t="e">
        <f t="shared" si="39"/>
        <v>#REF!</v>
      </c>
      <c r="DC16" s="36" t="e">
        <f aca="true" t="shared" si="40" ref="DC16:DR33">DB16*(1+$K16)</f>
        <v>#REF!</v>
      </c>
      <c r="DD16" s="36" t="e">
        <f aca="true" t="shared" si="41" ref="DD16:DR16">DC16*(1+$K16)</f>
        <v>#REF!</v>
      </c>
      <c r="DE16" s="36" t="e">
        <f t="shared" si="41"/>
        <v>#REF!</v>
      </c>
      <c r="DF16" s="36" t="e">
        <f t="shared" si="41"/>
        <v>#REF!</v>
      </c>
      <c r="DG16" s="36" t="e">
        <f t="shared" si="41"/>
        <v>#REF!</v>
      </c>
      <c r="DH16" s="36" t="e">
        <f t="shared" si="41"/>
        <v>#REF!</v>
      </c>
      <c r="DI16" s="36" t="e">
        <f t="shared" si="41"/>
        <v>#REF!</v>
      </c>
      <c r="DJ16" s="36" t="e">
        <f t="shared" si="41"/>
        <v>#REF!</v>
      </c>
      <c r="DK16" s="36" t="e">
        <f t="shared" si="41"/>
        <v>#REF!</v>
      </c>
      <c r="DL16" s="36" t="e">
        <f t="shared" si="41"/>
        <v>#REF!</v>
      </c>
      <c r="DM16" s="36" t="e">
        <f t="shared" si="41"/>
        <v>#REF!</v>
      </c>
      <c r="DN16" s="36" t="e">
        <f t="shared" si="41"/>
        <v>#REF!</v>
      </c>
      <c r="DO16" s="36" t="e">
        <f t="shared" si="41"/>
        <v>#REF!</v>
      </c>
      <c r="DP16" s="36" t="e">
        <f t="shared" si="41"/>
        <v>#REF!</v>
      </c>
      <c r="DQ16" s="36" t="e">
        <f t="shared" si="41"/>
        <v>#REF!</v>
      </c>
      <c r="DR16" s="36" t="e">
        <f t="shared" si="41"/>
        <v>#REF!</v>
      </c>
      <c r="DS16" s="36" t="e">
        <f aca="true" t="shared" si="42" ref="DS16:EH33">DR16*(1+$K16)</f>
        <v>#REF!</v>
      </c>
      <c r="DT16" s="36" t="e">
        <f aca="true" t="shared" si="43" ref="DT16:EH16">DS16*(1+$K16)</f>
        <v>#REF!</v>
      </c>
      <c r="DU16" s="36" t="e">
        <f t="shared" si="43"/>
        <v>#REF!</v>
      </c>
      <c r="DV16" s="36" t="e">
        <f t="shared" si="43"/>
        <v>#REF!</v>
      </c>
      <c r="DW16" s="36" t="e">
        <f t="shared" si="43"/>
        <v>#REF!</v>
      </c>
      <c r="DX16" s="36" t="e">
        <f t="shared" si="43"/>
        <v>#REF!</v>
      </c>
      <c r="DY16" s="36" t="e">
        <f t="shared" si="43"/>
        <v>#REF!</v>
      </c>
      <c r="DZ16" s="36" t="e">
        <f t="shared" si="43"/>
        <v>#REF!</v>
      </c>
      <c r="EA16" s="36" t="e">
        <f t="shared" si="43"/>
        <v>#REF!</v>
      </c>
      <c r="EB16" s="36" t="e">
        <f t="shared" si="43"/>
        <v>#REF!</v>
      </c>
      <c r="EC16" s="36" t="e">
        <f t="shared" si="43"/>
        <v>#REF!</v>
      </c>
      <c r="ED16" s="36" t="e">
        <f t="shared" si="43"/>
        <v>#REF!</v>
      </c>
      <c r="EE16" s="36" t="e">
        <f t="shared" si="43"/>
        <v>#REF!</v>
      </c>
      <c r="EF16" s="36" t="e">
        <f t="shared" si="43"/>
        <v>#REF!</v>
      </c>
      <c r="EG16" s="36" t="e">
        <f t="shared" si="43"/>
        <v>#REF!</v>
      </c>
      <c r="EH16" s="36" t="e">
        <f t="shared" si="43"/>
        <v>#REF!</v>
      </c>
      <c r="EI16" s="36" t="e">
        <f aca="true" t="shared" si="44" ref="EI16:EX33">EH16*(1+$K16)</f>
        <v>#REF!</v>
      </c>
      <c r="EJ16" s="36" t="e">
        <f aca="true" t="shared" si="45" ref="EJ16:EX16">EI16*(1+$K16)</f>
        <v>#REF!</v>
      </c>
      <c r="EK16" s="36" t="e">
        <f t="shared" si="45"/>
        <v>#REF!</v>
      </c>
      <c r="EL16" s="36" t="e">
        <f t="shared" si="45"/>
        <v>#REF!</v>
      </c>
      <c r="EM16" s="36" t="e">
        <f t="shared" si="45"/>
        <v>#REF!</v>
      </c>
      <c r="EN16" s="36" t="e">
        <f t="shared" si="45"/>
        <v>#REF!</v>
      </c>
      <c r="EO16" s="36" t="e">
        <f t="shared" si="45"/>
        <v>#REF!</v>
      </c>
      <c r="EP16" s="36" t="e">
        <f t="shared" si="45"/>
        <v>#REF!</v>
      </c>
      <c r="EQ16" s="36" t="e">
        <f t="shared" si="45"/>
        <v>#REF!</v>
      </c>
      <c r="ER16" s="36" t="e">
        <f t="shared" si="45"/>
        <v>#REF!</v>
      </c>
      <c r="ES16" s="36" t="e">
        <f t="shared" si="45"/>
        <v>#REF!</v>
      </c>
      <c r="ET16" s="36" t="e">
        <f t="shared" si="45"/>
        <v>#REF!</v>
      </c>
      <c r="EU16" s="36" t="e">
        <f t="shared" si="45"/>
        <v>#REF!</v>
      </c>
      <c r="EV16" s="36" t="e">
        <f t="shared" si="45"/>
        <v>#REF!</v>
      </c>
      <c r="EW16" s="36" t="e">
        <f t="shared" si="45"/>
        <v>#REF!</v>
      </c>
      <c r="EX16" s="36" t="e">
        <f t="shared" si="45"/>
        <v>#REF!</v>
      </c>
      <c r="EY16" s="36" t="e">
        <f aca="true" t="shared" si="46" ref="EY16:FN33">EX16*(1+$K16)</f>
        <v>#REF!</v>
      </c>
      <c r="EZ16" s="36" t="e">
        <f aca="true" t="shared" si="47" ref="EZ16:FN16">EY16*(1+$K16)</f>
        <v>#REF!</v>
      </c>
      <c r="FA16" s="36" t="e">
        <f t="shared" si="47"/>
        <v>#REF!</v>
      </c>
      <c r="FB16" s="36" t="e">
        <f t="shared" si="47"/>
        <v>#REF!</v>
      </c>
      <c r="FC16" s="36" t="e">
        <f t="shared" si="47"/>
        <v>#REF!</v>
      </c>
      <c r="FD16" s="36" t="e">
        <f t="shared" si="47"/>
        <v>#REF!</v>
      </c>
      <c r="FE16" s="36" t="e">
        <f t="shared" si="47"/>
        <v>#REF!</v>
      </c>
      <c r="FF16" s="36" t="e">
        <f t="shared" si="47"/>
        <v>#REF!</v>
      </c>
      <c r="FG16" s="36" t="e">
        <f t="shared" si="47"/>
        <v>#REF!</v>
      </c>
      <c r="FH16" s="36" t="e">
        <f t="shared" si="47"/>
        <v>#REF!</v>
      </c>
      <c r="FI16" s="36" t="e">
        <f t="shared" si="47"/>
        <v>#REF!</v>
      </c>
      <c r="FJ16" s="36" t="e">
        <f t="shared" si="47"/>
        <v>#REF!</v>
      </c>
      <c r="FK16" s="36" t="e">
        <f t="shared" si="47"/>
        <v>#REF!</v>
      </c>
      <c r="FL16" s="36" t="e">
        <f t="shared" si="47"/>
        <v>#REF!</v>
      </c>
      <c r="FM16" s="36" t="e">
        <f t="shared" si="47"/>
        <v>#REF!</v>
      </c>
      <c r="FN16" s="36" t="e">
        <f t="shared" si="47"/>
        <v>#REF!</v>
      </c>
      <c r="FO16" s="36" t="e">
        <f aca="true" t="shared" si="48" ref="FO16:GD33">FN16*(1+$K16)</f>
        <v>#REF!</v>
      </c>
      <c r="FP16" s="36" t="e">
        <f aca="true" t="shared" si="49" ref="FP16:GD16">FO16*(1+$K16)</f>
        <v>#REF!</v>
      </c>
      <c r="FQ16" s="36" t="e">
        <f t="shared" si="49"/>
        <v>#REF!</v>
      </c>
      <c r="FR16" s="36" t="e">
        <f t="shared" si="49"/>
        <v>#REF!</v>
      </c>
      <c r="FS16" s="36" t="e">
        <f t="shared" si="49"/>
        <v>#REF!</v>
      </c>
      <c r="FT16" s="36" t="e">
        <f t="shared" si="49"/>
        <v>#REF!</v>
      </c>
      <c r="FU16" s="36" t="e">
        <f t="shared" si="49"/>
        <v>#REF!</v>
      </c>
      <c r="FV16" s="36" t="e">
        <f t="shared" si="49"/>
        <v>#REF!</v>
      </c>
      <c r="FW16" s="36" t="e">
        <f t="shared" si="49"/>
        <v>#REF!</v>
      </c>
      <c r="FX16" s="36" t="e">
        <f t="shared" si="49"/>
        <v>#REF!</v>
      </c>
      <c r="FY16" s="36" t="e">
        <f t="shared" si="49"/>
        <v>#REF!</v>
      </c>
      <c r="FZ16" s="36" t="e">
        <f t="shared" si="49"/>
        <v>#REF!</v>
      </c>
      <c r="GA16" s="36" t="e">
        <f t="shared" si="49"/>
        <v>#REF!</v>
      </c>
      <c r="GB16" s="36" t="e">
        <f t="shared" si="49"/>
        <v>#REF!</v>
      </c>
      <c r="GC16" s="36" t="e">
        <f t="shared" si="49"/>
        <v>#REF!</v>
      </c>
      <c r="GD16" s="36" t="e">
        <f t="shared" si="49"/>
        <v>#REF!</v>
      </c>
      <c r="GE16" s="36" t="e">
        <f aca="true" t="shared" si="50" ref="GE16:GT33">GD16*(1+$K16)</f>
        <v>#REF!</v>
      </c>
      <c r="GF16" s="36" t="e">
        <f aca="true" t="shared" si="51" ref="GF16:GT16">GE16*(1+$K16)</f>
        <v>#REF!</v>
      </c>
      <c r="GG16" s="36" t="e">
        <f t="shared" si="51"/>
        <v>#REF!</v>
      </c>
      <c r="GH16" s="36" t="e">
        <f t="shared" si="51"/>
        <v>#REF!</v>
      </c>
      <c r="GI16" s="36" t="e">
        <f t="shared" si="51"/>
        <v>#REF!</v>
      </c>
      <c r="GJ16" s="36" t="e">
        <f t="shared" si="51"/>
        <v>#REF!</v>
      </c>
      <c r="GK16" s="36" t="e">
        <f t="shared" si="51"/>
        <v>#REF!</v>
      </c>
      <c r="GL16" s="36" t="e">
        <f t="shared" si="51"/>
        <v>#REF!</v>
      </c>
      <c r="GM16" s="36" t="e">
        <f t="shared" si="51"/>
        <v>#REF!</v>
      </c>
      <c r="GN16" s="36" t="e">
        <f t="shared" si="51"/>
        <v>#REF!</v>
      </c>
      <c r="GO16" s="36" t="e">
        <f t="shared" si="51"/>
        <v>#REF!</v>
      </c>
      <c r="GP16" s="36" t="e">
        <f t="shared" si="51"/>
        <v>#REF!</v>
      </c>
      <c r="GQ16" s="36" t="e">
        <f t="shared" si="51"/>
        <v>#REF!</v>
      </c>
      <c r="GR16" s="36" t="e">
        <f t="shared" si="51"/>
        <v>#REF!</v>
      </c>
      <c r="GS16" s="36" t="e">
        <f t="shared" si="51"/>
        <v>#REF!</v>
      </c>
      <c r="GT16" s="36" t="e">
        <f t="shared" si="51"/>
        <v>#REF!</v>
      </c>
      <c r="GU16" s="36" t="e">
        <f aca="true" t="shared" si="52" ref="GU16:HH35">GT16*(1+$K16)</f>
        <v>#REF!</v>
      </c>
      <c r="GV16" s="36" t="e">
        <f aca="true" t="shared" si="53" ref="GV16:HH16">GU16*(1+$K16)</f>
        <v>#REF!</v>
      </c>
      <c r="GW16" s="36" t="e">
        <f t="shared" si="53"/>
        <v>#REF!</v>
      </c>
      <c r="GX16" s="36" t="e">
        <f t="shared" si="53"/>
        <v>#REF!</v>
      </c>
      <c r="GY16" s="36" t="e">
        <f t="shared" si="53"/>
        <v>#REF!</v>
      </c>
      <c r="GZ16" s="36" t="e">
        <f t="shared" si="53"/>
        <v>#REF!</v>
      </c>
      <c r="HA16" s="36" t="e">
        <f t="shared" si="53"/>
        <v>#REF!</v>
      </c>
      <c r="HB16" s="36" t="e">
        <f t="shared" si="53"/>
        <v>#REF!</v>
      </c>
      <c r="HC16" s="36" t="e">
        <f t="shared" si="53"/>
        <v>#REF!</v>
      </c>
      <c r="HD16" s="36" t="e">
        <f t="shared" si="53"/>
        <v>#REF!</v>
      </c>
      <c r="HE16" s="36" t="e">
        <f t="shared" si="53"/>
        <v>#REF!</v>
      </c>
      <c r="HF16" s="36" t="e">
        <f t="shared" si="53"/>
        <v>#REF!</v>
      </c>
      <c r="HG16" s="36" t="e">
        <f t="shared" si="53"/>
        <v>#REF!</v>
      </c>
      <c r="HH16" s="36" t="e">
        <f t="shared" si="53"/>
        <v>#REF!</v>
      </c>
    </row>
    <row r="17" spans="1:216" ht="15.75" customHeight="1">
      <c r="A17" s="10">
        <v>6</v>
      </c>
      <c r="B17" s="59" t="s">
        <v>330</v>
      </c>
      <c r="C17" s="103" t="e">
        <f>#REF!</f>
        <v>#REF!</v>
      </c>
      <c r="D17" s="116" t="e">
        <f>#REF!</f>
        <v>#REF!</v>
      </c>
      <c r="E17" s="75" t="e">
        <f>#REF!</f>
        <v>#REF!</v>
      </c>
      <c r="F17" s="15" t="e">
        <f t="shared" si="0"/>
        <v>#REF!</v>
      </c>
      <c r="G17" s="15" t="e">
        <f t="shared" si="0"/>
        <v>#REF!</v>
      </c>
      <c r="H17" s="15" t="e">
        <f t="shared" si="0"/>
        <v>#REF!</v>
      </c>
      <c r="I17" s="15" t="e">
        <f t="shared" si="0"/>
        <v>#REF!</v>
      </c>
      <c r="J17" s="15" t="e">
        <f t="shared" si="0"/>
        <v>#REF!</v>
      </c>
      <c r="K17" s="22">
        <v>0.05</v>
      </c>
      <c r="L17" s="15" t="e">
        <f t="shared" si="1"/>
        <v>#VALUE!</v>
      </c>
      <c r="M17" s="15"/>
      <c r="N17" s="107" t="e">
        <f t="shared" si="20"/>
        <v>#REF!</v>
      </c>
      <c r="O17" s="15" t="e">
        <f t="shared" si="21"/>
        <v>#REF!</v>
      </c>
      <c r="P17" s="100" t="e">
        <f t="shared" si="28"/>
        <v>#REF!</v>
      </c>
      <c r="Q17" s="36" t="e">
        <f t="shared" si="29"/>
        <v>#REF!</v>
      </c>
      <c r="R17" s="36" t="e">
        <f t="shared" si="2"/>
        <v>#REF!</v>
      </c>
      <c r="S17" s="36" t="e">
        <f t="shared" si="2"/>
        <v>#REF!</v>
      </c>
      <c r="T17" s="36" t="e">
        <f t="shared" si="2"/>
        <v>#REF!</v>
      </c>
      <c r="U17" s="36" t="e">
        <f t="shared" si="2"/>
        <v>#REF!</v>
      </c>
      <c r="V17" s="36" t="e">
        <f t="shared" si="3"/>
        <v>#REF!</v>
      </c>
      <c r="W17" s="36" t="e">
        <f t="shared" si="4"/>
        <v>#REF!</v>
      </c>
      <c r="X17" s="36" t="e">
        <f t="shared" si="5"/>
        <v>#REF!</v>
      </c>
      <c r="Y17" s="36" t="e">
        <f t="shared" si="6"/>
        <v>#REF!</v>
      </c>
      <c r="Z17" s="36" t="e">
        <f t="shared" si="7"/>
        <v>#REF!</v>
      </c>
      <c r="AA17" s="36" t="e">
        <f t="shared" si="30"/>
        <v>#REF!</v>
      </c>
      <c r="AB17" s="36" t="e">
        <f aca="true" t="shared" si="54" ref="AB17:AP17">AA17*(1+$K17)</f>
        <v>#REF!</v>
      </c>
      <c r="AC17" s="36" t="e">
        <f t="shared" si="54"/>
        <v>#REF!</v>
      </c>
      <c r="AD17" s="36" t="e">
        <f t="shared" si="54"/>
        <v>#REF!</v>
      </c>
      <c r="AE17" s="36" t="e">
        <f t="shared" si="54"/>
        <v>#REF!</v>
      </c>
      <c r="AF17" s="36" t="e">
        <f t="shared" si="54"/>
        <v>#REF!</v>
      </c>
      <c r="AG17" s="36" t="e">
        <f t="shared" si="54"/>
        <v>#REF!</v>
      </c>
      <c r="AH17" s="36" t="e">
        <f t="shared" si="54"/>
        <v>#REF!</v>
      </c>
      <c r="AI17" s="36" t="e">
        <f t="shared" si="54"/>
        <v>#REF!</v>
      </c>
      <c r="AJ17" s="36" t="e">
        <f t="shared" si="54"/>
        <v>#REF!</v>
      </c>
      <c r="AK17" s="36" t="e">
        <f t="shared" si="54"/>
        <v>#REF!</v>
      </c>
      <c r="AL17" s="36" t="e">
        <f t="shared" si="54"/>
        <v>#REF!</v>
      </c>
      <c r="AM17" s="36" t="e">
        <f t="shared" si="54"/>
        <v>#REF!</v>
      </c>
      <c r="AN17" s="36" t="e">
        <f t="shared" si="54"/>
        <v>#REF!</v>
      </c>
      <c r="AO17" s="36" t="e">
        <f t="shared" si="54"/>
        <v>#REF!</v>
      </c>
      <c r="AP17" s="36" t="e">
        <f t="shared" si="54"/>
        <v>#REF!</v>
      </c>
      <c r="AQ17" s="36" t="e">
        <f t="shared" si="32"/>
        <v>#REF!</v>
      </c>
      <c r="AR17" s="36" t="e">
        <f aca="true" t="shared" si="55" ref="AR17:BF17">AQ17*(1+$K17)</f>
        <v>#REF!</v>
      </c>
      <c r="AS17" s="36" t="e">
        <f t="shared" si="55"/>
        <v>#REF!</v>
      </c>
      <c r="AT17" s="36" t="e">
        <f t="shared" si="55"/>
        <v>#REF!</v>
      </c>
      <c r="AU17" s="36" t="e">
        <f t="shared" si="55"/>
        <v>#REF!</v>
      </c>
      <c r="AV17" s="36" t="e">
        <f t="shared" si="55"/>
        <v>#REF!</v>
      </c>
      <c r="AW17" s="36" t="e">
        <f t="shared" si="55"/>
        <v>#REF!</v>
      </c>
      <c r="AX17" s="36" t="e">
        <f t="shared" si="55"/>
        <v>#REF!</v>
      </c>
      <c r="AY17" s="36" t="e">
        <f t="shared" si="55"/>
        <v>#REF!</v>
      </c>
      <c r="AZ17" s="36" t="e">
        <f t="shared" si="55"/>
        <v>#REF!</v>
      </c>
      <c r="BA17" s="36" t="e">
        <f t="shared" si="55"/>
        <v>#REF!</v>
      </c>
      <c r="BB17" s="36" t="e">
        <f t="shared" si="55"/>
        <v>#REF!</v>
      </c>
      <c r="BC17" s="36" t="e">
        <f t="shared" si="55"/>
        <v>#REF!</v>
      </c>
      <c r="BD17" s="36" t="e">
        <f t="shared" si="55"/>
        <v>#REF!</v>
      </c>
      <c r="BE17" s="36" t="e">
        <f t="shared" si="55"/>
        <v>#REF!</v>
      </c>
      <c r="BF17" s="36" t="e">
        <f t="shared" si="55"/>
        <v>#REF!</v>
      </c>
      <c r="BG17" s="36" t="e">
        <f t="shared" si="34"/>
        <v>#REF!</v>
      </c>
      <c r="BH17" s="36" t="e">
        <f aca="true" t="shared" si="56" ref="BH17:BV17">BG17*(1+$K17)</f>
        <v>#REF!</v>
      </c>
      <c r="BI17" s="36" t="e">
        <f t="shared" si="56"/>
        <v>#REF!</v>
      </c>
      <c r="BJ17" s="36" t="e">
        <f t="shared" si="56"/>
        <v>#REF!</v>
      </c>
      <c r="BK17" s="36" t="e">
        <f t="shared" si="56"/>
        <v>#REF!</v>
      </c>
      <c r="BL17" s="36" t="e">
        <f t="shared" si="56"/>
        <v>#REF!</v>
      </c>
      <c r="BM17" s="36" t="e">
        <f t="shared" si="56"/>
        <v>#REF!</v>
      </c>
      <c r="BN17" s="36" t="e">
        <f t="shared" si="56"/>
        <v>#REF!</v>
      </c>
      <c r="BO17" s="36" t="e">
        <f t="shared" si="56"/>
        <v>#REF!</v>
      </c>
      <c r="BP17" s="36" t="e">
        <f t="shared" si="56"/>
        <v>#REF!</v>
      </c>
      <c r="BQ17" s="36" t="e">
        <f t="shared" si="56"/>
        <v>#REF!</v>
      </c>
      <c r="BR17" s="36" t="e">
        <f t="shared" si="56"/>
        <v>#REF!</v>
      </c>
      <c r="BS17" s="36" t="e">
        <f t="shared" si="56"/>
        <v>#REF!</v>
      </c>
      <c r="BT17" s="36" t="e">
        <f t="shared" si="56"/>
        <v>#REF!</v>
      </c>
      <c r="BU17" s="36" t="e">
        <f t="shared" si="56"/>
        <v>#REF!</v>
      </c>
      <c r="BV17" s="36" t="e">
        <f t="shared" si="56"/>
        <v>#REF!</v>
      </c>
      <c r="BW17" s="36" t="e">
        <f t="shared" si="36"/>
        <v>#REF!</v>
      </c>
      <c r="BX17" s="36" t="e">
        <f aca="true" t="shared" si="57" ref="BX17:CL17">BW17*(1+$K17)</f>
        <v>#REF!</v>
      </c>
      <c r="BY17" s="36" t="e">
        <f t="shared" si="57"/>
        <v>#REF!</v>
      </c>
      <c r="BZ17" s="36" t="e">
        <f t="shared" si="57"/>
        <v>#REF!</v>
      </c>
      <c r="CA17" s="36" t="e">
        <f t="shared" si="57"/>
        <v>#REF!</v>
      </c>
      <c r="CB17" s="36" t="e">
        <f t="shared" si="57"/>
        <v>#REF!</v>
      </c>
      <c r="CC17" s="36" t="e">
        <f t="shared" si="57"/>
        <v>#REF!</v>
      </c>
      <c r="CD17" s="36" t="e">
        <f t="shared" si="57"/>
        <v>#REF!</v>
      </c>
      <c r="CE17" s="36" t="e">
        <f t="shared" si="57"/>
        <v>#REF!</v>
      </c>
      <c r="CF17" s="36" t="e">
        <f t="shared" si="57"/>
        <v>#REF!</v>
      </c>
      <c r="CG17" s="36" t="e">
        <f t="shared" si="57"/>
        <v>#REF!</v>
      </c>
      <c r="CH17" s="36" t="e">
        <f t="shared" si="57"/>
        <v>#REF!</v>
      </c>
      <c r="CI17" s="36" t="e">
        <f t="shared" si="57"/>
        <v>#REF!</v>
      </c>
      <c r="CJ17" s="36" t="e">
        <f t="shared" si="57"/>
        <v>#REF!</v>
      </c>
      <c r="CK17" s="36" t="e">
        <f t="shared" si="57"/>
        <v>#REF!</v>
      </c>
      <c r="CL17" s="36" t="e">
        <f t="shared" si="57"/>
        <v>#REF!</v>
      </c>
      <c r="CM17" s="36" t="e">
        <f t="shared" si="38"/>
        <v>#REF!</v>
      </c>
      <c r="CN17" s="36" t="e">
        <f aca="true" t="shared" si="58" ref="CN17:DB17">CM17*(1+$K17)</f>
        <v>#REF!</v>
      </c>
      <c r="CO17" s="36" t="e">
        <f t="shared" si="58"/>
        <v>#REF!</v>
      </c>
      <c r="CP17" s="36" t="e">
        <f t="shared" si="58"/>
        <v>#REF!</v>
      </c>
      <c r="CQ17" s="36" t="e">
        <f t="shared" si="58"/>
        <v>#REF!</v>
      </c>
      <c r="CR17" s="36" t="e">
        <f t="shared" si="58"/>
        <v>#REF!</v>
      </c>
      <c r="CS17" s="36" t="e">
        <f t="shared" si="58"/>
        <v>#REF!</v>
      </c>
      <c r="CT17" s="36" t="e">
        <f t="shared" si="58"/>
        <v>#REF!</v>
      </c>
      <c r="CU17" s="36" t="e">
        <f t="shared" si="58"/>
        <v>#REF!</v>
      </c>
      <c r="CV17" s="36" t="e">
        <f t="shared" si="58"/>
        <v>#REF!</v>
      </c>
      <c r="CW17" s="36" t="e">
        <f t="shared" si="58"/>
        <v>#REF!</v>
      </c>
      <c r="CX17" s="36" t="e">
        <f t="shared" si="58"/>
        <v>#REF!</v>
      </c>
      <c r="CY17" s="36" t="e">
        <f t="shared" si="58"/>
        <v>#REF!</v>
      </c>
      <c r="CZ17" s="36" t="e">
        <f t="shared" si="58"/>
        <v>#REF!</v>
      </c>
      <c r="DA17" s="36" t="e">
        <f t="shared" si="58"/>
        <v>#REF!</v>
      </c>
      <c r="DB17" s="36" t="e">
        <f t="shared" si="58"/>
        <v>#REF!</v>
      </c>
      <c r="DC17" s="36" t="e">
        <f t="shared" si="40"/>
        <v>#REF!</v>
      </c>
      <c r="DD17" s="36" t="e">
        <f aca="true" t="shared" si="59" ref="DD17:DR17">DC17*(1+$K17)</f>
        <v>#REF!</v>
      </c>
      <c r="DE17" s="36" t="e">
        <f t="shared" si="59"/>
        <v>#REF!</v>
      </c>
      <c r="DF17" s="36" t="e">
        <f t="shared" si="59"/>
        <v>#REF!</v>
      </c>
      <c r="DG17" s="36" t="e">
        <f t="shared" si="59"/>
        <v>#REF!</v>
      </c>
      <c r="DH17" s="36" t="e">
        <f t="shared" si="59"/>
        <v>#REF!</v>
      </c>
      <c r="DI17" s="36" t="e">
        <f t="shared" si="59"/>
        <v>#REF!</v>
      </c>
      <c r="DJ17" s="36" t="e">
        <f t="shared" si="59"/>
        <v>#REF!</v>
      </c>
      <c r="DK17" s="36" t="e">
        <f t="shared" si="59"/>
        <v>#REF!</v>
      </c>
      <c r="DL17" s="36" t="e">
        <f t="shared" si="59"/>
        <v>#REF!</v>
      </c>
      <c r="DM17" s="36" t="e">
        <f t="shared" si="59"/>
        <v>#REF!</v>
      </c>
      <c r="DN17" s="36" t="e">
        <f t="shared" si="59"/>
        <v>#REF!</v>
      </c>
      <c r="DO17" s="36" t="e">
        <f t="shared" si="59"/>
        <v>#REF!</v>
      </c>
      <c r="DP17" s="36" t="e">
        <f t="shared" si="59"/>
        <v>#REF!</v>
      </c>
      <c r="DQ17" s="36" t="e">
        <f t="shared" si="59"/>
        <v>#REF!</v>
      </c>
      <c r="DR17" s="36" t="e">
        <f t="shared" si="59"/>
        <v>#REF!</v>
      </c>
      <c r="DS17" s="36" t="e">
        <f t="shared" si="42"/>
        <v>#REF!</v>
      </c>
      <c r="DT17" s="36" t="e">
        <f aca="true" t="shared" si="60" ref="DT17:EH17">DS17*(1+$K17)</f>
        <v>#REF!</v>
      </c>
      <c r="DU17" s="36" t="e">
        <f t="shared" si="60"/>
        <v>#REF!</v>
      </c>
      <c r="DV17" s="36" t="e">
        <f t="shared" si="60"/>
        <v>#REF!</v>
      </c>
      <c r="DW17" s="36" t="e">
        <f t="shared" si="60"/>
        <v>#REF!</v>
      </c>
      <c r="DX17" s="36" t="e">
        <f t="shared" si="60"/>
        <v>#REF!</v>
      </c>
      <c r="DY17" s="36" t="e">
        <f t="shared" si="60"/>
        <v>#REF!</v>
      </c>
      <c r="DZ17" s="36" t="e">
        <f t="shared" si="60"/>
        <v>#REF!</v>
      </c>
      <c r="EA17" s="36" t="e">
        <f t="shared" si="60"/>
        <v>#REF!</v>
      </c>
      <c r="EB17" s="36" t="e">
        <f t="shared" si="60"/>
        <v>#REF!</v>
      </c>
      <c r="EC17" s="36" t="e">
        <f t="shared" si="60"/>
        <v>#REF!</v>
      </c>
      <c r="ED17" s="36" t="e">
        <f t="shared" si="60"/>
        <v>#REF!</v>
      </c>
      <c r="EE17" s="36" t="e">
        <f t="shared" si="60"/>
        <v>#REF!</v>
      </c>
      <c r="EF17" s="36" t="e">
        <f t="shared" si="60"/>
        <v>#REF!</v>
      </c>
      <c r="EG17" s="36" t="e">
        <f t="shared" si="60"/>
        <v>#REF!</v>
      </c>
      <c r="EH17" s="36" t="e">
        <f t="shared" si="60"/>
        <v>#REF!</v>
      </c>
      <c r="EI17" s="36" t="e">
        <f t="shared" si="44"/>
        <v>#REF!</v>
      </c>
      <c r="EJ17" s="36" t="e">
        <f aca="true" t="shared" si="61" ref="EJ17:EX17">EI17*(1+$K17)</f>
        <v>#REF!</v>
      </c>
      <c r="EK17" s="36" t="e">
        <f t="shared" si="61"/>
        <v>#REF!</v>
      </c>
      <c r="EL17" s="36" t="e">
        <f t="shared" si="61"/>
        <v>#REF!</v>
      </c>
      <c r="EM17" s="36" t="e">
        <f t="shared" si="61"/>
        <v>#REF!</v>
      </c>
      <c r="EN17" s="36" t="e">
        <f t="shared" si="61"/>
        <v>#REF!</v>
      </c>
      <c r="EO17" s="36" t="e">
        <f t="shared" si="61"/>
        <v>#REF!</v>
      </c>
      <c r="EP17" s="36" t="e">
        <f t="shared" si="61"/>
        <v>#REF!</v>
      </c>
      <c r="EQ17" s="36" t="e">
        <f t="shared" si="61"/>
        <v>#REF!</v>
      </c>
      <c r="ER17" s="36" t="e">
        <f t="shared" si="61"/>
        <v>#REF!</v>
      </c>
      <c r="ES17" s="36" t="e">
        <f t="shared" si="61"/>
        <v>#REF!</v>
      </c>
      <c r="ET17" s="36" t="e">
        <f t="shared" si="61"/>
        <v>#REF!</v>
      </c>
      <c r="EU17" s="36" t="e">
        <f t="shared" si="61"/>
        <v>#REF!</v>
      </c>
      <c r="EV17" s="36" t="e">
        <f t="shared" si="61"/>
        <v>#REF!</v>
      </c>
      <c r="EW17" s="36" t="e">
        <f t="shared" si="61"/>
        <v>#REF!</v>
      </c>
      <c r="EX17" s="36" t="e">
        <f t="shared" si="61"/>
        <v>#REF!</v>
      </c>
      <c r="EY17" s="36" t="e">
        <f t="shared" si="46"/>
        <v>#REF!</v>
      </c>
      <c r="EZ17" s="36" t="e">
        <f aca="true" t="shared" si="62" ref="EZ17:FN17">EY17*(1+$K17)</f>
        <v>#REF!</v>
      </c>
      <c r="FA17" s="36" t="e">
        <f t="shared" si="62"/>
        <v>#REF!</v>
      </c>
      <c r="FB17" s="36" t="e">
        <f t="shared" si="62"/>
        <v>#REF!</v>
      </c>
      <c r="FC17" s="36" t="e">
        <f t="shared" si="62"/>
        <v>#REF!</v>
      </c>
      <c r="FD17" s="36" t="e">
        <f t="shared" si="62"/>
        <v>#REF!</v>
      </c>
      <c r="FE17" s="36" t="e">
        <f t="shared" si="62"/>
        <v>#REF!</v>
      </c>
      <c r="FF17" s="36" t="e">
        <f t="shared" si="62"/>
        <v>#REF!</v>
      </c>
      <c r="FG17" s="36" t="e">
        <f t="shared" si="62"/>
        <v>#REF!</v>
      </c>
      <c r="FH17" s="36" t="e">
        <f t="shared" si="62"/>
        <v>#REF!</v>
      </c>
      <c r="FI17" s="36" t="e">
        <f t="shared" si="62"/>
        <v>#REF!</v>
      </c>
      <c r="FJ17" s="36" t="e">
        <f t="shared" si="62"/>
        <v>#REF!</v>
      </c>
      <c r="FK17" s="36" t="e">
        <f t="shared" si="62"/>
        <v>#REF!</v>
      </c>
      <c r="FL17" s="36" t="e">
        <f t="shared" si="62"/>
        <v>#REF!</v>
      </c>
      <c r="FM17" s="36" t="e">
        <f t="shared" si="62"/>
        <v>#REF!</v>
      </c>
      <c r="FN17" s="36" t="e">
        <f t="shared" si="62"/>
        <v>#REF!</v>
      </c>
      <c r="FO17" s="36" t="e">
        <f t="shared" si="48"/>
        <v>#REF!</v>
      </c>
      <c r="FP17" s="36" t="e">
        <f aca="true" t="shared" si="63" ref="FP17:GD17">FO17*(1+$K17)</f>
        <v>#REF!</v>
      </c>
      <c r="FQ17" s="36" t="e">
        <f t="shared" si="63"/>
        <v>#REF!</v>
      </c>
      <c r="FR17" s="36" t="e">
        <f t="shared" si="63"/>
        <v>#REF!</v>
      </c>
      <c r="FS17" s="36" t="e">
        <f t="shared" si="63"/>
        <v>#REF!</v>
      </c>
      <c r="FT17" s="36" t="e">
        <f t="shared" si="63"/>
        <v>#REF!</v>
      </c>
      <c r="FU17" s="36" t="e">
        <f t="shared" si="63"/>
        <v>#REF!</v>
      </c>
      <c r="FV17" s="36" t="e">
        <f t="shared" si="63"/>
        <v>#REF!</v>
      </c>
      <c r="FW17" s="36" t="e">
        <f t="shared" si="63"/>
        <v>#REF!</v>
      </c>
      <c r="FX17" s="36" t="e">
        <f t="shared" si="63"/>
        <v>#REF!</v>
      </c>
      <c r="FY17" s="36" t="e">
        <f t="shared" si="63"/>
        <v>#REF!</v>
      </c>
      <c r="FZ17" s="36" t="e">
        <f t="shared" si="63"/>
        <v>#REF!</v>
      </c>
      <c r="GA17" s="36" t="e">
        <f t="shared" si="63"/>
        <v>#REF!</v>
      </c>
      <c r="GB17" s="36" t="e">
        <f t="shared" si="63"/>
        <v>#REF!</v>
      </c>
      <c r="GC17" s="36" t="e">
        <f t="shared" si="63"/>
        <v>#REF!</v>
      </c>
      <c r="GD17" s="36" t="e">
        <f t="shared" si="63"/>
        <v>#REF!</v>
      </c>
      <c r="GE17" s="36" t="e">
        <f t="shared" si="50"/>
        <v>#REF!</v>
      </c>
      <c r="GF17" s="36" t="e">
        <f aca="true" t="shared" si="64" ref="GF17:GT17">GE17*(1+$K17)</f>
        <v>#REF!</v>
      </c>
      <c r="GG17" s="36" t="e">
        <f t="shared" si="64"/>
        <v>#REF!</v>
      </c>
      <c r="GH17" s="36" t="e">
        <f t="shared" si="64"/>
        <v>#REF!</v>
      </c>
      <c r="GI17" s="36" t="e">
        <f t="shared" si="64"/>
        <v>#REF!</v>
      </c>
      <c r="GJ17" s="36" t="e">
        <f t="shared" si="64"/>
        <v>#REF!</v>
      </c>
      <c r="GK17" s="36" t="e">
        <f t="shared" si="64"/>
        <v>#REF!</v>
      </c>
      <c r="GL17" s="36" t="e">
        <f t="shared" si="64"/>
        <v>#REF!</v>
      </c>
      <c r="GM17" s="36" t="e">
        <f t="shared" si="64"/>
        <v>#REF!</v>
      </c>
      <c r="GN17" s="36" t="e">
        <f t="shared" si="64"/>
        <v>#REF!</v>
      </c>
      <c r="GO17" s="36" t="e">
        <f t="shared" si="64"/>
        <v>#REF!</v>
      </c>
      <c r="GP17" s="36" t="e">
        <f t="shared" si="64"/>
        <v>#REF!</v>
      </c>
      <c r="GQ17" s="36" t="e">
        <f t="shared" si="64"/>
        <v>#REF!</v>
      </c>
      <c r="GR17" s="36" t="e">
        <f t="shared" si="64"/>
        <v>#REF!</v>
      </c>
      <c r="GS17" s="36" t="e">
        <f t="shared" si="64"/>
        <v>#REF!</v>
      </c>
      <c r="GT17" s="36" t="e">
        <f t="shared" si="64"/>
        <v>#REF!</v>
      </c>
      <c r="GU17" s="36" t="e">
        <f t="shared" si="52"/>
        <v>#REF!</v>
      </c>
      <c r="GV17" s="36" t="e">
        <f aca="true" t="shared" si="65" ref="GV17:HH17">GU17*(1+$K17)</f>
        <v>#REF!</v>
      </c>
      <c r="GW17" s="36" t="e">
        <f t="shared" si="65"/>
        <v>#REF!</v>
      </c>
      <c r="GX17" s="36" t="e">
        <f t="shared" si="65"/>
        <v>#REF!</v>
      </c>
      <c r="GY17" s="36" t="e">
        <f t="shared" si="65"/>
        <v>#REF!</v>
      </c>
      <c r="GZ17" s="36" t="e">
        <f t="shared" si="65"/>
        <v>#REF!</v>
      </c>
      <c r="HA17" s="36" t="e">
        <f t="shared" si="65"/>
        <v>#REF!</v>
      </c>
      <c r="HB17" s="36" t="e">
        <f t="shared" si="65"/>
        <v>#REF!</v>
      </c>
      <c r="HC17" s="36" t="e">
        <f t="shared" si="65"/>
        <v>#REF!</v>
      </c>
      <c r="HD17" s="36" t="e">
        <f t="shared" si="65"/>
        <v>#REF!</v>
      </c>
      <c r="HE17" s="36" t="e">
        <f t="shared" si="65"/>
        <v>#REF!</v>
      </c>
      <c r="HF17" s="36" t="e">
        <f t="shared" si="65"/>
        <v>#REF!</v>
      </c>
      <c r="HG17" s="36" t="e">
        <f t="shared" si="65"/>
        <v>#REF!</v>
      </c>
      <c r="HH17" s="36" t="e">
        <f t="shared" si="65"/>
        <v>#REF!</v>
      </c>
    </row>
    <row r="18" spans="1:216" ht="15.75" customHeight="1">
      <c r="A18" s="10">
        <v>7</v>
      </c>
      <c r="B18" s="59" t="s">
        <v>373</v>
      </c>
      <c r="C18" s="103" t="e">
        <f>#REF!</f>
        <v>#REF!</v>
      </c>
      <c r="D18" s="116" t="e">
        <f>#REF!</f>
        <v>#REF!</v>
      </c>
      <c r="E18" s="75" t="e">
        <f>#REF!</f>
        <v>#REF!</v>
      </c>
      <c r="F18" s="15" t="e">
        <f t="shared" si="0"/>
        <v>#REF!</v>
      </c>
      <c r="G18" s="15" t="e">
        <f t="shared" si="0"/>
        <v>#REF!</v>
      </c>
      <c r="H18" s="15" t="e">
        <f t="shared" si="0"/>
        <v>#REF!</v>
      </c>
      <c r="I18" s="15" t="e">
        <f t="shared" si="0"/>
        <v>#REF!</v>
      </c>
      <c r="J18" s="15" t="e">
        <f t="shared" si="0"/>
        <v>#REF!</v>
      </c>
      <c r="K18" s="22">
        <v>0.05</v>
      </c>
      <c r="L18" s="15" t="e">
        <f t="shared" si="1"/>
        <v>#VALUE!</v>
      </c>
      <c r="M18" s="15"/>
      <c r="N18" s="107" t="e">
        <f t="shared" si="20"/>
        <v>#REF!</v>
      </c>
      <c r="O18" s="15" t="e">
        <f t="shared" si="21"/>
        <v>#REF!</v>
      </c>
      <c r="P18" s="100" t="e">
        <f t="shared" si="28"/>
        <v>#REF!</v>
      </c>
      <c r="Q18" s="36" t="e">
        <f t="shared" si="29"/>
        <v>#REF!</v>
      </c>
      <c r="R18" s="36" t="e">
        <f t="shared" si="2"/>
        <v>#REF!</v>
      </c>
      <c r="S18" s="36" t="e">
        <f t="shared" si="2"/>
        <v>#REF!</v>
      </c>
      <c r="T18" s="36" t="e">
        <f t="shared" si="2"/>
        <v>#REF!</v>
      </c>
      <c r="U18" s="36" t="e">
        <f t="shared" si="2"/>
        <v>#REF!</v>
      </c>
      <c r="V18" s="36" t="e">
        <f t="shared" si="3"/>
        <v>#REF!</v>
      </c>
      <c r="W18" s="36" t="e">
        <f t="shared" si="4"/>
        <v>#REF!</v>
      </c>
      <c r="X18" s="36" t="e">
        <f t="shared" si="5"/>
        <v>#REF!</v>
      </c>
      <c r="Y18" s="36" t="e">
        <f t="shared" si="6"/>
        <v>#REF!</v>
      </c>
      <c r="Z18" s="36" t="e">
        <f t="shared" si="7"/>
        <v>#REF!</v>
      </c>
      <c r="AA18" s="36" t="e">
        <f t="shared" si="30"/>
        <v>#REF!</v>
      </c>
      <c r="AB18" s="36" t="e">
        <f aca="true" t="shared" si="66" ref="AB18:AP18">AA18*(1+$K18)</f>
        <v>#REF!</v>
      </c>
      <c r="AC18" s="36" t="e">
        <f t="shared" si="66"/>
        <v>#REF!</v>
      </c>
      <c r="AD18" s="36" t="e">
        <f t="shared" si="66"/>
        <v>#REF!</v>
      </c>
      <c r="AE18" s="36" t="e">
        <f t="shared" si="66"/>
        <v>#REF!</v>
      </c>
      <c r="AF18" s="36" t="e">
        <f t="shared" si="66"/>
        <v>#REF!</v>
      </c>
      <c r="AG18" s="36" t="e">
        <f t="shared" si="66"/>
        <v>#REF!</v>
      </c>
      <c r="AH18" s="36" t="e">
        <f t="shared" si="66"/>
        <v>#REF!</v>
      </c>
      <c r="AI18" s="36" t="e">
        <f t="shared" si="66"/>
        <v>#REF!</v>
      </c>
      <c r="AJ18" s="36" t="e">
        <f t="shared" si="66"/>
        <v>#REF!</v>
      </c>
      <c r="AK18" s="36" t="e">
        <f t="shared" si="66"/>
        <v>#REF!</v>
      </c>
      <c r="AL18" s="36" t="e">
        <f t="shared" si="66"/>
        <v>#REF!</v>
      </c>
      <c r="AM18" s="36" t="e">
        <f t="shared" si="66"/>
        <v>#REF!</v>
      </c>
      <c r="AN18" s="36" t="e">
        <f t="shared" si="66"/>
        <v>#REF!</v>
      </c>
      <c r="AO18" s="36" t="e">
        <f t="shared" si="66"/>
        <v>#REF!</v>
      </c>
      <c r="AP18" s="36" t="e">
        <f t="shared" si="66"/>
        <v>#REF!</v>
      </c>
      <c r="AQ18" s="36" t="e">
        <f t="shared" si="32"/>
        <v>#REF!</v>
      </c>
      <c r="AR18" s="36" t="e">
        <f aca="true" t="shared" si="67" ref="AR18:BF18">AQ18*(1+$K18)</f>
        <v>#REF!</v>
      </c>
      <c r="AS18" s="36" t="e">
        <f t="shared" si="67"/>
        <v>#REF!</v>
      </c>
      <c r="AT18" s="36" t="e">
        <f t="shared" si="67"/>
        <v>#REF!</v>
      </c>
      <c r="AU18" s="36" t="e">
        <f t="shared" si="67"/>
        <v>#REF!</v>
      </c>
      <c r="AV18" s="36" t="e">
        <f t="shared" si="67"/>
        <v>#REF!</v>
      </c>
      <c r="AW18" s="36" t="e">
        <f t="shared" si="67"/>
        <v>#REF!</v>
      </c>
      <c r="AX18" s="36" t="e">
        <f t="shared" si="67"/>
        <v>#REF!</v>
      </c>
      <c r="AY18" s="36" t="e">
        <f t="shared" si="67"/>
        <v>#REF!</v>
      </c>
      <c r="AZ18" s="36" t="e">
        <f t="shared" si="67"/>
        <v>#REF!</v>
      </c>
      <c r="BA18" s="36" t="e">
        <f t="shared" si="67"/>
        <v>#REF!</v>
      </c>
      <c r="BB18" s="36" t="e">
        <f t="shared" si="67"/>
        <v>#REF!</v>
      </c>
      <c r="BC18" s="36" t="e">
        <f t="shared" si="67"/>
        <v>#REF!</v>
      </c>
      <c r="BD18" s="36" t="e">
        <f t="shared" si="67"/>
        <v>#REF!</v>
      </c>
      <c r="BE18" s="36" t="e">
        <f t="shared" si="67"/>
        <v>#REF!</v>
      </c>
      <c r="BF18" s="36" t="e">
        <f t="shared" si="67"/>
        <v>#REF!</v>
      </c>
      <c r="BG18" s="36" t="e">
        <f t="shared" si="34"/>
        <v>#REF!</v>
      </c>
      <c r="BH18" s="36" t="e">
        <f aca="true" t="shared" si="68" ref="BH18:BV18">BG18*(1+$K18)</f>
        <v>#REF!</v>
      </c>
      <c r="BI18" s="36" t="e">
        <f t="shared" si="68"/>
        <v>#REF!</v>
      </c>
      <c r="BJ18" s="36" t="e">
        <f t="shared" si="68"/>
        <v>#REF!</v>
      </c>
      <c r="BK18" s="36" t="e">
        <f t="shared" si="68"/>
        <v>#REF!</v>
      </c>
      <c r="BL18" s="36" t="e">
        <f t="shared" si="68"/>
        <v>#REF!</v>
      </c>
      <c r="BM18" s="36" t="e">
        <f t="shared" si="68"/>
        <v>#REF!</v>
      </c>
      <c r="BN18" s="36" t="e">
        <f t="shared" si="68"/>
        <v>#REF!</v>
      </c>
      <c r="BO18" s="36" t="e">
        <f t="shared" si="68"/>
        <v>#REF!</v>
      </c>
      <c r="BP18" s="36" t="e">
        <f t="shared" si="68"/>
        <v>#REF!</v>
      </c>
      <c r="BQ18" s="36" t="e">
        <f t="shared" si="68"/>
        <v>#REF!</v>
      </c>
      <c r="BR18" s="36" t="e">
        <f t="shared" si="68"/>
        <v>#REF!</v>
      </c>
      <c r="BS18" s="36" t="e">
        <f t="shared" si="68"/>
        <v>#REF!</v>
      </c>
      <c r="BT18" s="36" t="e">
        <f t="shared" si="68"/>
        <v>#REF!</v>
      </c>
      <c r="BU18" s="36" t="e">
        <f t="shared" si="68"/>
        <v>#REF!</v>
      </c>
      <c r="BV18" s="36" t="e">
        <f t="shared" si="68"/>
        <v>#REF!</v>
      </c>
      <c r="BW18" s="36" t="e">
        <f t="shared" si="36"/>
        <v>#REF!</v>
      </c>
      <c r="BX18" s="36" t="e">
        <f aca="true" t="shared" si="69" ref="BX18:CL18">BW18*(1+$K18)</f>
        <v>#REF!</v>
      </c>
      <c r="BY18" s="36" t="e">
        <f t="shared" si="69"/>
        <v>#REF!</v>
      </c>
      <c r="BZ18" s="36" t="e">
        <f t="shared" si="69"/>
        <v>#REF!</v>
      </c>
      <c r="CA18" s="36" t="e">
        <f t="shared" si="69"/>
        <v>#REF!</v>
      </c>
      <c r="CB18" s="36" t="e">
        <f t="shared" si="69"/>
        <v>#REF!</v>
      </c>
      <c r="CC18" s="36" t="e">
        <f t="shared" si="69"/>
        <v>#REF!</v>
      </c>
      <c r="CD18" s="36" t="e">
        <f t="shared" si="69"/>
        <v>#REF!</v>
      </c>
      <c r="CE18" s="36" t="e">
        <f t="shared" si="69"/>
        <v>#REF!</v>
      </c>
      <c r="CF18" s="36" t="e">
        <f t="shared" si="69"/>
        <v>#REF!</v>
      </c>
      <c r="CG18" s="36" t="e">
        <f t="shared" si="69"/>
        <v>#REF!</v>
      </c>
      <c r="CH18" s="36" t="e">
        <f t="shared" si="69"/>
        <v>#REF!</v>
      </c>
      <c r="CI18" s="36" t="e">
        <f t="shared" si="69"/>
        <v>#REF!</v>
      </c>
      <c r="CJ18" s="36" t="e">
        <f t="shared" si="69"/>
        <v>#REF!</v>
      </c>
      <c r="CK18" s="36" t="e">
        <f t="shared" si="69"/>
        <v>#REF!</v>
      </c>
      <c r="CL18" s="36" t="e">
        <f t="shared" si="69"/>
        <v>#REF!</v>
      </c>
      <c r="CM18" s="36" t="e">
        <f t="shared" si="38"/>
        <v>#REF!</v>
      </c>
      <c r="CN18" s="36" t="e">
        <f aca="true" t="shared" si="70" ref="CN18:DB18">CM18*(1+$K18)</f>
        <v>#REF!</v>
      </c>
      <c r="CO18" s="36" t="e">
        <f t="shared" si="70"/>
        <v>#REF!</v>
      </c>
      <c r="CP18" s="36" t="e">
        <f t="shared" si="70"/>
        <v>#REF!</v>
      </c>
      <c r="CQ18" s="36" t="e">
        <f t="shared" si="70"/>
        <v>#REF!</v>
      </c>
      <c r="CR18" s="36" t="e">
        <f t="shared" si="70"/>
        <v>#REF!</v>
      </c>
      <c r="CS18" s="36" t="e">
        <f t="shared" si="70"/>
        <v>#REF!</v>
      </c>
      <c r="CT18" s="36" t="e">
        <f t="shared" si="70"/>
        <v>#REF!</v>
      </c>
      <c r="CU18" s="36" t="e">
        <f t="shared" si="70"/>
        <v>#REF!</v>
      </c>
      <c r="CV18" s="36" t="e">
        <f t="shared" si="70"/>
        <v>#REF!</v>
      </c>
      <c r="CW18" s="36" t="e">
        <f t="shared" si="70"/>
        <v>#REF!</v>
      </c>
      <c r="CX18" s="36" t="e">
        <f t="shared" si="70"/>
        <v>#REF!</v>
      </c>
      <c r="CY18" s="36" t="e">
        <f t="shared" si="70"/>
        <v>#REF!</v>
      </c>
      <c r="CZ18" s="36" t="e">
        <f t="shared" si="70"/>
        <v>#REF!</v>
      </c>
      <c r="DA18" s="36" t="e">
        <f t="shared" si="70"/>
        <v>#REF!</v>
      </c>
      <c r="DB18" s="36" t="e">
        <f t="shared" si="70"/>
        <v>#REF!</v>
      </c>
      <c r="DC18" s="36" t="e">
        <f t="shared" si="40"/>
        <v>#REF!</v>
      </c>
      <c r="DD18" s="36" t="e">
        <f aca="true" t="shared" si="71" ref="DD18:DR18">DC18*(1+$K18)</f>
        <v>#REF!</v>
      </c>
      <c r="DE18" s="36" t="e">
        <f t="shared" si="71"/>
        <v>#REF!</v>
      </c>
      <c r="DF18" s="36" t="e">
        <f t="shared" si="71"/>
        <v>#REF!</v>
      </c>
      <c r="DG18" s="36" t="e">
        <f t="shared" si="71"/>
        <v>#REF!</v>
      </c>
      <c r="DH18" s="36" t="e">
        <f t="shared" si="71"/>
        <v>#REF!</v>
      </c>
      <c r="DI18" s="36" t="e">
        <f t="shared" si="71"/>
        <v>#REF!</v>
      </c>
      <c r="DJ18" s="36" t="e">
        <f t="shared" si="71"/>
        <v>#REF!</v>
      </c>
      <c r="DK18" s="36" t="e">
        <f t="shared" si="71"/>
        <v>#REF!</v>
      </c>
      <c r="DL18" s="36" t="e">
        <f t="shared" si="71"/>
        <v>#REF!</v>
      </c>
      <c r="DM18" s="36" t="e">
        <f t="shared" si="71"/>
        <v>#REF!</v>
      </c>
      <c r="DN18" s="36" t="e">
        <f t="shared" si="71"/>
        <v>#REF!</v>
      </c>
      <c r="DO18" s="36" t="e">
        <f t="shared" si="71"/>
        <v>#REF!</v>
      </c>
      <c r="DP18" s="36" t="e">
        <f t="shared" si="71"/>
        <v>#REF!</v>
      </c>
      <c r="DQ18" s="36" t="e">
        <f t="shared" si="71"/>
        <v>#REF!</v>
      </c>
      <c r="DR18" s="36" t="e">
        <f t="shared" si="71"/>
        <v>#REF!</v>
      </c>
      <c r="DS18" s="36" t="e">
        <f t="shared" si="42"/>
        <v>#REF!</v>
      </c>
      <c r="DT18" s="36" t="e">
        <f aca="true" t="shared" si="72" ref="DT18:EH18">DS18*(1+$K18)</f>
        <v>#REF!</v>
      </c>
      <c r="DU18" s="36" t="e">
        <f t="shared" si="72"/>
        <v>#REF!</v>
      </c>
      <c r="DV18" s="36" t="e">
        <f t="shared" si="72"/>
        <v>#REF!</v>
      </c>
      <c r="DW18" s="36" t="e">
        <f t="shared" si="72"/>
        <v>#REF!</v>
      </c>
      <c r="DX18" s="36" t="e">
        <f t="shared" si="72"/>
        <v>#REF!</v>
      </c>
      <c r="DY18" s="36" t="e">
        <f t="shared" si="72"/>
        <v>#REF!</v>
      </c>
      <c r="DZ18" s="36" t="e">
        <f t="shared" si="72"/>
        <v>#REF!</v>
      </c>
      <c r="EA18" s="36" t="e">
        <f t="shared" si="72"/>
        <v>#REF!</v>
      </c>
      <c r="EB18" s="36" t="e">
        <f t="shared" si="72"/>
        <v>#REF!</v>
      </c>
      <c r="EC18" s="36" t="e">
        <f t="shared" si="72"/>
        <v>#REF!</v>
      </c>
      <c r="ED18" s="36" t="e">
        <f t="shared" si="72"/>
        <v>#REF!</v>
      </c>
      <c r="EE18" s="36" t="e">
        <f t="shared" si="72"/>
        <v>#REF!</v>
      </c>
      <c r="EF18" s="36" t="e">
        <f t="shared" si="72"/>
        <v>#REF!</v>
      </c>
      <c r="EG18" s="36" t="e">
        <f t="shared" si="72"/>
        <v>#REF!</v>
      </c>
      <c r="EH18" s="36" t="e">
        <f t="shared" si="72"/>
        <v>#REF!</v>
      </c>
      <c r="EI18" s="36" t="e">
        <f t="shared" si="44"/>
        <v>#REF!</v>
      </c>
      <c r="EJ18" s="36" t="e">
        <f aca="true" t="shared" si="73" ref="EJ18:EX18">EI18*(1+$K18)</f>
        <v>#REF!</v>
      </c>
      <c r="EK18" s="36" t="e">
        <f t="shared" si="73"/>
        <v>#REF!</v>
      </c>
      <c r="EL18" s="36" t="e">
        <f t="shared" si="73"/>
        <v>#REF!</v>
      </c>
      <c r="EM18" s="36" t="e">
        <f t="shared" si="73"/>
        <v>#REF!</v>
      </c>
      <c r="EN18" s="36" t="e">
        <f t="shared" si="73"/>
        <v>#REF!</v>
      </c>
      <c r="EO18" s="36" t="e">
        <f t="shared" si="73"/>
        <v>#REF!</v>
      </c>
      <c r="EP18" s="36" t="e">
        <f t="shared" si="73"/>
        <v>#REF!</v>
      </c>
      <c r="EQ18" s="36" t="e">
        <f t="shared" si="73"/>
        <v>#REF!</v>
      </c>
      <c r="ER18" s="36" t="e">
        <f t="shared" si="73"/>
        <v>#REF!</v>
      </c>
      <c r="ES18" s="36" t="e">
        <f t="shared" si="73"/>
        <v>#REF!</v>
      </c>
      <c r="ET18" s="36" t="e">
        <f t="shared" si="73"/>
        <v>#REF!</v>
      </c>
      <c r="EU18" s="36" t="e">
        <f t="shared" si="73"/>
        <v>#REF!</v>
      </c>
      <c r="EV18" s="36" t="e">
        <f t="shared" si="73"/>
        <v>#REF!</v>
      </c>
      <c r="EW18" s="36" t="e">
        <f t="shared" si="73"/>
        <v>#REF!</v>
      </c>
      <c r="EX18" s="36" t="e">
        <f t="shared" si="73"/>
        <v>#REF!</v>
      </c>
      <c r="EY18" s="36" t="e">
        <f t="shared" si="46"/>
        <v>#REF!</v>
      </c>
      <c r="EZ18" s="36" t="e">
        <f aca="true" t="shared" si="74" ref="EZ18:FN18">EY18*(1+$K18)</f>
        <v>#REF!</v>
      </c>
      <c r="FA18" s="36" t="e">
        <f t="shared" si="74"/>
        <v>#REF!</v>
      </c>
      <c r="FB18" s="36" t="e">
        <f t="shared" si="74"/>
        <v>#REF!</v>
      </c>
      <c r="FC18" s="36" t="e">
        <f t="shared" si="74"/>
        <v>#REF!</v>
      </c>
      <c r="FD18" s="36" t="e">
        <f t="shared" si="74"/>
        <v>#REF!</v>
      </c>
      <c r="FE18" s="36" t="e">
        <f t="shared" si="74"/>
        <v>#REF!</v>
      </c>
      <c r="FF18" s="36" t="e">
        <f t="shared" si="74"/>
        <v>#REF!</v>
      </c>
      <c r="FG18" s="36" t="e">
        <f t="shared" si="74"/>
        <v>#REF!</v>
      </c>
      <c r="FH18" s="36" t="e">
        <f t="shared" si="74"/>
        <v>#REF!</v>
      </c>
      <c r="FI18" s="36" t="e">
        <f t="shared" si="74"/>
        <v>#REF!</v>
      </c>
      <c r="FJ18" s="36" t="e">
        <f t="shared" si="74"/>
        <v>#REF!</v>
      </c>
      <c r="FK18" s="36" t="e">
        <f t="shared" si="74"/>
        <v>#REF!</v>
      </c>
      <c r="FL18" s="36" t="e">
        <f t="shared" si="74"/>
        <v>#REF!</v>
      </c>
      <c r="FM18" s="36" t="e">
        <f t="shared" si="74"/>
        <v>#REF!</v>
      </c>
      <c r="FN18" s="36" t="e">
        <f t="shared" si="74"/>
        <v>#REF!</v>
      </c>
      <c r="FO18" s="36" t="e">
        <f t="shared" si="48"/>
        <v>#REF!</v>
      </c>
      <c r="FP18" s="36" t="e">
        <f aca="true" t="shared" si="75" ref="FP18:GD18">FO18*(1+$K18)</f>
        <v>#REF!</v>
      </c>
      <c r="FQ18" s="36" t="e">
        <f t="shared" si="75"/>
        <v>#REF!</v>
      </c>
      <c r="FR18" s="36" t="e">
        <f t="shared" si="75"/>
        <v>#REF!</v>
      </c>
      <c r="FS18" s="36" t="e">
        <f t="shared" si="75"/>
        <v>#REF!</v>
      </c>
      <c r="FT18" s="36" t="e">
        <f t="shared" si="75"/>
        <v>#REF!</v>
      </c>
      <c r="FU18" s="36" t="e">
        <f t="shared" si="75"/>
        <v>#REF!</v>
      </c>
      <c r="FV18" s="36" t="e">
        <f t="shared" si="75"/>
        <v>#REF!</v>
      </c>
      <c r="FW18" s="36" t="e">
        <f t="shared" si="75"/>
        <v>#REF!</v>
      </c>
      <c r="FX18" s="36" t="e">
        <f t="shared" si="75"/>
        <v>#REF!</v>
      </c>
      <c r="FY18" s="36" t="e">
        <f t="shared" si="75"/>
        <v>#REF!</v>
      </c>
      <c r="FZ18" s="36" t="e">
        <f t="shared" si="75"/>
        <v>#REF!</v>
      </c>
      <c r="GA18" s="36" t="e">
        <f t="shared" si="75"/>
        <v>#REF!</v>
      </c>
      <c r="GB18" s="36" t="e">
        <f t="shared" si="75"/>
        <v>#REF!</v>
      </c>
      <c r="GC18" s="36" t="e">
        <f t="shared" si="75"/>
        <v>#REF!</v>
      </c>
      <c r="GD18" s="36" t="e">
        <f t="shared" si="75"/>
        <v>#REF!</v>
      </c>
      <c r="GE18" s="36" t="e">
        <f t="shared" si="50"/>
        <v>#REF!</v>
      </c>
      <c r="GF18" s="36" t="e">
        <f aca="true" t="shared" si="76" ref="GF18:GT18">GE18*(1+$K18)</f>
        <v>#REF!</v>
      </c>
      <c r="GG18" s="36" t="e">
        <f t="shared" si="76"/>
        <v>#REF!</v>
      </c>
      <c r="GH18" s="36" t="e">
        <f t="shared" si="76"/>
        <v>#REF!</v>
      </c>
      <c r="GI18" s="36" t="e">
        <f t="shared" si="76"/>
        <v>#REF!</v>
      </c>
      <c r="GJ18" s="36" t="e">
        <f t="shared" si="76"/>
        <v>#REF!</v>
      </c>
      <c r="GK18" s="36" t="e">
        <f t="shared" si="76"/>
        <v>#REF!</v>
      </c>
      <c r="GL18" s="36" t="e">
        <f t="shared" si="76"/>
        <v>#REF!</v>
      </c>
      <c r="GM18" s="36" t="e">
        <f t="shared" si="76"/>
        <v>#REF!</v>
      </c>
      <c r="GN18" s="36" t="e">
        <f t="shared" si="76"/>
        <v>#REF!</v>
      </c>
      <c r="GO18" s="36" t="e">
        <f t="shared" si="76"/>
        <v>#REF!</v>
      </c>
      <c r="GP18" s="36" t="e">
        <f t="shared" si="76"/>
        <v>#REF!</v>
      </c>
      <c r="GQ18" s="36" t="e">
        <f t="shared" si="76"/>
        <v>#REF!</v>
      </c>
      <c r="GR18" s="36" t="e">
        <f t="shared" si="76"/>
        <v>#REF!</v>
      </c>
      <c r="GS18" s="36" t="e">
        <f t="shared" si="76"/>
        <v>#REF!</v>
      </c>
      <c r="GT18" s="36" t="e">
        <f t="shared" si="76"/>
        <v>#REF!</v>
      </c>
      <c r="GU18" s="36" t="e">
        <f t="shared" si="52"/>
        <v>#REF!</v>
      </c>
      <c r="GV18" s="36" t="e">
        <f aca="true" t="shared" si="77" ref="GV18:HH18">GU18*(1+$K18)</f>
        <v>#REF!</v>
      </c>
      <c r="GW18" s="36" t="e">
        <f t="shared" si="77"/>
        <v>#REF!</v>
      </c>
      <c r="GX18" s="36" t="e">
        <f t="shared" si="77"/>
        <v>#REF!</v>
      </c>
      <c r="GY18" s="36" t="e">
        <f t="shared" si="77"/>
        <v>#REF!</v>
      </c>
      <c r="GZ18" s="36" t="e">
        <f t="shared" si="77"/>
        <v>#REF!</v>
      </c>
      <c r="HA18" s="36" t="e">
        <f t="shared" si="77"/>
        <v>#REF!</v>
      </c>
      <c r="HB18" s="36" t="e">
        <f t="shared" si="77"/>
        <v>#REF!</v>
      </c>
      <c r="HC18" s="36" t="e">
        <f t="shared" si="77"/>
        <v>#REF!</v>
      </c>
      <c r="HD18" s="36" t="e">
        <f t="shared" si="77"/>
        <v>#REF!</v>
      </c>
      <c r="HE18" s="36" t="e">
        <f t="shared" si="77"/>
        <v>#REF!</v>
      </c>
      <c r="HF18" s="36" t="e">
        <f t="shared" si="77"/>
        <v>#REF!</v>
      </c>
      <c r="HG18" s="36" t="e">
        <f t="shared" si="77"/>
        <v>#REF!</v>
      </c>
      <c r="HH18" s="36" t="e">
        <f t="shared" si="77"/>
        <v>#REF!</v>
      </c>
    </row>
    <row r="19" spans="1:216" ht="15.75" customHeight="1">
      <c r="A19" s="10">
        <v>8</v>
      </c>
      <c r="B19" s="90" t="s">
        <v>110</v>
      </c>
      <c r="C19" s="103" t="e">
        <f>#REF!</f>
        <v>#REF!</v>
      </c>
      <c r="D19" s="116" t="e">
        <f>#REF!</f>
        <v>#REF!</v>
      </c>
      <c r="E19" s="75" t="e">
        <f>#REF!</f>
        <v>#REF!</v>
      </c>
      <c r="F19" s="15" t="e">
        <f aca="true" t="shared" si="78" ref="F19:F40">E19-$N19</f>
        <v>#REF!</v>
      </c>
      <c r="G19" s="15" t="e">
        <f aca="true" t="shared" si="79" ref="G19:G40">F19-$N19</f>
        <v>#REF!</v>
      </c>
      <c r="H19" s="15" t="e">
        <f aca="true" t="shared" si="80" ref="H19:H40">G19-$N19</f>
        <v>#REF!</v>
      </c>
      <c r="I19" s="15" t="e">
        <f aca="true" t="shared" si="81" ref="I19:I40">H19-$N19</f>
        <v>#REF!</v>
      </c>
      <c r="J19" s="15" t="e">
        <f aca="true" t="shared" si="82" ref="J19:J40">I19-$N19</f>
        <v>#REF!</v>
      </c>
      <c r="K19" s="22">
        <v>0.05</v>
      </c>
      <c r="L19" s="15" t="e">
        <f>IRR(P19:HH19)</f>
        <v>#VALUE!</v>
      </c>
      <c r="M19" s="15"/>
      <c r="N19" s="107" t="e">
        <f t="shared" si="20"/>
        <v>#REF!</v>
      </c>
      <c r="O19" s="15" t="e">
        <f t="shared" si="21"/>
        <v>#REF!</v>
      </c>
      <c r="P19" s="100" t="e">
        <f t="shared" si="28"/>
        <v>#REF!</v>
      </c>
      <c r="Q19" s="36" t="e">
        <f t="shared" si="29"/>
        <v>#REF!</v>
      </c>
      <c r="R19" s="36" t="e">
        <f t="shared" si="2"/>
        <v>#REF!</v>
      </c>
      <c r="S19" s="36" t="e">
        <f t="shared" si="2"/>
        <v>#REF!</v>
      </c>
      <c r="T19" s="36" t="e">
        <f t="shared" si="2"/>
        <v>#REF!</v>
      </c>
      <c r="U19" s="36" t="e">
        <f t="shared" si="2"/>
        <v>#REF!</v>
      </c>
      <c r="V19" s="36" t="e">
        <f aca="true" t="shared" si="83" ref="V19:V40">U19*(1+$F19)</f>
        <v>#REF!</v>
      </c>
      <c r="W19" s="36" t="e">
        <f aca="true" t="shared" si="84" ref="W19:W40">V19*(1+$G19)</f>
        <v>#REF!</v>
      </c>
      <c r="X19" s="36" t="e">
        <f aca="true" t="shared" si="85" ref="X19:X40">W19*(1+$H19)</f>
        <v>#REF!</v>
      </c>
      <c r="Y19" s="36" t="e">
        <f aca="true" t="shared" si="86" ref="Y19:Y40">X19*(1+$I19)</f>
        <v>#REF!</v>
      </c>
      <c r="Z19" s="36" t="e">
        <f aca="true" t="shared" si="87" ref="Z19:Z40">Y19*(1+$J19)</f>
        <v>#REF!</v>
      </c>
      <c r="AA19" s="36" t="e">
        <f t="shared" si="30"/>
        <v>#REF!</v>
      </c>
      <c r="AB19" s="36" t="e">
        <f t="shared" si="30"/>
        <v>#REF!</v>
      </c>
      <c r="AC19" s="36" t="e">
        <f t="shared" si="30"/>
        <v>#REF!</v>
      </c>
      <c r="AD19" s="36" t="e">
        <f t="shared" si="30"/>
        <v>#REF!</v>
      </c>
      <c r="AE19" s="36" t="e">
        <f t="shared" si="30"/>
        <v>#REF!</v>
      </c>
      <c r="AF19" s="36" t="e">
        <f t="shared" si="30"/>
        <v>#REF!</v>
      </c>
      <c r="AG19" s="36" t="e">
        <f t="shared" si="30"/>
        <v>#REF!</v>
      </c>
      <c r="AH19" s="36" t="e">
        <f t="shared" si="30"/>
        <v>#REF!</v>
      </c>
      <c r="AI19" s="36" t="e">
        <f t="shared" si="30"/>
        <v>#REF!</v>
      </c>
      <c r="AJ19" s="36" t="e">
        <f t="shared" si="30"/>
        <v>#REF!</v>
      </c>
      <c r="AK19" s="36" t="e">
        <f t="shared" si="30"/>
        <v>#REF!</v>
      </c>
      <c r="AL19" s="36" t="e">
        <f t="shared" si="30"/>
        <v>#REF!</v>
      </c>
      <c r="AM19" s="36" t="e">
        <f t="shared" si="30"/>
        <v>#REF!</v>
      </c>
      <c r="AN19" s="36" t="e">
        <f t="shared" si="30"/>
        <v>#REF!</v>
      </c>
      <c r="AO19" s="36" t="e">
        <f t="shared" si="30"/>
        <v>#REF!</v>
      </c>
      <c r="AP19" s="36" t="e">
        <f t="shared" si="30"/>
        <v>#REF!</v>
      </c>
      <c r="AQ19" s="36" t="e">
        <f t="shared" si="32"/>
        <v>#REF!</v>
      </c>
      <c r="AR19" s="36" t="e">
        <f t="shared" si="32"/>
        <v>#REF!</v>
      </c>
      <c r="AS19" s="36" t="e">
        <f t="shared" si="32"/>
        <v>#REF!</v>
      </c>
      <c r="AT19" s="36" t="e">
        <f t="shared" si="32"/>
        <v>#REF!</v>
      </c>
      <c r="AU19" s="36" t="e">
        <f t="shared" si="32"/>
        <v>#REF!</v>
      </c>
      <c r="AV19" s="36" t="e">
        <f t="shared" si="32"/>
        <v>#REF!</v>
      </c>
      <c r="AW19" s="36" t="e">
        <f t="shared" si="32"/>
        <v>#REF!</v>
      </c>
      <c r="AX19" s="36" t="e">
        <f t="shared" si="32"/>
        <v>#REF!</v>
      </c>
      <c r="AY19" s="36" t="e">
        <f t="shared" si="32"/>
        <v>#REF!</v>
      </c>
      <c r="AZ19" s="36" t="e">
        <f t="shared" si="32"/>
        <v>#REF!</v>
      </c>
      <c r="BA19" s="36" t="e">
        <f t="shared" si="32"/>
        <v>#REF!</v>
      </c>
      <c r="BB19" s="36" t="e">
        <f t="shared" si="32"/>
        <v>#REF!</v>
      </c>
      <c r="BC19" s="36" t="e">
        <f t="shared" si="32"/>
        <v>#REF!</v>
      </c>
      <c r="BD19" s="36" t="e">
        <f t="shared" si="32"/>
        <v>#REF!</v>
      </c>
      <c r="BE19" s="36" t="e">
        <f t="shared" si="32"/>
        <v>#REF!</v>
      </c>
      <c r="BF19" s="36" t="e">
        <f t="shared" si="32"/>
        <v>#REF!</v>
      </c>
      <c r="BG19" s="36" t="e">
        <f t="shared" si="34"/>
        <v>#REF!</v>
      </c>
      <c r="BH19" s="36" t="e">
        <f t="shared" si="34"/>
        <v>#REF!</v>
      </c>
      <c r="BI19" s="36" t="e">
        <f t="shared" si="34"/>
        <v>#REF!</v>
      </c>
      <c r="BJ19" s="36" t="e">
        <f t="shared" si="34"/>
        <v>#REF!</v>
      </c>
      <c r="BK19" s="36" t="e">
        <f t="shared" si="34"/>
        <v>#REF!</v>
      </c>
      <c r="BL19" s="36" t="e">
        <f t="shared" si="34"/>
        <v>#REF!</v>
      </c>
      <c r="BM19" s="36" t="e">
        <f t="shared" si="34"/>
        <v>#REF!</v>
      </c>
      <c r="BN19" s="36" t="e">
        <f t="shared" si="34"/>
        <v>#REF!</v>
      </c>
      <c r="BO19" s="36" t="e">
        <f t="shared" si="34"/>
        <v>#REF!</v>
      </c>
      <c r="BP19" s="36" t="e">
        <f t="shared" si="34"/>
        <v>#REF!</v>
      </c>
      <c r="BQ19" s="36" t="e">
        <f t="shared" si="34"/>
        <v>#REF!</v>
      </c>
      <c r="BR19" s="36" t="e">
        <f t="shared" si="34"/>
        <v>#REF!</v>
      </c>
      <c r="BS19" s="36" t="e">
        <f t="shared" si="34"/>
        <v>#REF!</v>
      </c>
      <c r="BT19" s="36" t="e">
        <f t="shared" si="34"/>
        <v>#REF!</v>
      </c>
      <c r="BU19" s="36" t="e">
        <f t="shared" si="34"/>
        <v>#REF!</v>
      </c>
      <c r="BV19" s="36" t="e">
        <f t="shared" si="34"/>
        <v>#REF!</v>
      </c>
      <c r="BW19" s="36" t="e">
        <f t="shared" si="36"/>
        <v>#REF!</v>
      </c>
      <c r="BX19" s="36" t="e">
        <f t="shared" si="36"/>
        <v>#REF!</v>
      </c>
      <c r="BY19" s="36" t="e">
        <f t="shared" si="36"/>
        <v>#REF!</v>
      </c>
      <c r="BZ19" s="36" t="e">
        <f t="shared" si="36"/>
        <v>#REF!</v>
      </c>
      <c r="CA19" s="36" t="e">
        <f t="shared" si="36"/>
        <v>#REF!</v>
      </c>
      <c r="CB19" s="36" t="e">
        <f t="shared" si="36"/>
        <v>#REF!</v>
      </c>
      <c r="CC19" s="36" t="e">
        <f t="shared" si="36"/>
        <v>#REF!</v>
      </c>
      <c r="CD19" s="36" t="e">
        <f t="shared" si="36"/>
        <v>#REF!</v>
      </c>
      <c r="CE19" s="36" t="e">
        <f t="shared" si="36"/>
        <v>#REF!</v>
      </c>
      <c r="CF19" s="36" t="e">
        <f t="shared" si="36"/>
        <v>#REF!</v>
      </c>
      <c r="CG19" s="36" t="e">
        <f t="shared" si="36"/>
        <v>#REF!</v>
      </c>
      <c r="CH19" s="36" t="e">
        <f t="shared" si="36"/>
        <v>#REF!</v>
      </c>
      <c r="CI19" s="36" t="e">
        <f t="shared" si="36"/>
        <v>#REF!</v>
      </c>
      <c r="CJ19" s="36" t="e">
        <f t="shared" si="36"/>
        <v>#REF!</v>
      </c>
      <c r="CK19" s="36" t="e">
        <f t="shared" si="36"/>
        <v>#REF!</v>
      </c>
      <c r="CL19" s="36" t="e">
        <f t="shared" si="36"/>
        <v>#REF!</v>
      </c>
      <c r="CM19" s="36" t="e">
        <f t="shared" si="38"/>
        <v>#REF!</v>
      </c>
      <c r="CN19" s="36" t="e">
        <f t="shared" si="38"/>
        <v>#REF!</v>
      </c>
      <c r="CO19" s="36" t="e">
        <f t="shared" si="38"/>
        <v>#REF!</v>
      </c>
      <c r="CP19" s="36" t="e">
        <f t="shared" si="38"/>
        <v>#REF!</v>
      </c>
      <c r="CQ19" s="36" t="e">
        <f t="shared" si="38"/>
        <v>#REF!</v>
      </c>
      <c r="CR19" s="36" t="e">
        <f t="shared" si="38"/>
        <v>#REF!</v>
      </c>
      <c r="CS19" s="36" t="e">
        <f t="shared" si="38"/>
        <v>#REF!</v>
      </c>
      <c r="CT19" s="36" t="e">
        <f t="shared" si="38"/>
        <v>#REF!</v>
      </c>
      <c r="CU19" s="36" t="e">
        <f t="shared" si="38"/>
        <v>#REF!</v>
      </c>
      <c r="CV19" s="36" t="e">
        <f t="shared" si="38"/>
        <v>#REF!</v>
      </c>
      <c r="CW19" s="36" t="e">
        <f t="shared" si="38"/>
        <v>#REF!</v>
      </c>
      <c r="CX19" s="36" t="e">
        <f t="shared" si="38"/>
        <v>#REF!</v>
      </c>
      <c r="CY19" s="36" t="e">
        <f t="shared" si="38"/>
        <v>#REF!</v>
      </c>
      <c r="CZ19" s="36" t="e">
        <f t="shared" si="38"/>
        <v>#REF!</v>
      </c>
      <c r="DA19" s="36" t="e">
        <f t="shared" si="38"/>
        <v>#REF!</v>
      </c>
      <c r="DB19" s="36" t="e">
        <f t="shared" si="38"/>
        <v>#REF!</v>
      </c>
      <c r="DC19" s="36" t="e">
        <f t="shared" si="40"/>
        <v>#REF!</v>
      </c>
      <c r="DD19" s="36" t="e">
        <f t="shared" si="40"/>
        <v>#REF!</v>
      </c>
      <c r="DE19" s="36" t="e">
        <f t="shared" si="40"/>
        <v>#REF!</v>
      </c>
      <c r="DF19" s="36" t="e">
        <f t="shared" si="40"/>
        <v>#REF!</v>
      </c>
      <c r="DG19" s="36" t="e">
        <f t="shared" si="40"/>
        <v>#REF!</v>
      </c>
      <c r="DH19" s="36" t="e">
        <f t="shared" si="40"/>
        <v>#REF!</v>
      </c>
      <c r="DI19" s="36" t="e">
        <f t="shared" si="40"/>
        <v>#REF!</v>
      </c>
      <c r="DJ19" s="36" t="e">
        <f t="shared" si="40"/>
        <v>#REF!</v>
      </c>
      <c r="DK19" s="36" t="e">
        <f t="shared" si="40"/>
        <v>#REF!</v>
      </c>
      <c r="DL19" s="36" t="e">
        <f t="shared" si="40"/>
        <v>#REF!</v>
      </c>
      <c r="DM19" s="36" t="e">
        <f t="shared" si="40"/>
        <v>#REF!</v>
      </c>
      <c r="DN19" s="36" t="e">
        <f t="shared" si="40"/>
        <v>#REF!</v>
      </c>
      <c r="DO19" s="36" t="e">
        <f t="shared" si="40"/>
        <v>#REF!</v>
      </c>
      <c r="DP19" s="36" t="e">
        <f t="shared" si="40"/>
        <v>#REF!</v>
      </c>
      <c r="DQ19" s="36" t="e">
        <f t="shared" si="40"/>
        <v>#REF!</v>
      </c>
      <c r="DR19" s="36" t="e">
        <f t="shared" si="40"/>
        <v>#REF!</v>
      </c>
      <c r="DS19" s="36" t="e">
        <f t="shared" si="42"/>
        <v>#REF!</v>
      </c>
      <c r="DT19" s="36" t="e">
        <f t="shared" si="42"/>
        <v>#REF!</v>
      </c>
      <c r="DU19" s="36" t="e">
        <f t="shared" si="42"/>
        <v>#REF!</v>
      </c>
      <c r="DV19" s="36" t="e">
        <f t="shared" si="42"/>
        <v>#REF!</v>
      </c>
      <c r="DW19" s="36" t="e">
        <f t="shared" si="42"/>
        <v>#REF!</v>
      </c>
      <c r="DX19" s="36" t="e">
        <f t="shared" si="42"/>
        <v>#REF!</v>
      </c>
      <c r="DY19" s="36" t="e">
        <f t="shared" si="42"/>
        <v>#REF!</v>
      </c>
      <c r="DZ19" s="36" t="e">
        <f t="shared" si="42"/>
        <v>#REF!</v>
      </c>
      <c r="EA19" s="36" t="e">
        <f t="shared" si="42"/>
        <v>#REF!</v>
      </c>
      <c r="EB19" s="36" t="e">
        <f t="shared" si="42"/>
        <v>#REF!</v>
      </c>
      <c r="EC19" s="36" t="e">
        <f t="shared" si="42"/>
        <v>#REF!</v>
      </c>
      <c r="ED19" s="36" t="e">
        <f t="shared" si="42"/>
        <v>#REF!</v>
      </c>
      <c r="EE19" s="36" t="e">
        <f t="shared" si="42"/>
        <v>#REF!</v>
      </c>
      <c r="EF19" s="36" t="e">
        <f t="shared" si="42"/>
        <v>#REF!</v>
      </c>
      <c r="EG19" s="36" t="e">
        <f t="shared" si="42"/>
        <v>#REF!</v>
      </c>
      <c r="EH19" s="36" t="e">
        <f t="shared" si="42"/>
        <v>#REF!</v>
      </c>
      <c r="EI19" s="36" t="e">
        <f t="shared" si="44"/>
        <v>#REF!</v>
      </c>
      <c r="EJ19" s="36" t="e">
        <f t="shared" si="44"/>
        <v>#REF!</v>
      </c>
      <c r="EK19" s="36" t="e">
        <f t="shared" si="44"/>
        <v>#REF!</v>
      </c>
      <c r="EL19" s="36" t="e">
        <f t="shared" si="44"/>
        <v>#REF!</v>
      </c>
      <c r="EM19" s="36" t="e">
        <f t="shared" si="44"/>
        <v>#REF!</v>
      </c>
      <c r="EN19" s="36" t="e">
        <f t="shared" si="44"/>
        <v>#REF!</v>
      </c>
      <c r="EO19" s="36" t="e">
        <f t="shared" si="44"/>
        <v>#REF!</v>
      </c>
      <c r="EP19" s="36" t="e">
        <f t="shared" si="44"/>
        <v>#REF!</v>
      </c>
      <c r="EQ19" s="36" t="e">
        <f t="shared" si="44"/>
        <v>#REF!</v>
      </c>
      <c r="ER19" s="36" t="e">
        <f t="shared" si="44"/>
        <v>#REF!</v>
      </c>
      <c r="ES19" s="36" t="e">
        <f t="shared" si="44"/>
        <v>#REF!</v>
      </c>
      <c r="ET19" s="36" t="e">
        <f t="shared" si="44"/>
        <v>#REF!</v>
      </c>
      <c r="EU19" s="36" t="e">
        <f t="shared" si="44"/>
        <v>#REF!</v>
      </c>
      <c r="EV19" s="36" t="e">
        <f t="shared" si="44"/>
        <v>#REF!</v>
      </c>
      <c r="EW19" s="36" t="e">
        <f t="shared" si="44"/>
        <v>#REF!</v>
      </c>
      <c r="EX19" s="36" t="e">
        <f t="shared" si="44"/>
        <v>#REF!</v>
      </c>
      <c r="EY19" s="36" t="e">
        <f t="shared" si="46"/>
        <v>#REF!</v>
      </c>
      <c r="EZ19" s="36" t="e">
        <f t="shared" si="46"/>
        <v>#REF!</v>
      </c>
      <c r="FA19" s="36" t="e">
        <f t="shared" si="46"/>
        <v>#REF!</v>
      </c>
      <c r="FB19" s="36" t="e">
        <f t="shared" si="46"/>
        <v>#REF!</v>
      </c>
      <c r="FC19" s="36" t="e">
        <f t="shared" si="46"/>
        <v>#REF!</v>
      </c>
      <c r="FD19" s="36" t="e">
        <f t="shared" si="46"/>
        <v>#REF!</v>
      </c>
      <c r="FE19" s="36" t="e">
        <f t="shared" si="46"/>
        <v>#REF!</v>
      </c>
      <c r="FF19" s="36" t="e">
        <f t="shared" si="46"/>
        <v>#REF!</v>
      </c>
      <c r="FG19" s="36" t="e">
        <f t="shared" si="46"/>
        <v>#REF!</v>
      </c>
      <c r="FH19" s="36" t="e">
        <f t="shared" si="46"/>
        <v>#REF!</v>
      </c>
      <c r="FI19" s="36" t="e">
        <f t="shared" si="46"/>
        <v>#REF!</v>
      </c>
      <c r="FJ19" s="36" t="e">
        <f t="shared" si="46"/>
        <v>#REF!</v>
      </c>
      <c r="FK19" s="36" t="e">
        <f t="shared" si="46"/>
        <v>#REF!</v>
      </c>
      <c r="FL19" s="36" t="e">
        <f t="shared" si="46"/>
        <v>#REF!</v>
      </c>
      <c r="FM19" s="36" t="e">
        <f t="shared" si="46"/>
        <v>#REF!</v>
      </c>
      <c r="FN19" s="36" t="e">
        <f t="shared" si="46"/>
        <v>#REF!</v>
      </c>
      <c r="FO19" s="36" t="e">
        <f t="shared" si="48"/>
        <v>#REF!</v>
      </c>
      <c r="FP19" s="36" t="e">
        <f t="shared" si="48"/>
        <v>#REF!</v>
      </c>
      <c r="FQ19" s="36" t="e">
        <f t="shared" si="48"/>
        <v>#REF!</v>
      </c>
      <c r="FR19" s="36" t="e">
        <f t="shared" si="48"/>
        <v>#REF!</v>
      </c>
      <c r="FS19" s="36" t="e">
        <f t="shared" si="48"/>
        <v>#REF!</v>
      </c>
      <c r="FT19" s="36" t="e">
        <f t="shared" si="48"/>
        <v>#REF!</v>
      </c>
      <c r="FU19" s="36" t="e">
        <f t="shared" si="48"/>
        <v>#REF!</v>
      </c>
      <c r="FV19" s="36" t="e">
        <f t="shared" si="48"/>
        <v>#REF!</v>
      </c>
      <c r="FW19" s="36" t="e">
        <f t="shared" si="48"/>
        <v>#REF!</v>
      </c>
      <c r="FX19" s="36" t="e">
        <f t="shared" si="48"/>
        <v>#REF!</v>
      </c>
      <c r="FY19" s="36" t="e">
        <f t="shared" si="48"/>
        <v>#REF!</v>
      </c>
      <c r="FZ19" s="36" t="e">
        <f t="shared" si="48"/>
        <v>#REF!</v>
      </c>
      <c r="GA19" s="36" t="e">
        <f t="shared" si="48"/>
        <v>#REF!</v>
      </c>
      <c r="GB19" s="36" t="e">
        <f t="shared" si="48"/>
        <v>#REF!</v>
      </c>
      <c r="GC19" s="36" t="e">
        <f t="shared" si="48"/>
        <v>#REF!</v>
      </c>
      <c r="GD19" s="36" t="e">
        <f t="shared" si="48"/>
        <v>#REF!</v>
      </c>
      <c r="GE19" s="36" t="e">
        <f t="shared" si="50"/>
        <v>#REF!</v>
      </c>
      <c r="GF19" s="36" t="e">
        <f t="shared" si="50"/>
        <v>#REF!</v>
      </c>
      <c r="GG19" s="36" t="e">
        <f t="shared" si="50"/>
        <v>#REF!</v>
      </c>
      <c r="GH19" s="36" t="e">
        <f t="shared" si="50"/>
        <v>#REF!</v>
      </c>
      <c r="GI19" s="36" t="e">
        <f t="shared" si="50"/>
        <v>#REF!</v>
      </c>
      <c r="GJ19" s="36" t="e">
        <f t="shared" si="50"/>
        <v>#REF!</v>
      </c>
      <c r="GK19" s="36" t="e">
        <f t="shared" si="50"/>
        <v>#REF!</v>
      </c>
      <c r="GL19" s="36" t="e">
        <f t="shared" si="50"/>
        <v>#REF!</v>
      </c>
      <c r="GM19" s="36" t="e">
        <f t="shared" si="50"/>
        <v>#REF!</v>
      </c>
      <c r="GN19" s="36" t="e">
        <f t="shared" si="50"/>
        <v>#REF!</v>
      </c>
      <c r="GO19" s="36" t="e">
        <f t="shared" si="50"/>
        <v>#REF!</v>
      </c>
      <c r="GP19" s="36" t="e">
        <f t="shared" si="50"/>
        <v>#REF!</v>
      </c>
      <c r="GQ19" s="36" t="e">
        <f t="shared" si="50"/>
        <v>#REF!</v>
      </c>
      <c r="GR19" s="36" t="e">
        <f t="shared" si="50"/>
        <v>#REF!</v>
      </c>
      <c r="GS19" s="36" t="e">
        <f t="shared" si="50"/>
        <v>#REF!</v>
      </c>
      <c r="GT19" s="36" t="e">
        <f t="shared" si="50"/>
        <v>#REF!</v>
      </c>
      <c r="GU19" s="36" t="e">
        <f t="shared" si="52"/>
        <v>#REF!</v>
      </c>
      <c r="GV19" s="36" t="e">
        <f t="shared" si="52"/>
        <v>#REF!</v>
      </c>
      <c r="GW19" s="36" t="e">
        <f t="shared" si="52"/>
        <v>#REF!</v>
      </c>
      <c r="GX19" s="36" t="e">
        <f t="shared" si="52"/>
        <v>#REF!</v>
      </c>
      <c r="GY19" s="36" t="e">
        <f t="shared" si="52"/>
        <v>#REF!</v>
      </c>
      <c r="GZ19" s="36" t="e">
        <f t="shared" si="52"/>
        <v>#REF!</v>
      </c>
      <c r="HA19" s="36" t="e">
        <f t="shared" si="52"/>
        <v>#REF!</v>
      </c>
      <c r="HB19" s="36" t="e">
        <f t="shared" si="52"/>
        <v>#REF!</v>
      </c>
      <c r="HC19" s="36" t="e">
        <f t="shared" si="52"/>
        <v>#REF!</v>
      </c>
      <c r="HD19" s="36" t="e">
        <f t="shared" si="52"/>
        <v>#REF!</v>
      </c>
      <c r="HE19" s="36" t="e">
        <f t="shared" si="52"/>
        <v>#REF!</v>
      </c>
      <c r="HF19" s="36" t="e">
        <f t="shared" si="52"/>
        <v>#REF!</v>
      </c>
      <c r="HG19" s="36" t="e">
        <f t="shared" si="52"/>
        <v>#REF!</v>
      </c>
      <c r="HH19" s="36" t="e">
        <f t="shared" si="52"/>
        <v>#REF!</v>
      </c>
    </row>
    <row r="20" spans="1:216" ht="15.75" customHeight="1">
      <c r="A20" s="10">
        <v>9</v>
      </c>
      <c r="B20" s="90" t="s">
        <v>358</v>
      </c>
      <c r="C20" s="103" t="e">
        <f>#REF!</f>
        <v>#REF!</v>
      </c>
      <c r="D20" s="116" t="e">
        <f>#REF!</f>
        <v>#REF!</v>
      </c>
      <c r="E20" s="75" t="e">
        <f>#REF!</f>
        <v>#REF!</v>
      </c>
      <c r="F20" s="15" t="e">
        <f t="shared" si="78"/>
        <v>#REF!</v>
      </c>
      <c r="G20" s="15" t="e">
        <f t="shared" si="79"/>
        <v>#REF!</v>
      </c>
      <c r="H20" s="15" t="e">
        <f t="shared" si="80"/>
        <v>#REF!</v>
      </c>
      <c r="I20" s="15" t="e">
        <f t="shared" si="81"/>
        <v>#REF!</v>
      </c>
      <c r="J20" s="15" t="e">
        <f t="shared" si="82"/>
        <v>#REF!</v>
      </c>
      <c r="K20" s="22">
        <v>0.05</v>
      </c>
      <c r="L20" s="15" t="e">
        <f t="shared" si="1"/>
        <v>#VALUE!</v>
      </c>
      <c r="M20" s="15"/>
      <c r="N20" s="107" t="e">
        <f t="shared" si="20"/>
        <v>#REF!</v>
      </c>
      <c r="O20" s="15" t="e">
        <f t="shared" si="21"/>
        <v>#REF!</v>
      </c>
      <c r="P20" s="100" t="e">
        <f t="shared" si="28"/>
        <v>#REF!</v>
      </c>
      <c r="Q20" s="36" t="e">
        <f t="shared" si="29"/>
        <v>#REF!</v>
      </c>
      <c r="R20" s="36" t="e">
        <f t="shared" si="2"/>
        <v>#REF!</v>
      </c>
      <c r="S20" s="36" t="e">
        <f t="shared" si="2"/>
        <v>#REF!</v>
      </c>
      <c r="T20" s="36" t="e">
        <f t="shared" si="2"/>
        <v>#REF!</v>
      </c>
      <c r="U20" s="36" t="e">
        <f t="shared" si="2"/>
        <v>#REF!</v>
      </c>
      <c r="V20" s="36" t="e">
        <f t="shared" si="83"/>
        <v>#REF!</v>
      </c>
      <c r="W20" s="36" t="e">
        <f t="shared" si="84"/>
        <v>#REF!</v>
      </c>
      <c r="X20" s="36" t="e">
        <f t="shared" si="85"/>
        <v>#REF!</v>
      </c>
      <c r="Y20" s="36" t="e">
        <f t="shared" si="86"/>
        <v>#REF!</v>
      </c>
      <c r="Z20" s="36" t="e">
        <f t="shared" si="87"/>
        <v>#REF!</v>
      </c>
      <c r="AA20" s="36" t="e">
        <f t="shared" si="30"/>
        <v>#REF!</v>
      </c>
      <c r="AB20" s="36" t="e">
        <f t="shared" si="30"/>
        <v>#REF!</v>
      </c>
      <c r="AC20" s="36" t="e">
        <f t="shared" si="30"/>
        <v>#REF!</v>
      </c>
      <c r="AD20" s="36" t="e">
        <f t="shared" si="30"/>
        <v>#REF!</v>
      </c>
      <c r="AE20" s="36" t="e">
        <f t="shared" si="30"/>
        <v>#REF!</v>
      </c>
      <c r="AF20" s="36" t="e">
        <f t="shared" si="30"/>
        <v>#REF!</v>
      </c>
      <c r="AG20" s="36" t="e">
        <f t="shared" si="30"/>
        <v>#REF!</v>
      </c>
      <c r="AH20" s="36" t="e">
        <f t="shared" si="30"/>
        <v>#REF!</v>
      </c>
      <c r="AI20" s="36" t="e">
        <f t="shared" si="30"/>
        <v>#REF!</v>
      </c>
      <c r="AJ20" s="36" t="e">
        <f t="shared" si="30"/>
        <v>#REF!</v>
      </c>
      <c r="AK20" s="36" t="e">
        <f t="shared" si="30"/>
        <v>#REF!</v>
      </c>
      <c r="AL20" s="36" t="e">
        <f t="shared" si="30"/>
        <v>#REF!</v>
      </c>
      <c r="AM20" s="36" t="e">
        <f t="shared" si="30"/>
        <v>#REF!</v>
      </c>
      <c r="AN20" s="36" t="e">
        <f t="shared" si="30"/>
        <v>#REF!</v>
      </c>
      <c r="AO20" s="36" t="e">
        <f t="shared" si="30"/>
        <v>#REF!</v>
      </c>
      <c r="AP20" s="36" t="e">
        <f t="shared" si="30"/>
        <v>#REF!</v>
      </c>
      <c r="AQ20" s="36" t="e">
        <f t="shared" si="32"/>
        <v>#REF!</v>
      </c>
      <c r="AR20" s="36" t="e">
        <f t="shared" si="32"/>
        <v>#REF!</v>
      </c>
      <c r="AS20" s="36" t="e">
        <f t="shared" si="32"/>
        <v>#REF!</v>
      </c>
      <c r="AT20" s="36" t="e">
        <f t="shared" si="32"/>
        <v>#REF!</v>
      </c>
      <c r="AU20" s="36" t="e">
        <f t="shared" si="32"/>
        <v>#REF!</v>
      </c>
      <c r="AV20" s="36" t="e">
        <f t="shared" si="32"/>
        <v>#REF!</v>
      </c>
      <c r="AW20" s="36" t="e">
        <f t="shared" si="32"/>
        <v>#REF!</v>
      </c>
      <c r="AX20" s="36" t="e">
        <f t="shared" si="32"/>
        <v>#REF!</v>
      </c>
      <c r="AY20" s="36" t="e">
        <f t="shared" si="32"/>
        <v>#REF!</v>
      </c>
      <c r="AZ20" s="36" t="e">
        <f t="shared" si="32"/>
        <v>#REF!</v>
      </c>
      <c r="BA20" s="36" t="e">
        <f t="shared" si="32"/>
        <v>#REF!</v>
      </c>
      <c r="BB20" s="36" t="e">
        <f t="shared" si="32"/>
        <v>#REF!</v>
      </c>
      <c r="BC20" s="36" t="e">
        <f t="shared" si="32"/>
        <v>#REF!</v>
      </c>
      <c r="BD20" s="36" t="e">
        <f t="shared" si="32"/>
        <v>#REF!</v>
      </c>
      <c r="BE20" s="36" t="e">
        <f t="shared" si="32"/>
        <v>#REF!</v>
      </c>
      <c r="BF20" s="36" t="e">
        <f t="shared" si="32"/>
        <v>#REF!</v>
      </c>
      <c r="BG20" s="36" t="e">
        <f t="shared" si="34"/>
        <v>#REF!</v>
      </c>
      <c r="BH20" s="36" t="e">
        <f t="shared" si="34"/>
        <v>#REF!</v>
      </c>
      <c r="BI20" s="36" t="e">
        <f t="shared" si="34"/>
        <v>#REF!</v>
      </c>
      <c r="BJ20" s="36" t="e">
        <f t="shared" si="34"/>
        <v>#REF!</v>
      </c>
      <c r="BK20" s="36" t="e">
        <f t="shared" si="34"/>
        <v>#REF!</v>
      </c>
      <c r="BL20" s="36" t="e">
        <f t="shared" si="34"/>
        <v>#REF!</v>
      </c>
      <c r="BM20" s="36" t="e">
        <f t="shared" si="34"/>
        <v>#REF!</v>
      </c>
      <c r="BN20" s="36" t="e">
        <f t="shared" si="34"/>
        <v>#REF!</v>
      </c>
      <c r="BO20" s="36" t="e">
        <f t="shared" si="34"/>
        <v>#REF!</v>
      </c>
      <c r="BP20" s="36" t="e">
        <f t="shared" si="34"/>
        <v>#REF!</v>
      </c>
      <c r="BQ20" s="36" t="e">
        <f t="shared" si="34"/>
        <v>#REF!</v>
      </c>
      <c r="BR20" s="36" t="e">
        <f t="shared" si="34"/>
        <v>#REF!</v>
      </c>
      <c r="BS20" s="36" t="e">
        <f t="shared" si="34"/>
        <v>#REF!</v>
      </c>
      <c r="BT20" s="36" t="e">
        <f t="shared" si="34"/>
        <v>#REF!</v>
      </c>
      <c r="BU20" s="36" t="e">
        <f t="shared" si="34"/>
        <v>#REF!</v>
      </c>
      <c r="BV20" s="36" t="e">
        <f t="shared" si="34"/>
        <v>#REF!</v>
      </c>
      <c r="BW20" s="36" t="e">
        <f t="shared" si="36"/>
        <v>#REF!</v>
      </c>
      <c r="BX20" s="36" t="e">
        <f t="shared" si="36"/>
        <v>#REF!</v>
      </c>
      <c r="BY20" s="36" t="e">
        <f t="shared" si="36"/>
        <v>#REF!</v>
      </c>
      <c r="BZ20" s="36" t="e">
        <f t="shared" si="36"/>
        <v>#REF!</v>
      </c>
      <c r="CA20" s="36" t="e">
        <f t="shared" si="36"/>
        <v>#REF!</v>
      </c>
      <c r="CB20" s="36" t="e">
        <f t="shared" si="36"/>
        <v>#REF!</v>
      </c>
      <c r="CC20" s="36" t="e">
        <f t="shared" si="36"/>
        <v>#REF!</v>
      </c>
      <c r="CD20" s="36" t="e">
        <f t="shared" si="36"/>
        <v>#REF!</v>
      </c>
      <c r="CE20" s="36" t="e">
        <f t="shared" si="36"/>
        <v>#REF!</v>
      </c>
      <c r="CF20" s="36" t="e">
        <f t="shared" si="36"/>
        <v>#REF!</v>
      </c>
      <c r="CG20" s="36" t="e">
        <f t="shared" si="36"/>
        <v>#REF!</v>
      </c>
      <c r="CH20" s="36" t="e">
        <f t="shared" si="36"/>
        <v>#REF!</v>
      </c>
      <c r="CI20" s="36" t="e">
        <f t="shared" si="36"/>
        <v>#REF!</v>
      </c>
      <c r="CJ20" s="36" t="e">
        <f t="shared" si="36"/>
        <v>#REF!</v>
      </c>
      <c r="CK20" s="36" t="e">
        <f t="shared" si="36"/>
        <v>#REF!</v>
      </c>
      <c r="CL20" s="36" t="e">
        <f t="shared" si="36"/>
        <v>#REF!</v>
      </c>
      <c r="CM20" s="36" t="e">
        <f t="shared" si="38"/>
        <v>#REF!</v>
      </c>
      <c r="CN20" s="36" t="e">
        <f t="shared" si="38"/>
        <v>#REF!</v>
      </c>
      <c r="CO20" s="36" t="e">
        <f t="shared" si="38"/>
        <v>#REF!</v>
      </c>
      <c r="CP20" s="36" t="e">
        <f t="shared" si="38"/>
        <v>#REF!</v>
      </c>
      <c r="CQ20" s="36" t="e">
        <f t="shared" si="38"/>
        <v>#REF!</v>
      </c>
      <c r="CR20" s="36" t="e">
        <f t="shared" si="38"/>
        <v>#REF!</v>
      </c>
      <c r="CS20" s="36" t="e">
        <f t="shared" si="38"/>
        <v>#REF!</v>
      </c>
      <c r="CT20" s="36" t="e">
        <f t="shared" si="38"/>
        <v>#REF!</v>
      </c>
      <c r="CU20" s="36" t="e">
        <f t="shared" si="38"/>
        <v>#REF!</v>
      </c>
      <c r="CV20" s="36" t="e">
        <f t="shared" si="38"/>
        <v>#REF!</v>
      </c>
      <c r="CW20" s="36" t="e">
        <f t="shared" si="38"/>
        <v>#REF!</v>
      </c>
      <c r="CX20" s="36" t="e">
        <f t="shared" si="38"/>
        <v>#REF!</v>
      </c>
      <c r="CY20" s="36" t="e">
        <f t="shared" si="38"/>
        <v>#REF!</v>
      </c>
      <c r="CZ20" s="36" t="e">
        <f t="shared" si="38"/>
        <v>#REF!</v>
      </c>
      <c r="DA20" s="36" t="e">
        <f t="shared" si="38"/>
        <v>#REF!</v>
      </c>
      <c r="DB20" s="36" t="e">
        <f t="shared" si="38"/>
        <v>#REF!</v>
      </c>
      <c r="DC20" s="36" t="e">
        <f t="shared" si="40"/>
        <v>#REF!</v>
      </c>
      <c r="DD20" s="36" t="e">
        <f t="shared" si="40"/>
        <v>#REF!</v>
      </c>
      <c r="DE20" s="36" t="e">
        <f t="shared" si="40"/>
        <v>#REF!</v>
      </c>
      <c r="DF20" s="36" t="e">
        <f t="shared" si="40"/>
        <v>#REF!</v>
      </c>
      <c r="DG20" s="36" t="e">
        <f t="shared" si="40"/>
        <v>#REF!</v>
      </c>
      <c r="DH20" s="36" t="e">
        <f t="shared" si="40"/>
        <v>#REF!</v>
      </c>
      <c r="DI20" s="36" t="e">
        <f t="shared" si="40"/>
        <v>#REF!</v>
      </c>
      <c r="DJ20" s="36" t="e">
        <f t="shared" si="40"/>
        <v>#REF!</v>
      </c>
      <c r="DK20" s="36" t="e">
        <f t="shared" si="40"/>
        <v>#REF!</v>
      </c>
      <c r="DL20" s="36" t="e">
        <f t="shared" si="40"/>
        <v>#REF!</v>
      </c>
      <c r="DM20" s="36" t="e">
        <f t="shared" si="40"/>
        <v>#REF!</v>
      </c>
      <c r="DN20" s="36" t="e">
        <f t="shared" si="40"/>
        <v>#REF!</v>
      </c>
      <c r="DO20" s="36" t="e">
        <f t="shared" si="40"/>
        <v>#REF!</v>
      </c>
      <c r="DP20" s="36" t="e">
        <f t="shared" si="40"/>
        <v>#REF!</v>
      </c>
      <c r="DQ20" s="36" t="e">
        <f t="shared" si="40"/>
        <v>#REF!</v>
      </c>
      <c r="DR20" s="36" t="e">
        <f t="shared" si="40"/>
        <v>#REF!</v>
      </c>
      <c r="DS20" s="36" t="e">
        <f t="shared" si="42"/>
        <v>#REF!</v>
      </c>
      <c r="DT20" s="36" t="e">
        <f t="shared" si="42"/>
        <v>#REF!</v>
      </c>
      <c r="DU20" s="36" t="e">
        <f t="shared" si="42"/>
        <v>#REF!</v>
      </c>
      <c r="DV20" s="36" t="e">
        <f t="shared" si="42"/>
        <v>#REF!</v>
      </c>
      <c r="DW20" s="36" t="e">
        <f t="shared" si="42"/>
        <v>#REF!</v>
      </c>
      <c r="DX20" s="36" t="e">
        <f t="shared" si="42"/>
        <v>#REF!</v>
      </c>
      <c r="DY20" s="36" t="e">
        <f t="shared" si="42"/>
        <v>#REF!</v>
      </c>
      <c r="DZ20" s="36" t="e">
        <f t="shared" si="42"/>
        <v>#REF!</v>
      </c>
      <c r="EA20" s="36" t="e">
        <f t="shared" si="42"/>
        <v>#REF!</v>
      </c>
      <c r="EB20" s="36" t="e">
        <f t="shared" si="42"/>
        <v>#REF!</v>
      </c>
      <c r="EC20" s="36" t="e">
        <f t="shared" si="42"/>
        <v>#REF!</v>
      </c>
      <c r="ED20" s="36" t="e">
        <f t="shared" si="42"/>
        <v>#REF!</v>
      </c>
      <c r="EE20" s="36" t="e">
        <f t="shared" si="42"/>
        <v>#REF!</v>
      </c>
      <c r="EF20" s="36" t="e">
        <f t="shared" si="42"/>
        <v>#REF!</v>
      </c>
      <c r="EG20" s="36" t="e">
        <f t="shared" si="42"/>
        <v>#REF!</v>
      </c>
      <c r="EH20" s="36" t="e">
        <f t="shared" si="42"/>
        <v>#REF!</v>
      </c>
      <c r="EI20" s="36" t="e">
        <f t="shared" si="44"/>
        <v>#REF!</v>
      </c>
      <c r="EJ20" s="36" t="e">
        <f t="shared" si="44"/>
        <v>#REF!</v>
      </c>
      <c r="EK20" s="36" t="e">
        <f t="shared" si="44"/>
        <v>#REF!</v>
      </c>
      <c r="EL20" s="36" t="e">
        <f t="shared" si="44"/>
        <v>#REF!</v>
      </c>
      <c r="EM20" s="36" t="e">
        <f t="shared" si="44"/>
        <v>#REF!</v>
      </c>
      <c r="EN20" s="36" t="e">
        <f t="shared" si="44"/>
        <v>#REF!</v>
      </c>
      <c r="EO20" s="36" t="e">
        <f t="shared" si="44"/>
        <v>#REF!</v>
      </c>
      <c r="EP20" s="36" t="e">
        <f t="shared" si="44"/>
        <v>#REF!</v>
      </c>
      <c r="EQ20" s="36" t="e">
        <f t="shared" si="44"/>
        <v>#REF!</v>
      </c>
      <c r="ER20" s="36" t="e">
        <f t="shared" si="44"/>
        <v>#REF!</v>
      </c>
      <c r="ES20" s="36" t="e">
        <f t="shared" si="44"/>
        <v>#REF!</v>
      </c>
      <c r="ET20" s="36" t="e">
        <f t="shared" si="44"/>
        <v>#REF!</v>
      </c>
      <c r="EU20" s="36" t="e">
        <f t="shared" si="44"/>
        <v>#REF!</v>
      </c>
      <c r="EV20" s="36" t="e">
        <f t="shared" si="44"/>
        <v>#REF!</v>
      </c>
      <c r="EW20" s="36" t="e">
        <f t="shared" si="44"/>
        <v>#REF!</v>
      </c>
      <c r="EX20" s="36" t="e">
        <f t="shared" si="44"/>
        <v>#REF!</v>
      </c>
      <c r="EY20" s="36" t="e">
        <f t="shared" si="46"/>
        <v>#REF!</v>
      </c>
      <c r="EZ20" s="36" t="e">
        <f t="shared" si="46"/>
        <v>#REF!</v>
      </c>
      <c r="FA20" s="36" t="e">
        <f t="shared" si="46"/>
        <v>#REF!</v>
      </c>
      <c r="FB20" s="36" t="e">
        <f t="shared" si="46"/>
        <v>#REF!</v>
      </c>
      <c r="FC20" s="36" t="e">
        <f t="shared" si="46"/>
        <v>#REF!</v>
      </c>
      <c r="FD20" s="36" t="e">
        <f t="shared" si="46"/>
        <v>#REF!</v>
      </c>
      <c r="FE20" s="36" t="e">
        <f t="shared" si="46"/>
        <v>#REF!</v>
      </c>
      <c r="FF20" s="36" t="e">
        <f t="shared" si="46"/>
        <v>#REF!</v>
      </c>
      <c r="FG20" s="36" t="e">
        <f t="shared" si="46"/>
        <v>#REF!</v>
      </c>
      <c r="FH20" s="36" t="e">
        <f t="shared" si="46"/>
        <v>#REF!</v>
      </c>
      <c r="FI20" s="36" t="e">
        <f t="shared" si="46"/>
        <v>#REF!</v>
      </c>
      <c r="FJ20" s="36" t="e">
        <f t="shared" si="46"/>
        <v>#REF!</v>
      </c>
      <c r="FK20" s="36" t="e">
        <f t="shared" si="46"/>
        <v>#REF!</v>
      </c>
      <c r="FL20" s="36" t="e">
        <f t="shared" si="46"/>
        <v>#REF!</v>
      </c>
      <c r="FM20" s="36" t="e">
        <f t="shared" si="46"/>
        <v>#REF!</v>
      </c>
      <c r="FN20" s="36" t="e">
        <f t="shared" si="46"/>
        <v>#REF!</v>
      </c>
      <c r="FO20" s="36" t="e">
        <f t="shared" si="48"/>
        <v>#REF!</v>
      </c>
      <c r="FP20" s="36" t="e">
        <f t="shared" si="48"/>
        <v>#REF!</v>
      </c>
      <c r="FQ20" s="36" t="e">
        <f t="shared" si="48"/>
        <v>#REF!</v>
      </c>
      <c r="FR20" s="36" t="e">
        <f t="shared" si="48"/>
        <v>#REF!</v>
      </c>
      <c r="FS20" s="36" t="e">
        <f t="shared" si="48"/>
        <v>#REF!</v>
      </c>
      <c r="FT20" s="36" t="e">
        <f t="shared" si="48"/>
        <v>#REF!</v>
      </c>
      <c r="FU20" s="36" t="e">
        <f t="shared" si="48"/>
        <v>#REF!</v>
      </c>
      <c r="FV20" s="36" t="e">
        <f t="shared" si="48"/>
        <v>#REF!</v>
      </c>
      <c r="FW20" s="36" t="e">
        <f t="shared" si="48"/>
        <v>#REF!</v>
      </c>
      <c r="FX20" s="36" t="e">
        <f t="shared" si="48"/>
        <v>#REF!</v>
      </c>
      <c r="FY20" s="36" t="e">
        <f t="shared" si="48"/>
        <v>#REF!</v>
      </c>
      <c r="FZ20" s="36" t="e">
        <f t="shared" si="48"/>
        <v>#REF!</v>
      </c>
      <c r="GA20" s="36" t="e">
        <f t="shared" si="48"/>
        <v>#REF!</v>
      </c>
      <c r="GB20" s="36" t="e">
        <f t="shared" si="48"/>
        <v>#REF!</v>
      </c>
      <c r="GC20" s="36" t="e">
        <f t="shared" si="48"/>
        <v>#REF!</v>
      </c>
      <c r="GD20" s="36" t="e">
        <f t="shared" si="48"/>
        <v>#REF!</v>
      </c>
      <c r="GE20" s="36" t="e">
        <f t="shared" si="50"/>
        <v>#REF!</v>
      </c>
      <c r="GF20" s="36" t="e">
        <f t="shared" si="50"/>
        <v>#REF!</v>
      </c>
      <c r="GG20" s="36" t="e">
        <f t="shared" si="50"/>
        <v>#REF!</v>
      </c>
      <c r="GH20" s="36" t="e">
        <f t="shared" si="50"/>
        <v>#REF!</v>
      </c>
      <c r="GI20" s="36" t="e">
        <f t="shared" si="50"/>
        <v>#REF!</v>
      </c>
      <c r="GJ20" s="36" t="e">
        <f t="shared" si="50"/>
        <v>#REF!</v>
      </c>
      <c r="GK20" s="36" t="e">
        <f t="shared" si="50"/>
        <v>#REF!</v>
      </c>
      <c r="GL20" s="36" t="e">
        <f t="shared" si="50"/>
        <v>#REF!</v>
      </c>
      <c r="GM20" s="36" t="e">
        <f t="shared" si="50"/>
        <v>#REF!</v>
      </c>
      <c r="GN20" s="36" t="e">
        <f t="shared" si="50"/>
        <v>#REF!</v>
      </c>
      <c r="GO20" s="36" t="e">
        <f t="shared" si="50"/>
        <v>#REF!</v>
      </c>
      <c r="GP20" s="36" t="e">
        <f t="shared" si="50"/>
        <v>#REF!</v>
      </c>
      <c r="GQ20" s="36" t="e">
        <f t="shared" si="50"/>
        <v>#REF!</v>
      </c>
      <c r="GR20" s="36" t="e">
        <f t="shared" si="50"/>
        <v>#REF!</v>
      </c>
      <c r="GS20" s="36" t="e">
        <f t="shared" si="50"/>
        <v>#REF!</v>
      </c>
      <c r="GT20" s="36" t="e">
        <f t="shared" si="50"/>
        <v>#REF!</v>
      </c>
      <c r="GU20" s="36" t="e">
        <f t="shared" si="52"/>
        <v>#REF!</v>
      </c>
      <c r="GV20" s="36" t="e">
        <f t="shared" si="52"/>
        <v>#REF!</v>
      </c>
      <c r="GW20" s="36" t="e">
        <f t="shared" si="52"/>
        <v>#REF!</v>
      </c>
      <c r="GX20" s="36" t="e">
        <f t="shared" si="52"/>
        <v>#REF!</v>
      </c>
      <c r="GY20" s="36" t="e">
        <f t="shared" si="52"/>
        <v>#REF!</v>
      </c>
      <c r="GZ20" s="36" t="e">
        <f t="shared" si="52"/>
        <v>#REF!</v>
      </c>
      <c r="HA20" s="36" t="e">
        <f t="shared" si="52"/>
        <v>#REF!</v>
      </c>
      <c r="HB20" s="36" t="e">
        <f t="shared" si="52"/>
        <v>#REF!</v>
      </c>
      <c r="HC20" s="36" t="e">
        <f t="shared" si="52"/>
        <v>#REF!</v>
      </c>
      <c r="HD20" s="36" t="e">
        <f t="shared" si="52"/>
        <v>#REF!</v>
      </c>
      <c r="HE20" s="36" t="e">
        <f t="shared" si="52"/>
        <v>#REF!</v>
      </c>
      <c r="HF20" s="36" t="e">
        <f t="shared" si="52"/>
        <v>#REF!</v>
      </c>
      <c r="HG20" s="36" t="e">
        <f t="shared" si="52"/>
        <v>#REF!</v>
      </c>
      <c r="HH20" s="36" t="e">
        <f t="shared" si="52"/>
        <v>#REF!</v>
      </c>
    </row>
    <row r="21" spans="1:216" ht="15.75" customHeight="1">
      <c r="A21" s="10">
        <v>10</v>
      </c>
      <c r="B21" s="87" t="s">
        <v>331</v>
      </c>
      <c r="C21" s="103" t="e">
        <f>#REF!</f>
        <v>#REF!</v>
      </c>
      <c r="D21" s="116" t="e">
        <f>#REF!</f>
        <v>#REF!</v>
      </c>
      <c r="E21" s="75" t="e">
        <f>#REF!</f>
        <v>#REF!</v>
      </c>
      <c r="F21" s="15" t="e">
        <f t="shared" si="78"/>
        <v>#REF!</v>
      </c>
      <c r="G21" s="15" t="e">
        <f t="shared" si="79"/>
        <v>#REF!</v>
      </c>
      <c r="H21" s="15" t="e">
        <f t="shared" si="80"/>
        <v>#REF!</v>
      </c>
      <c r="I21" s="15" t="e">
        <f t="shared" si="81"/>
        <v>#REF!</v>
      </c>
      <c r="J21" s="15" t="e">
        <f t="shared" si="82"/>
        <v>#REF!</v>
      </c>
      <c r="K21" s="22">
        <v>0.05</v>
      </c>
      <c r="L21" s="15" t="e">
        <f t="shared" si="1"/>
        <v>#VALUE!</v>
      </c>
      <c r="M21" s="15"/>
      <c r="N21" s="107" t="e">
        <f t="shared" si="20"/>
        <v>#REF!</v>
      </c>
      <c r="O21" s="15" t="e">
        <f t="shared" si="21"/>
        <v>#REF!</v>
      </c>
      <c r="P21" s="100" t="e">
        <f t="shared" si="28"/>
        <v>#REF!</v>
      </c>
      <c r="Q21" s="36" t="e">
        <f t="shared" si="29"/>
        <v>#REF!</v>
      </c>
      <c r="R21" s="36" t="e">
        <f t="shared" si="2"/>
        <v>#REF!</v>
      </c>
      <c r="S21" s="36" t="e">
        <f t="shared" si="2"/>
        <v>#REF!</v>
      </c>
      <c r="T21" s="36" t="e">
        <f t="shared" si="2"/>
        <v>#REF!</v>
      </c>
      <c r="U21" s="36" t="e">
        <f t="shared" si="2"/>
        <v>#REF!</v>
      </c>
      <c r="V21" s="36" t="e">
        <f t="shared" si="83"/>
        <v>#REF!</v>
      </c>
      <c r="W21" s="36" t="e">
        <f t="shared" si="84"/>
        <v>#REF!</v>
      </c>
      <c r="X21" s="36" t="e">
        <f t="shared" si="85"/>
        <v>#REF!</v>
      </c>
      <c r="Y21" s="36" t="e">
        <f t="shared" si="86"/>
        <v>#REF!</v>
      </c>
      <c r="Z21" s="36" t="e">
        <f t="shared" si="87"/>
        <v>#REF!</v>
      </c>
      <c r="AA21" s="36" t="e">
        <f t="shared" si="30"/>
        <v>#REF!</v>
      </c>
      <c r="AB21" s="36" t="e">
        <f t="shared" si="30"/>
        <v>#REF!</v>
      </c>
      <c r="AC21" s="36" t="e">
        <f t="shared" si="30"/>
        <v>#REF!</v>
      </c>
      <c r="AD21" s="36" t="e">
        <f t="shared" si="30"/>
        <v>#REF!</v>
      </c>
      <c r="AE21" s="36" t="e">
        <f t="shared" si="30"/>
        <v>#REF!</v>
      </c>
      <c r="AF21" s="36" t="e">
        <f t="shared" si="30"/>
        <v>#REF!</v>
      </c>
      <c r="AG21" s="36" t="e">
        <f t="shared" si="30"/>
        <v>#REF!</v>
      </c>
      <c r="AH21" s="36" t="e">
        <f t="shared" si="30"/>
        <v>#REF!</v>
      </c>
      <c r="AI21" s="36" t="e">
        <f t="shared" si="30"/>
        <v>#REF!</v>
      </c>
      <c r="AJ21" s="36" t="e">
        <f t="shared" si="30"/>
        <v>#REF!</v>
      </c>
      <c r="AK21" s="36" t="e">
        <f t="shared" si="30"/>
        <v>#REF!</v>
      </c>
      <c r="AL21" s="36" t="e">
        <f t="shared" si="30"/>
        <v>#REF!</v>
      </c>
      <c r="AM21" s="36" t="e">
        <f t="shared" si="30"/>
        <v>#REF!</v>
      </c>
      <c r="AN21" s="36" t="e">
        <f t="shared" si="30"/>
        <v>#REF!</v>
      </c>
      <c r="AO21" s="36" t="e">
        <f t="shared" si="30"/>
        <v>#REF!</v>
      </c>
      <c r="AP21" s="36" t="e">
        <f t="shared" si="30"/>
        <v>#REF!</v>
      </c>
      <c r="AQ21" s="36" t="e">
        <f t="shared" si="32"/>
        <v>#REF!</v>
      </c>
      <c r="AR21" s="36" t="e">
        <f t="shared" si="32"/>
        <v>#REF!</v>
      </c>
      <c r="AS21" s="36" t="e">
        <f t="shared" si="32"/>
        <v>#REF!</v>
      </c>
      <c r="AT21" s="36" t="e">
        <f t="shared" si="32"/>
        <v>#REF!</v>
      </c>
      <c r="AU21" s="36" t="e">
        <f t="shared" si="32"/>
        <v>#REF!</v>
      </c>
      <c r="AV21" s="36" t="e">
        <f t="shared" si="32"/>
        <v>#REF!</v>
      </c>
      <c r="AW21" s="36" t="e">
        <f t="shared" si="32"/>
        <v>#REF!</v>
      </c>
      <c r="AX21" s="36" t="e">
        <f t="shared" si="32"/>
        <v>#REF!</v>
      </c>
      <c r="AY21" s="36" t="e">
        <f t="shared" si="32"/>
        <v>#REF!</v>
      </c>
      <c r="AZ21" s="36" t="e">
        <f t="shared" si="32"/>
        <v>#REF!</v>
      </c>
      <c r="BA21" s="36" t="e">
        <f t="shared" si="32"/>
        <v>#REF!</v>
      </c>
      <c r="BB21" s="36" t="e">
        <f t="shared" si="32"/>
        <v>#REF!</v>
      </c>
      <c r="BC21" s="36" t="e">
        <f t="shared" si="32"/>
        <v>#REF!</v>
      </c>
      <c r="BD21" s="36" t="e">
        <f t="shared" si="32"/>
        <v>#REF!</v>
      </c>
      <c r="BE21" s="36" t="e">
        <f t="shared" si="32"/>
        <v>#REF!</v>
      </c>
      <c r="BF21" s="36" t="e">
        <f t="shared" si="32"/>
        <v>#REF!</v>
      </c>
      <c r="BG21" s="36" t="e">
        <f t="shared" si="34"/>
        <v>#REF!</v>
      </c>
      <c r="BH21" s="36" t="e">
        <f t="shared" si="34"/>
        <v>#REF!</v>
      </c>
      <c r="BI21" s="36" t="e">
        <f t="shared" si="34"/>
        <v>#REF!</v>
      </c>
      <c r="BJ21" s="36" t="e">
        <f t="shared" si="34"/>
        <v>#REF!</v>
      </c>
      <c r="BK21" s="36" t="e">
        <f t="shared" si="34"/>
        <v>#REF!</v>
      </c>
      <c r="BL21" s="36" t="e">
        <f t="shared" si="34"/>
        <v>#REF!</v>
      </c>
      <c r="BM21" s="36" t="e">
        <f t="shared" si="34"/>
        <v>#REF!</v>
      </c>
      <c r="BN21" s="36" t="e">
        <f t="shared" si="34"/>
        <v>#REF!</v>
      </c>
      <c r="BO21" s="36" t="e">
        <f t="shared" si="34"/>
        <v>#REF!</v>
      </c>
      <c r="BP21" s="36" t="e">
        <f t="shared" si="34"/>
        <v>#REF!</v>
      </c>
      <c r="BQ21" s="36" t="e">
        <f t="shared" si="34"/>
        <v>#REF!</v>
      </c>
      <c r="BR21" s="36" t="e">
        <f t="shared" si="34"/>
        <v>#REF!</v>
      </c>
      <c r="BS21" s="36" t="e">
        <f t="shared" si="34"/>
        <v>#REF!</v>
      </c>
      <c r="BT21" s="36" t="e">
        <f t="shared" si="34"/>
        <v>#REF!</v>
      </c>
      <c r="BU21" s="36" t="e">
        <f t="shared" si="34"/>
        <v>#REF!</v>
      </c>
      <c r="BV21" s="36" t="e">
        <f t="shared" si="34"/>
        <v>#REF!</v>
      </c>
      <c r="BW21" s="36" t="e">
        <f t="shared" si="36"/>
        <v>#REF!</v>
      </c>
      <c r="BX21" s="36" t="e">
        <f t="shared" si="36"/>
        <v>#REF!</v>
      </c>
      <c r="BY21" s="36" t="e">
        <f t="shared" si="36"/>
        <v>#REF!</v>
      </c>
      <c r="BZ21" s="36" t="e">
        <f t="shared" si="36"/>
        <v>#REF!</v>
      </c>
      <c r="CA21" s="36" t="e">
        <f t="shared" si="36"/>
        <v>#REF!</v>
      </c>
      <c r="CB21" s="36" t="e">
        <f t="shared" si="36"/>
        <v>#REF!</v>
      </c>
      <c r="CC21" s="36" t="e">
        <f t="shared" si="36"/>
        <v>#REF!</v>
      </c>
      <c r="CD21" s="36" t="e">
        <f t="shared" si="36"/>
        <v>#REF!</v>
      </c>
      <c r="CE21" s="36" t="e">
        <f t="shared" si="36"/>
        <v>#REF!</v>
      </c>
      <c r="CF21" s="36" t="e">
        <f t="shared" si="36"/>
        <v>#REF!</v>
      </c>
      <c r="CG21" s="36" t="e">
        <f t="shared" si="36"/>
        <v>#REF!</v>
      </c>
      <c r="CH21" s="36" t="e">
        <f t="shared" si="36"/>
        <v>#REF!</v>
      </c>
      <c r="CI21" s="36" t="e">
        <f t="shared" si="36"/>
        <v>#REF!</v>
      </c>
      <c r="CJ21" s="36" t="e">
        <f t="shared" si="36"/>
        <v>#REF!</v>
      </c>
      <c r="CK21" s="36" t="e">
        <f t="shared" si="36"/>
        <v>#REF!</v>
      </c>
      <c r="CL21" s="36" t="e">
        <f t="shared" si="36"/>
        <v>#REF!</v>
      </c>
      <c r="CM21" s="36" t="e">
        <f t="shared" si="38"/>
        <v>#REF!</v>
      </c>
      <c r="CN21" s="36" t="e">
        <f t="shared" si="38"/>
        <v>#REF!</v>
      </c>
      <c r="CO21" s="36" t="e">
        <f t="shared" si="38"/>
        <v>#REF!</v>
      </c>
      <c r="CP21" s="36" t="e">
        <f t="shared" si="38"/>
        <v>#REF!</v>
      </c>
      <c r="CQ21" s="36" t="e">
        <f t="shared" si="38"/>
        <v>#REF!</v>
      </c>
      <c r="CR21" s="36" t="e">
        <f t="shared" si="38"/>
        <v>#REF!</v>
      </c>
      <c r="CS21" s="36" t="e">
        <f t="shared" si="38"/>
        <v>#REF!</v>
      </c>
      <c r="CT21" s="36" t="e">
        <f t="shared" si="38"/>
        <v>#REF!</v>
      </c>
      <c r="CU21" s="36" t="e">
        <f t="shared" si="38"/>
        <v>#REF!</v>
      </c>
      <c r="CV21" s="36" t="e">
        <f t="shared" si="38"/>
        <v>#REF!</v>
      </c>
      <c r="CW21" s="36" t="e">
        <f t="shared" si="38"/>
        <v>#REF!</v>
      </c>
      <c r="CX21" s="36" t="e">
        <f t="shared" si="38"/>
        <v>#REF!</v>
      </c>
      <c r="CY21" s="36" t="e">
        <f t="shared" si="38"/>
        <v>#REF!</v>
      </c>
      <c r="CZ21" s="36" t="e">
        <f t="shared" si="38"/>
        <v>#REF!</v>
      </c>
      <c r="DA21" s="36" t="e">
        <f t="shared" si="38"/>
        <v>#REF!</v>
      </c>
      <c r="DB21" s="36" t="e">
        <f t="shared" si="38"/>
        <v>#REF!</v>
      </c>
      <c r="DC21" s="36" t="e">
        <f t="shared" si="40"/>
        <v>#REF!</v>
      </c>
      <c r="DD21" s="36" t="e">
        <f t="shared" si="40"/>
        <v>#REF!</v>
      </c>
      <c r="DE21" s="36" t="e">
        <f t="shared" si="40"/>
        <v>#REF!</v>
      </c>
      <c r="DF21" s="36" t="e">
        <f t="shared" si="40"/>
        <v>#REF!</v>
      </c>
      <c r="DG21" s="36" t="e">
        <f t="shared" si="40"/>
        <v>#REF!</v>
      </c>
      <c r="DH21" s="36" t="e">
        <f t="shared" si="40"/>
        <v>#REF!</v>
      </c>
      <c r="DI21" s="36" t="e">
        <f t="shared" si="40"/>
        <v>#REF!</v>
      </c>
      <c r="DJ21" s="36" t="e">
        <f t="shared" si="40"/>
        <v>#REF!</v>
      </c>
      <c r="DK21" s="36" t="e">
        <f t="shared" si="40"/>
        <v>#REF!</v>
      </c>
      <c r="DL21" s="36" t="e">
        <f t="shared" si="40"/>
        <v>#REF!</v>
      </c>
      <c r="DM21" s="36" t="e">
        <f t="shared" si="40"/>
        <v>#REF!</v>
      </c>
      <c r="DN21" s="36" t="e">
        <f t="shared" si="40"/>
        <v>#REF!</v>
      </c>
      <c r="DO21" s="36" t="e">
        <f t="shared" si="40"/>
        <v>#REF!</v>
      </c>
      <c r="DP21" s="36" t="e">
        <f t="shared" si="40"/>
        <v>#REF!</v>
      </c>
      <c r="DQ21" s="36" t="e">
        <f t="shared" si="40"/>
        <v>#REF!</v>
      </c>
      <c r="DR21" s="36" t="e">
        <f t="shared" si="40"/>
        <v>#REF!</v>
      </c>
      <c r="DS21" s="36" t="e">
        <f t="shared" si="42"/>
        <v>#REF!</v>
      </c>
      <c r="DT21" s="36" t="e">
        <f t="shared" si="42"/>
        <v>#REF!</v>
      </c>
      <c r="DU21" s="36" t="e">
        <f t="shared" si="42"/>
        <v>#REF!</v>
      </c>
      <c r="DV21" s="36" t="e">
        <f t="shared" si="42"/>
        <v>#REF!</v>
      </c>
      <c r="DW21" s="36" t="e">
        <f t="shared" si="42"/>
        <v>#REF!</v>
      </c>
      <c r="DX21" s="36" t="e">
        <f t="shared" si="42"/>
        <v>#REF!</v>
      </c>
      <c r="DY21" s="36" t="e">
        <f t="shared" si="42"/>
        <v>#REF!</v>
      </c>
      <c r="DZ21" s="36" t="e">
        <f t="shared" si="42"/>
        <v>#REF!</v>
      </c>
      <c r="EA21" s="36" t="e">
        <f t="shared" si="42"/>
        <v>#REF!</v>
      </c>
      <c r="EB21" s="36" t="e">
        <f t="shared" si="42"/>
        <v>#REF!</v>
      </c>
      <c r="EC21" s="36" t="e">
        <f t="shared" si="42"/>
        <v>#REF!</v>
      </c>
      <c r="ED21" s="36" t="e">
        <f t="shared" si="42"/>
        <v>#REF!</v>
      </c>
      <c r="EE21" s="36" t="e">
        <f t="shared" si="42"/>
        <v>#REF!</v>
      </c>
      <c r="EF21" s="36" t="e">
        <f t="shared" si="42"/>
        <v>#REF!</v>
      </c>
      <c r="EG21" s="36" t="e">
        <f t="shared" si="42"/>
        <v>#REF!</v>
      </c>
      <c r="EH21" s="36" t="e">
        <f t="shared" si="42"/>
        <v>#REF!</v>
      </c>
      <c r="EI21" s="36" t="e">
        <f t="shared" si="44"/>
        <v>#REF!</v>
      </c>
      <c r="EJ21" s="36" t="e">
        <f t="shared" si="44"/>
        <v>#REF!</v>
      </c>
      <c r="EK21" s="36" t="e">
        <f t="shared" si="44"/>
        <v>#REF!</v>
      </c>
      <c r="EL21" s="36" t="e">
        <f t="shared" si="44"/>
        <v>#REF!</v>
      </c>
      <c r="EM21" s="36" t="e">
        <f t="shared" si="44"/>
        <v>#REF!</v>
      </c>
      <c r="EN21" s="36" t="e">
        <f t="shared" si="44"/>
        <v>#REF!</v>
      </c>
      <c r="EO21" s="36" t="e">
        <f t="shared" si="44"/>
        <v>#REF!</v>
      </c>
      <c r="EP21" s="36" t="e">
        <f t="shared" si="44"/>
        <v>#REF!</v>
      </c>
      <c r="EQ21" s="36" t="e">
        <f t="shared" si="44"/>
        <v>#REF!</v>
      </c>
      <c r="ER21" s="36" t="e">
        <f t="shared" si="44"/>
        <v>#REF!</v>
      </c>
      <c r="ES21" s="36" t="e">
        <f t="shared" si="44"/>
        <v>#REF!</v>
      </c>
      <c r="ET21" s="36" t="e">
        <f t="shared" si="44"/>
        <v>#REF!</v>
      </c>
      <c r="EU21" s="36" t="e">
        <f t="shared" si="44"/>
        <v>#REF!</v>
      </c>
      <c r="EV21" s="36" t="e">
        <f t="shared" si="44"/>
        <v>#REF!</v>
      </c>
      <c r="EW21" s="36" t="e">
        <f t="shared" si="44"/>
        <v>#REF!</v>
      </c>
      <c r="EX21" s="36" t="e">
        <f t="shared" si="44"/>
        <v>#REF!</v>
      </c>
      <c r="EY21" s="36" t="e">
        <f t="shared" si="46"/>
        <v>#REF!</v>
      </c>
      <c r="EZ21" s="36" t="e">
        <f t="shared" si="46"/>
        <v>#REF!</v>
      </c>
      <c r="FA21" s="36" t="e">
        <f t="shared" si="46"/>
        <v>#REF!</v>
      </c>
      <c r="FB21" s="36" t="e">
        <f t="shared" si="46"/>
        <v>#REF!</v>
      </c>
      <c r="FC21" s="36" t="e">
        <f t="shared" si="46"/>
        <v>#REF!</v>
      </c>
      <c r="FD21" s="36" t="e">
        <f t="shared" si="46"/>
        <v>#REF!</v>
      </c>
      <c r="FE21" s="36" t="e">
        <f t="shared" si="46"/>
        <v>#REF!</v>
      </c>
      <c r="FF21" s="36" t="e">
        <f t="shared" si="46"/>
        <v>#REF!</v>
      </c>
      <c r="FG21" s="36" t="e">
        <f t="shared" si="46"/>
        <v>#REF!</v>
      </c>
      <c r="FH21" s="36" t="e">
        <f t="shared" si="46"/>
        <v>#REF!</v>
      </c>
      <c r="FI21" s="36" t="e">
        <f t="shared" si="46"/>
        <v>#REF!</v>
      </c>
      <c r="FJ21" s="36" t="e">
        <f t="shared" si="46"/>
        <v>#REF!</v>
      </c>
      <c r="FK21" s="36" t="e">
        <f t="shared" si="46"/>
        <v>#REF!</v>
      </c>
      <c r="FL21" s="36" t="e">
        <f t="shared" si="46"/>
        <v>#REF!</v>
      </c>
      <c r="FM21" s="36" t="e">
        <f t="shared" si="46"/>
        <v>#REF!</v>
      </c>
      <c r="FN21" s="36" t="e">
        <f t="shared" si="46"/>
        <v>#REF!</v>
      </c>
      <c r="FO21" s="36" t="e">
        <f t="shared" si="48"/>
        <v>#REF!</v>
      </c>
      <c r="FP21" s="36" t="e">
        <f t="shared" si="48"/>
        <v>#REF!</v>
      </c>
      <c r="FQ21" s="36" t="e">
        <f t="shared" si="48"/>
        <v>#REF!</v>
      </c>
      <c r="FR21" s="36" t="e">
        <f t="shared" si="48"/>
        <v>#REF!</v>
      </c>
      <c r="FS21" s="36" t="e">
        <f t="shared" si="48"/>
        <v>#REF!</v>
      </c>
      <c r="FT21" s="36" t="e">
        <f t="shared" si="48"/>
        <v>#REF!</v>
      </c>
      <c r="FU21" s="36" t="e">
        <f t="shared" si="48"/>
        <v>#REF!</v>
      </c>
      <c r="FV21" s="36" t="e">
        <f t="shared" si="48"/>
        <v>#REF!</v>
      </c>
      <c r="FW21" s="36" t="e">
        <f t="shared" si="48"/>
        <v>#REF!</v>
      </c>
      <c r="FX21" s="36" t="e">
        <f t="shared" si="48"/>
        <v>#REF!</v>
      </c>
      <c r="FY21" s="36" t="e">
        <f t="shared" si="48"/>
        <v>#REF!</v>
      </c>
      <c r="FZ21" s="36" t="e">
        <f t="shared" si="48"/>
        <v>#REF!</v>
      </c>
      <c r="GA21" s="36" t="e">
        <f t="shared" si="48"/>
        <v>#REF!</v>
      </c>
      <c r="GB21" s="36" t="e">
        <f t="shared" si="48"/>
        <v>#REF!</v>
      </c>
      <c r="GC21" s="36" t="e">
        <f t="shared" si="48"/>
        <v>#REF!</v>
      </c>
      <c r="GD21" s="36" t="e">
        <f t="shared" si="48"/>
        <v>#REF!</v>
      </c>
      <c r="GE21" s="36" t="e">
        <f t="shared" si="50"/>
        <v>#REF!</v>
      </c>
      <c r="GF21" s="36" t="e">
        <f t="shared" si="50"/>
        <v>#REF!</v>
      </c>
      <c r="GG21" s="36" t="e">
        <f t="shared" si="50"/>
        <v>#REF!</v>
      </c>
      <c r="GH21" s="36" t="e">
        <f t="shared" si="50"/>
        <v>#REF!</v>
      </c>
      <c r="GI21" s="36" t="e">
        <f t="shared" si="50"/>
        <v>#REF!</v>
      </c>
      <c r="GJ21" s="36" t="e">
        <f t="shared" si="50"/>
        <v>#REF!</v>
      </c>
      <c r="GK21" s="36" t="e">
        <f t="shared" si="50"/>
        <v>#REF!</v>
      </c>
      <c r="GL21" s="36" t="e">
        <f t="shared" si="50"/>
        <v>#REF!</v>
      </c>
      <c r="GM21" s="36" t="e">
        <f t="shared" si="50"/>
        <v>#REF!</v>
      </c>
      <c r="GN21" s="36" t="e">
        <f t="shared" si="50"/>
        <v>#REF!</v>
      </c>
      <c r="GO21" s="36" t="e">
        <f t="shared" si="50"/>
        <v>#REF!</v>
      </c>
      <c r="GP21" s="36" t="e">
        <f t="shared" si="50"/>
        <v>#REF!</v>
      </c>
      <c r="GQ21" s="36" t="e">
        <f t="shared" si="50"/>
        <v>#REF!</v>
      </c>
      <c r="GR21" s="36" t="e">
        <f t="shared" si="50"/>
        <v>#REF!</v>
      </c>
      <c r="GS21" s="36" t="e">
        <f t="shared" si="50"/>
        <v>#REF!</v>
      </c>
      <c r="GT21" s="36" t="e">
        <f t="shared" si="50"/>
        <v>#REF!</v>
      </c>
      <c r="GU21" s="36" t="e">
        <f t="shared" si="52"/>
        <v>#REF!</v>
      </c>
      <c r="GV21" s="36" t="e">
        <f t="shared" si="52"/>
        <v>#REF!</v>
      </c>
      <c r="GW21" s="36" t="e">
        <f t="shared" si="52"/>
        <v>#REF!</v>
      </c>
      <c r="GX21" s="36" t="e">
        <f t="shared" si="52"/>
        <v>#REF!</v>
      </c>
      <c r="GY21" s="36" t="e">
        <f t="shared" si="52"/>
        <v>#REF!</v>
      </c>
      <c r="GZ21" s="36" t="e">
        <f t="shared" si="52"/>
        <v>#REF!</v>
      </c>
      <c r="HA21" s="36" t="e">
        <f t="shared" si="52"/>
        <v>#REF!</v>
      </c>
      <c r="HB21" s="36" t="e">
        <f t="shared" si="52"/>
        <v>#REF!</v>
      </c>
      <c r="HC21" s="36" t="e">
        <f t="shared" si="52"/>
        <v>#REF!</v>
      </c>
      <c r="HD21" s="36" t="e">
        <f t="shared" si="52"/>
        <v>#REF!</v>
      </c>
      <c r="HE21" s="36" t="e">
        <f t="shared" si="52"/>
        <v>#REF!</v>
      </c>
      <c r="HF21" s="36" t="e">
        <f t="shared" si="52"/>
        <v>#REF!</v>
      </c>
      <c r="HG21" s="36" t="e">
        <f t="shared" si="52"/>
        <v>#REF!</v>
      </c>
      <c r="HH21" s="36" t="e">
        <f t="shared" si="52"/>
        <v>#REF!</v>
      </c>
    </row>
    <row r="22" spans="1:216" ht="15.75" customHeight="1">
      <c r="A22" s="10">
        <v>11</v>
      </c>
      <c r="B22" s="87" t="s">
        <v>340</v>
      </c>
      <c r="C22" s="103" t="e">
        <f>#REF!</f>
        <v>#REF!</v>
      </c>
      <c r="D22" s="116" t="e">
        <f>#REF!</f>
        <v>#REF!</v>
      </c>
      <c r="E22" s="75" t="e">
        <f>#REF!</f>
        <v>#REF!</v>
      </c>
      <c r="F22" s="15" t="e">
        <f t="shared" si="78"/>
        <v>#REF!</v>
      </c>
      <c r="G22" s="15" t="e">
        <f t="shared" si="79"/>
        <v>#REF!</v>
      </c>
      <c r="H22" s="15" t="e">
        <f t="shared" si="80"/>
        <v>#REF!</v>
      </c>
      <c r="I22" s="15" t="e">
        <f t="shared" si="81"/>
        <v>#REF!</v>
      </c>
      <c r="J22" s="15" t="e">
        <f t="shared" si="82"/>
        <v>#REF!</v>
      </c>
      <c r="K22" s="22">
        <v>0.05</v>
      </c>
      <c r="L22" s="15" t="e">
        <f t="shared" si="1"/>
        <v>#VALUE!</v>
      </c>
      <c r="M22" s="15"/>
      <c r="N22" s="107" t="e">
        <f t="shared" si="20"/>
        <v>#REF!</v>
      </c>
      <c r="O22" s="15" t="e">
        <f t="shared" si="21"/>
        <v>#REF!</v>
      </c>
      <c r="P22" s="100" t="e">
        <f t="shared" si="28"/>
        <v>#REF!</v>
      </c>
      <c r="Q22" s="36" t="e">
        <f t="shared" si="29"/>
        <v>#REF!</v>
      </c>
      <c r="R22" s="36" t="e">
        <f t="shared" si="2"/>
        <v>#REF!</v>
      </c>
      <c r="S22" s="36" t="e">
        <f t="shared" si="2"/>
        <v>#REF!</v>
      </c>
      <c r="T22" s="36" t="e">
        <f t="shared" si="2"/>
        <v>#REF!</v>
      </c>
      <c r="U22" s="36" t="e">
        <f t="shared" si="2"/>
        <v>#REF!</v>
      </c>
      <c r="V22" s="36" t="e">
        <f t="shared" si="83"/>
        <v>#REF!</v>
      </c>
      <c r="W22" s="36" t="e">
        <f t="shared" si="84"/>
        <v>#REF!</v>
      </c>
      <c r="X22" s="36" t="e">
        <f t="shared" si="85"/>
        <v>#REF!</v>
      </c>
      <c r="Y22" s="36" t="e">
        <f t="shared" si="86"/>
        <v>#REF!</v>
      </c>
      <c r="Z22" s="36" t="e">
        <f t="shared" si="87"/>
        <v>#REF!</v>
      </c>
      <c r="AA22" s="36" t="e">
        <f t="shared" si="30"/>
        <v>#REF!</v>
      </c>
      <c r="AB22" s="36" t="e">
        <f t="shared" si="30"/>
        <v>#REF!</v>
      </c>
      <c r="AC22" s="36" t="e">
        <f t="shared" si="30"/>
        <v>#REF!</v>
      </c>
      <c r="AD22" s="36" t="e">
        <f t="shared" si="30"/>
        <v>#REF!</v>
      </c>
      <c r="AE22" s="36" t="e">
        <f t="shared" si="30"/>
        <v>#REF!</v>
      </c>
      <c r="AF22" s="36" t="e">
        <f t="shared" si="30"/>
        <v>#REF!</v>
      </c>
      <c r="AG22" s="36" t="e">
        <f t="shared" si="30"/>
        <v>#REF!</v>
      </c>
      <c r="AH22" s="36" t="e">
        <f t="shared" si="30"/>
        <v>#REF!</v>
      </c>
      <c r="AI22" s="36" t="e">
        <f t="shared" si="30"/>
        <v>#REF!</v>
      </c>
      <c r="AJ22" s="36" t="e">
        <f t="shared" si="30"/>
        <v>#REF!</v>
      </c>
      <c r="AK22" s="36" t="e">
        <f t="shared" si="30"/>
        <v>#REF!</v>
      </c>
      <c r="AL22" s="36" t="e">
        <f t="shared" si="30"/>
        <v>#REF!</v>
      </c>
      <c r="AM22" s="36" t="e">
        <f t="shared" si="30"/>
        <v>#REF!</v>
      </c>
      <c r="AN22" s="36" t="e">
        <f t="shared" si="30"/>
        <v>#REF!</v>
      </c>
      <c r="AO22" s="36" t="e">
        <f t="shared" si="30"/>
        <v>#REF!</v>
      </c>
      <c r="AP22" s="36" t="e">
        <f t="shared" si="30"/>
        <v>#REF!</v>
      </c>
      <c r="AQ22" s="36" t="e">
        <f t="shared" si="32"/>
        <v>#REF!</v>
      </c>
      <c r="AR22" s="36" t="e">
        <f t="shared" si="32"/>
        <v>#REF!</v>
      </c>
      <c r="AS22" s="36" t="e">
        <f t="shared" si="32"/>
        <v>#REF!</v>
      </c>
      <c r="AT22" s="36" t="e">
        <f t="shared" si="32"/>
        <v>#REF!</v>
      </c>
      <c r="AU22" s="36" t="e">
        <f t="shared" si="32"/>
        <v>#REF!</v>
      </c>
      <c r="AV22" s="36" t="e">
        <f t="shared" si="32"/>
        <v>#REF!</v>
      </c>
      <c r="AW22" s="36" t="e">
        <f t="shared" si="32"/>
        <v>#REF!</v>
      </c>
      <c r="AX22" s="36" t="e">
        <f t="shared" si="32"/>
        <v>#REF!</v>
      </c>
      <c r="AY22" s="36" t="e">
        <f t="shared" si="32"/>
        <v>#REF!</v>
      </c>
      <c r="AZ22" s="36" t="e">
        <f t="shared" si="32"/>
        <v>#REF!</v>
      </c>
      <c r="BA22" s="36" t="e">
        <f t="shared" si="32"/>
        <v>#REF!</v>
      </c>
      <c r="BB22" s="36" t="e">
        <f t="shared" si="32"/>
        <v>#REF!</v>
      </c>
      <c r="BC22" s="36" t="e">
        <f t="shared" si="32"/>
        <v>#REF!</v>
      </c>
      <c r="BD22" s="36" t="e">
        <f t="shared" si="32"/>
        <v>#REF!</v>
      </c>
      <c r="BE22" s="36" t="e">
        <f t="shared" si="32"/>
        <v>#REF!</v>
      </c>
      <c r="BF22" s="36" t="e">
        <f t="shared" si="32"/>
        <v>#REF!</v>
      </c>
      <c r="BG22" s="36" t="e">
        <f t="shared" si="34"/>
        <v>#REF!</v>
      </c>
      <c r="BH22" s="36" t="e">
        <f t="shared" si="34"/>
        <v>#REF!</v>
      </c>
      <c r="BI22" s="36" t="e">
        <f t="shared" si="34"/>
        <v>#REF!</v>
      </c>
      <c r="BJ22" s="36" t="e">
        <f t="shared" si="34"/>
        <v>#REF!</v>
      </c>
      <c r="BK22" s="36" t="e">
        <f t="shared" si="34"/>
        <v>#REF!</v>
      </c>
      <c r="BL22" s="36" t="e">
        <f t="shared" si="34"/>
        <v>#REF!</v>
      </c>
      <c r="BM22" s="36" t="e">
        <f t="shared" si="34"/>
        <v>#REF!</v>
      </c>
      <c r="BN22" s="36" t="e">
        <f t="shared" si="34"/>
        <v>#REF!</v>
      </c>
      <c r="BO22" s="36" t="e">
        <f t="shared" si="34"/>
        <v>#REF!</v>
      </c>
      <c r="BP22" s="36" t="e">
        <f t="shared" si="34"/>
        <v>#REF!</v>
      </c>
      <c r="BQ22" s="36" t="e">
        <f t="shared" si="34"/>
        <v>#REF!</v>
      </c>
      <c r="BR22" s="36" t="e">
        <f t="shared" si="34"/>
        <v>#REF!</v>
      </c>
      <c r="BS22" s="36" t="e">
        <f t="shared" si="34"/>
        <v>#REF!</v>
      </c>
      <c r="BT22" s="36" t="e">
        <f t="shared" si="34"/>
        <v>#REF!</v>
      </c>
      <c r="BU22" s="36" t="e">
        <f t="shared" si="34"/>
        <v>#REF!</v>
      </c>
      <c r="BV22" s="36" t="e">
        <f t="shared" si="34"/>
        <v>#REF!</v>
      </c>
      <c r="BW22" s="36" t="e">
        <f t="shared" si="36"/>
        <v>#REF!</v>
      </c>
      <c r="BX22" s="36" t="e">
        <f t="shared" si="36"/>
        <v>#REF!</v>
      </c>
      <c r="BY22" s="36" t="e">
        <f t="shared" si="36"/>
        <v>#REF!</v>
      </c>
      <c r="BZ22" s="36" t="e">
        <f t="shared" si="36"/>
        <v>#REF!</v>
      </c>
      <c r="CA22" s="36" t="e">
        <f t="shared" si="36"/>
        <v>#REF!</v>
      </c>
      <c r="CB22" s="36" t="e">
        <f t="shared" si="36"/>
        <v>#REF!</v>
      </c>
      <c r="CC22" s="36" t="e">
        <f t="shared" si="36"/>
        <v>#REF!</v>
      </c>
      <c r="CD22" s="36" t="e">
        <f t="shared" si="36"/>
        <v>#REF!</v>
      </c>
      <c r="CE22" s="36" t="e">
        <f t="shared" si="36"/>
        <v>#REF!</v>
      </c>
      <c r="CF22" s="36" t="e">
        <f t="shared" si="36"/>
        <v>#REF!</v>
      </c>
      <c r="CG22" s="36" t="e">
        <f t="shared" si="36"/>
        <v>#REF!</v>
      </c>
      <c r="CH22" s="36" t="e">
        <f t="shared" si="36"/>
        <v>#REF!</v>
      </c>
      <c r="CI22" s="36" t="e">
        <f t="shared" si="36"/>
        <v>#REF!</v>
      </c>
      <c r="CJ22" s="36" t="e">
        <f t="shared" si="36"/>
        <v>#REF!</v>
      </c>
      <c r="CK22" s="36" t="e">
        <f t="shared" si="36"/>
        <v>#REF!</v>
      </c>
      <c r="CL22" s="36" t="e">
        <f t="shared" si="36"/>
        <v>#REF!</v>
      </c>
      <c r="CM22" s="36" t="e">
        <f t="shared" si="38"/>
        <v>#REF!</v>
      </c>
      <c r="CN22" s="36" t="e">
        <f t="shared" si="38"/>
        <v>#REF!</v>
      </c>
      <c r="CO22" s="36" t="e">
        <f t="shared" si="38"/>
        <v>#REF!</v>
      </c>
      <c r="CP22" s="36" t="e">
        <f t="shared" si="38"/>
        <v>#REF!</v>
      </c>
      <c r="CQ22" s="36" t="e">
        <f t="shared" si="38"/>
        <v>#REF!</v>
      </c>
      <c r="CR22" s="36" t="e">
        <f t="shared" si="38"/>
        <v>#REF!</v>
      </c>
      <c r="CS22" s="36" t="e">
        <f t="shared" si="38"/>
        <v>#REF!</v>
      </c>
      <c r="CT22" s="36" t="e">
        <f t="shared" si="38"/>
        <v>#REF!</v>
      </c>
      <c r="CU22" s="36" t="e">
        <f t="shared" si="38"/>
        <v>#REF!</v>
      </c>
      <c r="CV22" s="36" t="e">
        <f t="shared" si="38"/>
        <v>#REF!</v>
      </c>
      <c r="CW22" s="36" t="e">
        <f t="shared" si="38"/>
        <v>#REF!</v>
      </c>
      <c r="CX22" s="36" t="e">
        <f t="shared" si="38"/>
        <v>#REF!</v>
      </c>
      <c r="CY22" s="36" t="e">
        <f t="shared" si="38"/>
        <v>#REF!</v>
      </c>
      <c r="CZ22" s="36" t="e">
        <f t="shared" si="38"/>
        <v>#REF!</v>
      </c>
      <c r="DA22" s="36" t="e">
        <f t="shared" si="38"/>
        <v>#REF!</v>
      </c>
      <c r="DB22" s="36" t="e">
        <f t="shared" si="38"/>
        <v>#REF!</v>
      </c>
      <c r="DC22" s="36" t="e">
        <f t="shared" si="40"/>
        <v>#REF!</v>
      </c>
      <c r="DD22" s="36" t="e">
        <f t="shared" si="40"/>
        <v>#REF!</v>
      </c>
      <c r="DE22" s="36" t="e">
        <f t="shared" si="40"/>
        <v>#REF!</v>
      </c>
      <c r="DF22" s="36" t="e">
        <f t="shared" si="40"/>
        <v>#REF!</v>
      </c>
      <c r="DG22" s="36" t="e">
        <f t="shared" si="40"/>
        <v>#REF!</v>
      </c>
      <c r="DH22" s="36" t="e">
        <f t="shared" si="40"/>
        <v>#REF!</v>
      </c>
      <c r="DI22" s="36" t="e">
        <f t="shared" si="40"/>
        <v>#REF!</v>
      </c>
      <c r="DJ22" s="36" t="e">
        <f t="shared" si="40"/>
        <v>#REF!</v>
      </c>
      <c r="DK22" s="36" t="e">
        <f t="shared" si="40"/>
        <v>#REF!</v>
      </c>
      <c r="DL22" s="36" t="e">
        <f t="shared" si="40"/>
        <v>#REF!</v>
      </c>
      <c r="DM22" s="36" t="e">
        <f t="shared" si="40"/>
        <v>#REF!</v>
      </c>
      <c r="DN22" s="36" t="e">
        <f t="shared" si="40"/>
        <v>#REF!</v>
      </c>
      <c r="DO22" s="36" t="e">
        <f t="shared" si="40"/>
        <v>#REF!</v>
      </c>
      <c r="DP22" s="36" t="e">
        <f t="shared" si="40"/>
        <v>#REF!</v>
      </c>
      <c r="DQ22" s="36" t="e">
        <f t="shared" si="40"/>
        <v>#REF!</v>
      </c>
      <c r="DR22" s="36" t="e">
        <f t="shared" si="40"/>
        <v>#REF!</v>
      </c>
      <c r="DS22" s="36" t="e">
        <f t="shared" si="42"/>
        <v>#REF!</v>
      </c>
      <c r="DT22" s="36" t="e">
        <f t="shared" si="42"/>
        <v>#REF!</v>
      </c>
      <c r="DU22" s="36" t="e">
        <f t="shared" si="42"/>
        <v>#REF!</v>
      </c>
      <c r="DV22" s="36" t="e">
        <f t="shared" si="42"/>
        <v>#REF!</v>
      </c>
      <c r="DW22" s="36" t="e">
        <f t="shared" si="42"/>
        <v>#REF!</v>
      </c>
      <c r="DX22" s="36" t="e">
        <f t="shared" si="42"/>
        <v>#REF!</v>
      </c>
      <c r="DY22" s="36" t="e">
        <f t="shared" si="42"/>
        <v>#REF!</v>
      </c>
      <c r="DZ22" s="36" t="e">
        <f t="shared" si="42"/>
        <v>#REF!</v>
      </c>
      <c r="EA22" s="36" t="e">
        <f t="shared" si="42"/>
        <v>#REF!</v>
      </c>
      <c r="EB22" s="36" t="e">
        <f t="shared" si="42"/>
        <v>#REF!</v>
      </c>
      <c r="EC22" s="36" t="e">
        <f t="shared" si="42"/>
        <v>#REF!</v>
      </c>
      <c r="ED22" s="36" t="e">
        <f t="shared" si="42"/>
        <v>#REF!</v>
      </c>
      <c r="EE22" s="36" t="e">
        <f t="shared" si="42"/>
        <v>#REF!</v>
      </c>
      <c r="EF22" s="36" t="e">
        <f t="shared" si="42"/>
        <v>#REF!</v>
      </c>
      <c r="EG22" s="36" t="e">
        <f t="shared" si="42"/>
        <v>#REF!</v>
      </c>
      <c r="EH22" s="36" t="e">
        <f t="shared" si="42"/>
        <v>#REF!</v>
      </c>
      <c r="EI22" s="36" t="e">
        <f t="shared" si="44"/>
        <v>#REF!</v>
      </c>
      <c r="EJ22" s="36" t="e">
        <f t="shared" si="44"/>
        <v>#REF!</v>
      </c>
      <c r="EK22" s="36" t="e">
        <f t="shared" si="44"/>
        <v>#REF!</v>
      </c>
      <c r="EL22" s="36" t="e">
        <f t="shared" si="44"/>
        <v>#REF!</v>
      </c>
      <c r="EM22" s="36" t="e">
        <f t="shared" si="44"/>
        <v>#REF!</v>
      </c>
      <c r="EN22" s="36" t="e">
        <f t="shared" si="44"/>
        <v>#REF!</v>
      </c>
      <c r="EO22" s="36" t="e">
        <f t="shared" si="44"/>
        <v>#REF!</v>
      </c>
      <c r="EP22" s="36" t="e">
        <f t="shared" si="44"/>
        <v>#REF!</v>
      </c>
      <c r="EQ22" s="36" t="e">
        <f t="shared" si="44"/>
        <v>#REF!</v>
      </c>
      <c r="ER22" s="36" t="e">
        <f t="shared" si="44"/>
        <v>#REF!</v>
      </c>
      <c r="ES22" s="36" t="e">
        <f t="shared" si="44"/>
        <v>#REF!</v>
      </c>
      <c r="ET22" s="36" t="e">
        <f t="shared" si="44"/>
        <v>#REF!</v>
      </c>
      <c r="EU22" s="36" t="e">
        <f t="shared" si="44"/>
        <v>#REF!</v>
      </c>
      <c r="EV22" s="36" t="e">
        <f t="shared" si="44"/>
        <v>#REF!</v>
      </c>
      <c r="EW22" s="36" t="e">
        <f t="shared" si="44"/>
        <v>#REF!</v>
      </c>
      <c r="EX22" s="36" t="e">
        <f t="shared" si="44"/>
        <v>#REF!</v>
      </c>
      <c r="EY22" s="36" t="e">
        <f t="shared" si="46"/>
        <v>#REF!</v>
      </c>
      <c r="EZ22" s="36" t="e">
        <f t="shared" si="46"/>
        <v>#REF!</v>
      </c>
      <c r="FA22" s="36" t="e">
        <f t="shared" si="46"/>
        <v>#REF!</v>
      </c>
      <c r="FB22" s="36" t="e">
        <f t="shared" si="46"/>
        <v>#REF!</v>
      </c>
      <c r="FC22" s="36" t="e">
        <f t="shared" si="46"/>
        <v>#REF!</v>
      </c>
      <c r="FD22" s="36" t="e">
        <f t="shared" si="46"/>
        <v>#REF!</v>
      </c>
      <c r="FE22" s="36" t="e">
        <f t="shared" si="46"/>
        <v>#REF!</v>
      </c>
      <c r="FF22" s="36" t="e">
        <f t="shared" si="46"/>
        <v>#REF!</v>
      </c>
      <c r="FG22" s="36" t="e">
        <f t="shared" si="46"/>
        <v>#REF!</v>
      </c>
      <c r="FH22" s="36" t="e">
        <f t="shared" si="46"/>
        <v>#REF!</v>
      </c>
      <c r="FI22" s="36" t="e">
        <f t="shared" si="46"/>
        <v>#REF!</v>
      </c>
      <c r="FJ22" s="36" t="e">
        <f t="shared" si="46"/>
        <v>#REF!</v>
      </c>
      <c r="FK22" s="36" t="e">
        <f t="shared" si="46"/>
        <v>#REF!</v>
      </c>
      <c r="FL22" s="36" t="e">
        <f t="shared" si="46"/>
        <v>#REF!</v>
      </c>
      <c r="FM22" s="36" t="e">
        <f t="shared" si="46"/>
        <v>#REF!</v>
      </c>
      <c r="FN22" s="36" t="e">
        <f t="shared" si="46"/>
        <v>#REF!</v>
      </c>
      <c r="FO22" s="36" t="e">
        <f t="shared" si="48"/>
        <v>#REF!</v>
      </c>
      <c r="FP22" s="36" t="e">
        <f t="shared" si="48"/>
        <v>#REF!</v>
      </c>
      <c r="FQ22" s="36" t="e">
        <f t="shared" si="48"/>
        <v>#REF!</v>
      </c>
      <c r="FR22" s="36" t="e">
        <f t="shared" si="48"/>
        <v>#REF!</v>
      </c>
      <c r="FS22" s="36" t="e">
        <f t="shared" si="48"/>
        <v>#REF!</v>
      </c>
      <c r="FT22" s="36" t="e">
        <f t="shared" si="48"/>
        <v>#REF!</v>
      </c>
      <c r="FU22" s="36" t="e">
        <f t="shared" si="48"/>
        <v>#REF!</v>
      </c>
      <c r="FV22" s="36" t="e">
        <f t="shared" si="48"/>
        <v>#REF!</v>
      </c>
      <c r="FW22" s="36" t="e">
        <f t="shared" si="48"/>
        <v>#REF!</v>
      </c>
      <c r="FX22" s="36" t="e">
        <f t="shared" si="48"/>
        <v>#REF!</v>
      </c>
      <c r="FY22" s="36" t="e">
        <f t="shared" si="48"/>
        <v>#REF!</v>
      </c>
      <c r="FZ22" s="36" t="e">
        <f t="shared" si="48"/>
        <v>#REF!</v>
      </c>
      <c r="GA22" s="36" t="e">
        <f t="shared" si="48"/>
        <v>#REF!</v>
      </c>
      <c r="GB22" s="36" t="e">
        <f t="shared" si="48"/>
        <v>#REF!</v>
      </c>
      <c r="GC22" s="36" t="e">
        <f t="shared" si="48"/>
        <v>#REF!</v>
      </c>
      <c r="GD22" s="36" t="e">
        <f t="shared" si="48"/>
        <v>#REF!</v>
      </c>
      <c r="GE22" s="36" t="e">
        <f t="shared" si="50"/>
        <v>#REF!</v>
      </c>
      <c r="GF22" s="36" t="e">
        <f t="shared" si="50"/>
        <v>#REF!</v>
      </c>
      <c r="GG22" s="36" t="e">
        <f t="shared" si="50"/>
        <v>#REF!</v>
      </c>
      <c r="GH22" s="36" t="e">
        <f t="shared" si="50"/>
        <v>#REF!</v>
      </c>
      <c r="GI22" s="36" t="e">
        <f t="shared" si="50"/>
        <v>#REF!</v>
      </c>
      <c r="GJ22" s="36" t="e">
        <f t="shared" si="50"/>
        <v>#REF!</v>
      </c>
      <c r="GK22" s="36" t="e">
        <f t="shared" si="50"/>
        <v>#REF!</v>
      </c>
      <c r="GL22" s="36" t="e">
        <f t="shared" si="50"/>
        <v>#REF!</v>
      </c>
      <c r="GM22" s="36" t="e">
        <f t="shared" si="50"/>
        <v>#REF!</v>
      </c>
      <c r="GN22" s="36" t="e">
        <f t="shared" si="50"/>
        <v>#REF!</v>
      </c>
      <c r="GO22" s="36" t="e">
        <f t="shared" si="50"/>
        <v>#REF!</v>
      </c>
      <c r="GP22" s="36" t="e">
        <f t="shared" si="50"/>
        <v>#REF!</v>
      </c>
      <c r="GQ22" s="36" t="e">
        <f t="shared" si="50"/>
        <v>#REF!</v>
      </c>
      <c r="GR22" s="36" t="e">
        <f t="shared" si="50"/>
        <v>#REF!</v>
      </c>
      <c r="GS22" s="36" t="e">
        <f t="shared" si="50"/>
        <v>#REF!</v>
      </c>
      <c r="GT22" s="36" t="e">
        <f t="shared" si="50"/>
        <v>#REF!</v>
      </c>
      <c r="GU22" s="36" t="e">
        <f t="shared" si="52"/>
        <v>#REF!</v>
      </c>
      <c r="GV22" s="36" t="e">
        <f t="shared" si="52"/>
        <v>#REF!</v>
      </c>
      <c r="GW22" s="36" t="e">
        <f t="shared" si="52"/>
        <v>#REF!</v>
      </c>
      <c r="GX22" s="36" t="e">
        <f t="shared" si="52"/>
        <v>#REF!</v>
      </c>
      <c r="GY22" s="36" t="e">
        <f t="shared" si="52"/>
        <v>#REF!</v>
      </c>
      <c r="GZ22" s="36" t="e">
        <f t="shared" si="52"/>
        <v>#REF!</v>
      </c>
      <c r="HA22" s="36" t="e">
        <f t="shared" si="52"/>
        <v>#REF!</v>
      </c>
      <c r="HB22" s="36" t="e">
        <f t="shared" si="52"/>
        <v>#REF!</v>
      </c>
      <c r="HC22" s="36" t="e">
        <f t="shared" si="52"/>
        <v>#REF!</v>
      </c>
      <c r="HD22" s="36" t="e">
        <f t="shared" si="52"/>
        <v>#REF!</v>
      </c>
      <c r="HE22" s="36" t="e">
        <f t="shared" si="52"/>
        <v>#REF!</v>
      </c>
      <c r="HF22" s="36" t="e">
        <f t="shared" si="52"/>
        <v>#REF!</v>
      </c>
      <c r="HG22" s="36" t="e">
        <f t="shared" si="52"/>
        <v>#REF!</v>
      </c>
      <c r="HH22" s="36" t="e">
        <f t="shared" si="52"/>
        <v>#REF!</v>
      </c>
    </row>
    <row r="23" spans="1:216" ht="15.75" customHeight="1">
      <c r="A23" s="10">
        <v>12</v>
      </c>
      <c r="B23" s="87" t="s">
        <v>341</v>
      </c>
      <c r="C23" s="103" t="e">
        <f>#REF!</f>
        <v>#REF!</v>
      </c>
      <c r="D23" s="116" t="e">
        <f>#REF!</f>
        <v>#REF!</v>
      </c>
      <c r="E23" s="75" t="e">
        <f>#REF!</f>
        <v>#REF!</v>
      </c>
      <c r="F23" s="15" t="e">
        <f t="shared" si="78"/>
        <v>#REF!</v>
      </c>
      <c r="G23" s="15" t="e">
        <f t="shared" si="79"/>
        <v>#REF!</v>
      </c>
      <c r="H23" s="15" t="e">
        <f t="shared" si="80"/>
        <v>#REF!</v>
      </c>
      <c r="I23" s="15" t="e">
        <f t="shared" si="81"/>
        <v>#REF!</v>
      </c>
      <c r="J23" s="15" t="e">
        <f t="shared" si="82"/>
        <v>#REF!</v>
      </c>
      <c r="K23" s="22">
        <v>0.05</v>
      </c>
      <c r="L23" s="15" t="e">
        <f>IRR(P23:HH23)</f>
        <v>#VALUE!</v>
      </c>
      <c r="M23" s="15"/>
      <c r="N23" s="107" t="e">
        <f t="shared" si="20"/>
        <v>#REF!</v>
      </c>
      <c r="O23" s="15" t="e">
        <f t="shared" si="21"/>
        <v>#REF!</v>
      </c>
      <c r="P23" s="100" t="e">
        <f t="shared" si="28"/>
        <v>#REF!</v>
      </c>
      <c r="Q23" s="36" t="e">
        <f t="shared" si="29"/>
        <v>#REF!</v>
      </c>
      <c r="R23" s="36" t="e">
        <f t="shared" si="2"/>
        <v>#REF!</v>
      </c>
      <c r="S23" s="36" t="e">
        <f t="shared" si="2"/>
        <v>#REF!</v>
      </c>
      <c r="T23" s="36" t="e">
        <f t="shared" si="2"/>
        <v>#REF!</v>
      </c>
      <c r="U23" s="36" t="e">
        <f t="shared" si="2"/>
        <v>#REF!</v>
      </c>
      <c r="V23" s="36" t="e">
        <f t="shared" si="83"/>
        <v>#REF!</v>
      </c>
      <c r="W23" s="36" t="e">
        <f t="shared" si="84"/>
        <v>#REF!</v>
      </c>
      <c r="X23" s="36" t="e">
        <f t="shared" si="85"/>
        <v>#REF!</v>
      </c>
      <c r="Y23" s="36" t="e">
        <f t="shared" si="86"/>
        <v>#REF!</v>
      </c>
      <c r="Z23" s="36" t="e">
        <f t="shared" si="87"/>
        <v>#REF!</v>
      </c>
      <c r="AA23" s="36" t="e">
        <f t="shared" si="30"/>
        <v>#REF!</v>
      </c>
      <c r="AB23" s="36" t="e">
        <f t="shared" si="30"/>
        <v>#REF!</v>
      </c>
      <c r="AC23" s="36" t="e">
        <f t="shared" si="30"/>
        <v>#REF!</v>
      </c>
      <c r="AD23" s="36" t="e">
        <f t="shared" si="30"/>
        <v>#REF!</v>
      </c>
      <c r="AE23" s="36" t="e">
        <f t="shared" si="30"/>
        <v>#REF!</v>
      </c>
      <c r="AF23" s="36" t="e">
        <f t="shared" si="30"/>
        <v>#REF!</v>
      </c>
      <c r="AG23" s="36" t="e">
        <f t="shared" si="30"/>
        <v>#REF!</v>
      </c>
      <c r="AH23" s="36" t="e">
        <f t="shared" si="30"/>
        <v>#REF!</v>
      </c>
      <c r="AI23" s="36" t="e">
        <f t="shared" si="30"/>
        <v>#REF!</v>
      </c>
      <c r="AJ23" s="36" t="e">
        <f t="shared" si="30"/>
        <v>#REF!</v>
      </c>
      <c r="AK23" s="36" t="e">
        <f t="shared" si="30"/>
        <v>#REF!</v>
      </c>
      <c r="AL23" s="36" t="e">
        <f t="shared" si="30"/>
        <v>#REF!</v>
      </c>
      <c r="AM23" s="36" t="e">
        <f t="shared" si="30"/>
        <v>#REF!</v>
      </c>
      <c r="AN23" s="36" t="e">
        <f t="shared" si="30"/>
        <v>#REF!</v>
      </c>
      <c r="AO23" s="36" t="e">
        <f t="shared" si="30"/>
        <v>#REF!</v>
      </c>
      <c r="AP23" s="36" t="e">
        <f t="shared" si="30"/>
        <v>#REF!</v>
      </c>
      <c r="AQ23" s="36" t="e">
        <f t="shared" si="32"/>
        <v>#REF!</v>
      </c>
      <c r="AR23" s="36" t="e">
        <f t="shared" si="32"/>
        <v>#REF!</v>
      </c>
      <c r="AS23" s="36" t="e">
        <f t="shared" si="32"/>
        <v>#REF!</v>
      </c>
      <c r="AT23" s="36" t="e">
        <f t="shared" si="32"/>
        <v>#REF!</v>
      </c>
      <c r="AU23" s="36" t="e">
        <f t="shared" si="32"/>
        <v>#REF!</v>
      </c>
      <c r="AV23" s="36" t="e">
        <f t="shared" si="32"/>
        <v>#REF!</v>
      </c>
      <c r="AW23" s="36" t="e">
        <f t="shared" si="32"/>
        <v>#REF!</v>
      </c>
      <c r="AX23" s="36" t="e">
        <f t="shared" si="32"/>
        <v>#REF!</v>
      </c>
      <c r="AY23" s="36" t="e">
        <f t="shared" si="32"/>
        <v>#REF!</v>
      </c>
      <c r="AZ23" s="36" t="e">
        <f t="shared" si="32"/>
        <v>#REF!</v>
      </c>
      <c r="BA23" s="36" t="e">
        <f t="shared" si="32"/>
        <v>#REF!</v>
      </c>
      <c r="BB23" s="36" t="e">
        <f t="shared" si="32"/>
        <v>#REF!</v>
      </c>
      <c r="BC23" s="36" t="e">
        <f t="shared" si="32"/>
        <v>#REF!</v>
      </c>
      <c r="BD23" s="36" t="e">
        <f t="shared" si="32"/>
        <v>#REF!</v>
      </c>
      <c r="BE23" s="36" t="e">
        <f t="shared" si="32"/>
        <v>#REF!</v>
      </c>
      <c r="BF23" s="36" t="e">
        <f t="shared" si="32"/>
        <v>#REF!</v>
      </c>
      <c r="BG23" s="36" t="e">
        <f t="shared" si="34"/>
        <v>#REF!</v>
      </c>
      <c r="BH23" s="36" t="e">
        <f t="shared" si="34"/>
        <v>#REF!</v>
      </c>
      <c r="BI23" s="36" t="e">
        <f t="shared" si="34"/>
        <v>#REF!</v>
      </c>
      <c r="BJ23" s="36" t="e">
        <f t="shared" si="34"/>
        <v>#REF!</v>
      </c>
      <c r="BK23" s="36" t="e">
        <f t="shared" si="34"/>
        <v>#REF!</v>
      </c>
      <c r="BL23" s="36" t="e">
        <f t="shared" si="34"/>
        <v>#REF!</v>
      </c>
      <c r="BM23" s="36" t="e">
        <f t="shared" si="34"/>
        <v>#REF!</v>
      </c>
      <c r="BN23" s="36" t="e">
        <f t="shared" si="34"/>
        <v>#REF!</v>
      </c>
      <c r="BO23" s="36" t="e">
        <f t="shared" si="34"/>
        <v>#REF!</v>
      </c>
      <c r="BP23" s="36" t="e">
        <f t="shared" si="34"/>
        <v>#REF!</v>
      </c>
      <c r="BQ23" s="36" t="e">
        <f t="shared" si="34"/>
        <v>#REF!</v>
      </c>
      <c r="BR23" s="36" t="e">
        <f t="shared" si="34"/>
        <v>#REF!</v>
      </c>
      <c r="BS23" s="36" t="e">
        <f t="shared" si="34"/>
        <v>#REF!</v>
      </c>
      <c r="BT23" s="36" t="e">
        <f t="shared" si="34"/>
        <v>#REF!</v>
      </c>
      <c r="BU23" s="36" t="e">
        <f t="shared" si="34"/>
        <v>#REF!</v>
      </c>
      <c r="BV23" s="36" t="e">
        <f t="shared" si="34"/>
        <v>#REF!</v>
      </c>
      <c r="BW23" s="36" t="e">
        <f t="shared" si="36"/>
        <v>#REF!</v>
      </c>
      <c r="BX23" s="36" t="e">
        <f t="shared" si="36"/>
        <v>#REF!</v>
      </c>
      <c r="BY23" s="36" t="e">
        <f t="shared" si="36"/>
        <v>#REF!</v>
      </c>
      <c r="BZ23" s="36" t="e">
        <f t="shared" si="36"/>
        <v>#REF!</v>
      </c>
      <c r="CA23" s="36" t="e">
        <f t="shared" si="36"/>
        <v>#REF!</v>
      </c>
      <c r="CB23" s="36" t="e">
        <f t="shared" si="36"/>
        <v>#REF!</v>
      </c>
      <c r="CC23" s="36" t="e">
        <f t="shared" si="36"/>
        <v>#REF!</v>
      </c>
      <c r="CD23" s="36" t="e">
        <f t="shared" si="36"/>
        <v>#REF!</v>
      </c>
      <c r="CE23" s="36" t="e">
        <f t="shared" si="36"/>
        <v>#REF!</v>
      </c>
      <c r="CF23" s="36" t="e">
        <f t="shared" si="36"/>
        <v>#REF!</v>
      </c>
      <c r="CG23" s="36" t="e">
        <f t="shared" si="36"/>
        <v>#REF!</v>
      </c>
      <c r="CH23" s="36" t="e">
        <f t="shared" si="36"/>
        <v>#REF!</v>
      </c>
      <c r="CI23" s="36" t="e">
        <f t="shared" si="36"/>
        <v>#REF!</v>
      </c>
      <c r="CJ23" s="36" t="e">
        <f t="shared" si="36"/>
        <v>#REF!</v>
      </c>
      <c r="CK23" s="36" t="e">
        <f t="shared" si="36"/>
        <v>#REF!</v>
      </c>
      <c r="CL23" s="36" t="e">
        <f t="shared" si="36"/>
        <v>#REF!</v>
      </c>
      <c r="CM23" s="36" t="e">
        <f t="shared" si="38"/>
        <v>#REF!</v>
      </c>
      <c r="CN23" s="36" t="e">
        <f t="shared" si="38"/>
        <v>#REF!</v>
      </c>
      <c r="CO23" s="36" t="e">
        <f t="shared" si="38"/>
        <v>#REF!</v>
      </c>
      <c r="CP23" s="36" t="e">
        <f t="shared" si="38"/>
        <v>#REF!</v>
      </c>
      <c r="CQ23" s="36" t="e">
        <f t="shared" si="38"/>
        <v>#REF!</v>
      </c>
      <c r="CR23" s="36" t="e">
        <f t="shared" si="38"/>
        <v>#REF!</v>
      </c>
      <c r="CS23" s="36" t="e">
        <f t="shared" si="38"/>
        <v>#REF!</v>
      </c>
      <c r="CT23" s="36" t="e">
        <f t="shared" si="38"/>
        <v>#REF!</v>
      </c>
      <c r="CU23" s="36" t="e">
        <f t="shared" si="38"/>
        <v>#REF!</v>
      </c>
      <c r="CV23" s="36" t="e">
        <f t="shared" si="38"/>
        <v>#REF!</v>
      </c>
      <c r="CW23" s="36" t="e">
        <f t="shared" si="38"/>
        <v>#REF!</v>
      </c>
      <c r="CX23" s="36" t="e">
        <f t="shared" si="38"/>
        <v>#REF!</v>
      </c>
      <c r="CY23" s="36" t="e">
        <f t="shared" si="38"/>
        <v>#REF!</v>
      </c>
      <c r="CZ23" s="36" t="e">
        <f t="shared" si="38"/>
        <v>#REF!</v>
      </c>
      <c r="DA23" s="36" t="e">
        <f t="shared" si="38"/>
        <v>#REF!</v>
      </c>
      <c r="DB23" s="36" t="e">
        <f t="shared" si="38"/>
        <v>#REF!</v>
      </c>
      <c r="DC23" s="36" t="e">
        <f t="shared" si="40"/>
        <v>#REF!</v>
      </c>
      <c r="DD23" s="36" t="e">
        <f t="shared" si="40"/>
        <v>#REF!</v>
      </c>
      <c r="DE23" s="36" t="e">
        <f t="shared" si="40"/>
        <v>#REF!</v>
      </c>
      <c r="DF23" s="36" t="e">
        <f t="shared" si="40"/>
        <v>#REF!</v>
      </c>
      <c r="DG23" s="36" t="e">
        <f t="shared" si="40"/>
        <v>#REF!</v>
      </c>
      <c r="DH23" s="36" t="e">
        <f t="shared" si="40"/>
        <v>#REF!</v>
      </c>
      <c r="DI23" s="36" t="e">
        <f t="shared" si="40"/>
        <v>#REF!</v>
      </c>
      <c r="DJ23" s="36" t="e">
        <f t="shared" si="40"/>
        <v>#REF!</v>
      </c>
      <c r="DK23" s="36" t="e">
        <f t="shared" si="40"/>
        <v>#REF!</v>
      </c>
      <c r="DL23" s="36" t="e">
        <f t="shared" si="40"/>
        <v>#REF!</v>
      </c>
      <c r="DM23" s="36" t="e">
        <f t="shared" si="40"/>
        <v>#REF!</v>
      </c>
      <c r="DN23" s="36" t="e">
        <f t="shared" si="40"/>
        <v>#REF!</v>
      </c>
      <c r="DO23" s="36" t="e">
        <f t="shared" si="40"/>
        <v>#REF!</v>
      </c>
      <c r="DP23" s="36" t="e">
        <f t="shared" si="40"/>
        <v>#REF!</v>
      </c>
      <c r="DQ23" s="36" t="e">
        <f t="shared" si="40"/>
        <v>#REF!</v>
      </c>
      <c r="DR23" s="36" t="e">
        <f t="shared" si="40"/>
        <v>#REF!</v>
      </c>
      <c r="DS23" s="36" t="e">
        <f t="shared" si="42"/>
        <v>#REF!</v>
      </c>
      <c r="DT23" s="36" t="e">
        <f t="shared" si="42"/>
        <v>#REF!</v>
      </c>
      <c r="DU23" s="36" t="e">
        <f t="shared" si="42"/>
        <v>#REF!</v>
      </c>
      <c r="DV23" s="36" t="e">
        <f t="shared" si="42"/>
        <v>#REF!</v>
      </c>
      <c r="DW23" s="36" t="e">
        <f t="shared" si="42"/>
        <v>#REF!</v>
      </c>
      <c r="DX23" s="36" t="e">
        <f t="shared" si="42"/>
        <v>#REF!</v>
      </c>
      <c r="DY23" s="36" t="e">
        <f t="shared" si="42"/>
        <v>#REF!</v>
      </c>
      <c r="DZ23" s="36" t="e">
        <f t="shared" si="42"/>
        <v>#REF!</v>
      </c>
      <c r="EA23" s="36" t="e">
        <f t="shared" si="42"/>
        <v>#REF!</v>
      </c>
      <c r="EB23" s="36" t="e">
        <f t="shared" si="42"/>
        <v>#REF!</v>
      </c>
      <c r="EC23" s="36" t="e">
        <f t="shared" si="42"/>
        <v>#REF!</v>
      </c>
      <c r="ED23" s="36" t="e">
        <f t="shared" si="42"/>
        <v>#REF!</v>
      </c>
      <c r="EE23" s="36" t="e">
        <f t="shared" si="42"/>
        <v>#REF!</v>
      </c>
      <c r="EF23" s="36" t="e">
        <f t="shared" si="42"/>
        <v>#REF!</v>
      </c>
      <c r="EG23" s="36" t="e">
        <f t="shared" si="42"/>
        <v>#REF!</v>
      </c>
      <c r="EH23" s="36" t="e">
        <f t="shared" si="42"/>
        <v>#REF!</v>
      </c>
      <c r="EI23" s="36" t="e">
        <f t="shared" si="44"/>
        <v>#REF!</v>
      </c>
      <c r="EJ23" s="36" t="e">
        <f t="shared" si="44"/>
        <v>#REF!</v>
      </c>
      <c r="EK23" s="36" t="e">
        <f t="shared" si="44"/>
        <v>#REF!</v>
      </c>
      <c r="EL23" s="36" t="e">
        <f t="shared" si="44"/>
        <v>#REF!</v>
      </c>
      <c r="EM23" s="36" t="e">
        <f t="shared" si="44"/>
        <v>#REF!</v>
      </c>
      <c r="EN23" s="36" t="e">
        <f t="shared" si="44"/>
        <v>#REF!</v>
      </c>
      <c r="EO23" s="36" t="e">
        <f t="shared" si="44"/>
        <v>#REF!</v>
      </c>
      <c r="EP23" s="36" t="e">
        <f t="shared" si="44"/>
        <v>#REF!</v>
      </c>
      <c r="EQ23" s="36" t="e">
        <f t="shared" si="44"/>
        <v>#REF!</v>
      </c>
      <c r="ER23" s="36" t="e">
        <f t="shared" si="44"/>
        <v>#REF!</v>
      </c>
      <c r="ES23" s="36" t="e">
        <f t="shared" si="44"/>
        <v>#REF!</v>
      </c>
      <c r="ET23" s="36" t="e">
        <f t="shared" si="44"/>
        <v>#REF!</v>
      </c>
      <c r="EU23" s="36" t="e">
        <f t="shared" si="44"/>
        <v>#REF!</v>
      </c>
      <c r="EV23" s="36" t="e">
        <f t="shared" si="44"/>
        <v>#REF!</v>
      </c>
      <c r="EW23" s="36" t="e">
        <f t="shared" si="44"/>
        <v>#REF!</v>
      </c>
      <c r="EX23" s="36" t="e">
        <f t="shared" si="44"/>
        <v>#REF!</v>
      </c>
      <c r="EY23" s="36" t="e">
        <f t="shared" si="46"/>
        <v>#REF!</v>
      </c>
      <c r="EZ23" s="36" t="e">
        <f t="shared" si="46"/>
        <v>#REF!</v>
      </c>
      <c r="FA23" s="36" t="e">
        <f t="shared" si="46"/>
        <v>#REF!</v>
      </c>
      <c r="FB23" s="36" t="e">
        <f t="shared" si="46"/>
        <v>#REF!</v>
      </c>
      <c r="FC23" s="36" t="e">
        <f t="shared" si="46"/>
        <v>#REF!</v>
      </c>
      <c r="FD23" s="36" t="e">
        <f t="shared" si="46"/>
        <v>#REF!</v>
      </c>
      <c r="FE23" s="36" t="e">
        <f t="shared" si="46"/>
        <v>#REF!</v>
      </c>
      <c r="FF23" s="36" t="e">
        <f t="shared" si="46"/>
        <v>#REF!</v>
      </c>
      <c r="FG23" s="36" t="e">
        <f t="shared" si="46"/>
        <v>#REF!</v>
      </c>
      <c r="FH23" s="36" t="e">
        <f t="shared" si="46"/>
        <v>#REF!</v>
      </c>
      <c r="FI23" s="36" t="e">
        <f t="shared" si="46"/>
        <v>#REF!</v>
      </c>
      <c r="FJ23" s="36" t="e">
        <f t="shared" si="46"/>
        <v>#REF!</v>
      </c>
      <c r="FK23" s="36" t="e">
        <f t="shared" si="46"/>
        <v>#REF!</v>
      </c>
      <c r="FL23" s="36" t="e">
        <f t="shared" si="46"/>
        <v>#REF!</v>
      </c>
      <c r="FM23" s="36" t="e">
        <f t="shared" si="46"/>
        <v>#REF!</v>
      </c>
      <c r="FN23" s="36" t="e">
        <f t="shared" si="46"/>
        <v>#REF!</v>
      </c>
      <c r="FO23" s="36" t="e">
        <f t="shared" si="48"/>
        <v>#REF!</v>
      </c>
      <c r="FP23" s="36" t="e">
        <f t="shared" si="48"/>
        <v>#REF!</v>
      </c>
      <c r="FQ23" s="36" t="e">
        <f t="shared" si="48"/>
        <v>#REF!</v>
      </c>
      <c r="FR23" s="36" t="e">
        <f t="shared" si="48"/>
        <v>#REF!</v>
      </c>
      <c r="FS23" s="36" t="e">
        <f t="shared" si="48"/>
        <v>#REF!</v>
      </c>
      <c r="FT23" s="36" t="e">
        <f t="shared" si="48"/>
        <v>#REF!</v>
      </c>
      <c r="FU23" s="36" t="e">
        <f t="shared" si="48"/>
        <v>#REF!</v>
      </c>
      <c r="FV23" s="36" t="e">
        <f t="shared" si="48"/>
        <v>#REF!</v>
      </c>
      <c r="FW23" s="36" t="e">
        <f t="shared" si="48"/>
        <v>#REF!</v>
      </c>
      <c r="FX23" s="36" t="e">
        <f t="shared" si="48"/>
        <v>#REF!</v>
      </c>
      <c r="FY23" s="36" t="e">
        <f t="shared" si="48"/>
        <v>#REF!</v>
      </c>
      <c r="FZ23" s="36" t="e">
        <f t="shared" si="48"/>
        <v>#REF!</v>
      </c>
      <c r="GA23" s="36" t="e">
        <f t="shared" si="48"/>
        <v>#REF!</v>
      </c>
      <c r="GB23" s="36" t="e">
        <f t="shared" si="48"/>
        <v>#REF!</v>
      </c>
      <c r="GC23" s="36" t="e">
        <f t="shared" si="48"/>
        <v>#REF!</v>
      </c>
      <c r="GD23" s="36" t="e">
        <f t="shared" si="48"/>
        <v>#REF!</v>
      </c>
      <c r="GE23" s="36" t="e">
        <f t="shared" si="50"/>
        <v>#REF!</v>
      </c>
      <c r="GF23" s="36" t="e">
        <f t="shared" si="50"/>
        <v>#REF!</v>
      </c>
      <c r="GG23" s="36" t="e">
        <f t="shared" si="50"/>
        <v>#REF!</v>
      </c>
      <c r="GH23" s="36" t="e">
        <f t="shared" si="50"/>
        <v>#REF!</v>
      </c>
      <c r="GI23" s="36" t="e">
        <f t="shared" si="50"/>
        <v>#REF!</v>
      </c>
      <c r="GJ23" s="36" t="e">
        <f t="shared" si="50"/>
        <v>#REF!</v>
      </c>
      <c r="GK23" s="36" t="e">
        <f t="shared" si="50"/>
        <v>#REF!</v>
      </c>
      <c r="GL23" s="36" t="e">
        <f t="shared" si="50"/>
        <v>#REF!</v>
      </c>
      <c r="GM23" s="36" t="e">
        <f t="shared" si="50"/>
        <v>#REF!</v>
      </c>
      <c r="GN23" s="36" t="e">
        <f t="shared" si="50"/>
        <v>#REF!</v>
      </c>
      <c r="GO23" s="36" t="e">
        <f t="shared" si="50"/>
        <v>#REF!</v>
      </c>
      <c r="GP23" s="36" t="e">
        <f t="shared" si="50"/>
        <v>#REF!</v>
      </c>
      <c r="GQ23" s="36" t="e">
        <f t="shared" si="50"/>
        <v>#REF!</v>
      </c>
      <c r="GR23" s="36" t="e">
        <f t="shared" si="50"/>
        <v>#REF!</v>
      </c>
      <c r="GS23" s="36" t="e">
        <f t="shared" si="50"/>
        <v>#REF!</v>
      </c>
      <c r="GT23" s="36" t="e">
        <f t="shared" si="50"/>
        <v>#REF!</v>
      </c>
      <c r="GU23" s="36" t="e">
        <f t="shared" si="52"/>
        <v>#REF!</v>
      </c>
      <c r="GV23" s="36" t="e">
        <f t="shared" si="52"/>
        <v>#REF!</v>
      </c>
      <c r="GW23" s="36" t="e">
        <f t="shared" si="52"/>
        <v>#REF!</v>
      </c>
      <c r="GX23" s="36" t="e">
        <f t="shared" si="52"/>
        <v>#REF!</v>
      </c>
      <c r="GY23" s="36" t="e">
        <f t="shared" si="52"/>
        <v>#REF!</v>
      </c>
      <c r="GZ23" s="36" t="e">
        <f t="shared" si="52"/>
        <v>#REF!</v>
      </c>
      <c r="HA23" s="36" t="e">
        <f t="shared" si="52"/>
        <v>#REF!</v>
      </c>
      <c r="HB23" s="36" t="e">
        <f t="shared" si="52"/>
        <v>#REF!</v>
      </c>
      <c r="HC23" s="36" t="e">
        <f t="shared" si="52"/>
        <v>#REF!</v>
      </c>
      <c r="HD23" s="36" t="e">
        <f t="shared" si="52"/>
        <v>#REF!</v>
      </c>
      <c r="HE23" s="36" t="e">
        <f t="shared" si="52"/>
        <v>#REF!</v>
      </c>
      <c r="HF23" s="36" t="e">
        <f t="shared" si="52"/>
        <v>#REF!</v>
      </c>
      <c r="HG23" s="36" t="e">
        <f t="shared" si="52"/>
        <v>#REF!</v>
      </c>
      <c r="HH23" s="36" t="e">
        <f t="shared" si="52"/>
        <v>#REF!</v>
      </c>
    </row>
    <row r="24" spans="1:216" ht="15.75" customHeight="1">
      <c r="A24" s="10">
        <v>13</v>
      </c>
      <c r="B24" s="87" t="s">
        <v>332</v>
      </c>
      <c r="C24" s="103" t="e">
        <f>#REF!</f>
        <v>#REF!</v>
      </c>
      <c r="D24" s="116" t="e">
        <f>#REF!</f>
        <v>#REF!</v>
      </c>
      <c r="E24" s="75" t="e">
        <f>#REF!</f>
        <v>#REF!</v>
      </c>
      <c r="F24" s="15" t="e">
        <f t="shared" si="78"/>
        <v>#REF!</v>
      </c>
      <c r="G24" s="15" t="e">
        <f t="shared" si="79"/>
        <v>#REF!</v>
      </c>
      <c r="H24" s="15" t="e">
        <f t="shared" si="80"/>
        <v>#REF!</v>
      </c>
      <c r="I24" s="15" t="e">
        <f t="shared" si="81"/>
        <v>#REF!</v>
      </c>
      <c r="J24" s="15" t="e">
        <f t="shared" si="82"/>
        <v>#REF!</v>
      </c>
      <c r="K24" s="22">
        <v>0.05</v>
      </c>
      <c r="L24" s="15" t="e">
        <f t="shared" si="1"/>
        <v>#VALUE!</v>
      </c>
      <c r="M24" s="15"/>
      <c r="N24" s="107" t="e">
        <f t="shared" si="20"/>
        <v>#REF!</v>
      </c>
      <c r="O24" s="15" t="e">
        <f t="shared" si="21"/>
        <v>#REF!</v>
      </c>
      <c r="P24" s="100" t="e">
        <f t="shared" si="28"/>
        <v>#REF!</v>
      </c>
      <c r="Q24" s="36" t="e">
        <f t="shared" si="29"/>
        <v>#REF!</v>
      </c>
      <c r="R24" s="36" t="e">
        <f t="shared" si="2"/>
        <v>#REF!</v>
      </c>
      <c r="S24" s="36" t="e">
        <f t="shared" si="2"/>
        <v>#REF!</v>
      </c>
      <c r="T24" s="36" t="e">
        <f t="shared" si="2"/>
        <v>#REF!</v>
      </c>
      <c r="U24" s="36" t="e">
        <f t="shared" si="2"/>
        <v>#REF!</v>
      </c>
      <c r="V24" s="36" t="e">
        <f t="shared" si="83"/>
        <v>#REF!</v>
      </c>
      <c r="W24" s="36" t="e">
        <f t="shared" si="84"/>
        <v>#REF!</v>
      </c>
      <c r="X24" s="36" t="e">
        <f t="shared" si="85"/>
        <v>#REF!</v>
      </c>
      <c r="Y24" s="36" t="e">
        <f t="shared" si="86"/>
        <v>#REF!</v>
      </c>
      <c r="Z24" s="36" t="e">
        <f t="shared" si="87"/>
        <v>#REF!</v>
      </c>
      <c r="AA24" s="36" t="e">
        <f t="shared" si="30"/>
        <v>#REF!</v>
      </c>
      <c r="AB24" s="36" t="e">
        <f t="shared" si="30"/>
        <v>#REF!</v>
      </c>
      <c r="AC24" s="36" t="e">
        <f t="shared" si="30"/>
        <v>#REF!</v>
      </c>
      <c r="AD24" s="36" t="e">
        <f t="shared" si="30"/>
        <v>#REF!</v>
      </c>
      <c r="AE24" s="36" t="e">
        <f t="shared" si="30"/>
        <v>#REF!</v>
      </c>
      <c r="AF24" s="36" t="e">
        <f t="shared" si="30"/>
        <v>#REF!</v>
      </c>
      <c r="AG24" s="36" t="e">
        <f t="shared" si="30"/>
        <v>#REF!</v>
      </c>
      <c r="AH24" s="36" t="e">
        <f t="shared" si="30"/>
        <v>#REF!</v>
      </c>
      <c r="AI24" s="36" t="e">
        <f t="shared" si="30"/>
        <v>#REF!</v>
      </c>
      <c r="AJ24" s="36" t="e">
        <f t="shared" si="30"/>
        <v>#REF!</v>
      </c>
      <c r="AK24" s="36" t="e">
        <f t="shared" si="30"/>
        <v>#REF!</v>
      </c>
      <c r="AL24" s="36" t="e">
        <f t="shared" si="30"/>
        <v>#REF!</v>
      </c>
      <c r="AM24" s="36" t="e">
        <f t="shared" si="30"/>
        <v>#REF!</v>
      </c>
      <c r="AN24" s="36" t="e">
        <f t="shared" si="30"/>
        <v>#REF!</v>
      </c>
      <c r="AO24" s="36" t="e">
        <f t="shared" si="30"/>
        <v>#REF!</v>
      </c>
      <c r="AP24" s="36" t="e">
        <f t="shared" si="30"/>
        <v>#REF!</v>
      </c>
      <c r="AQ24" s="36" t="e">
        <f t="shared" si="32"/>
        <v>#REF!</v>
      </c>
      <c r="AR24" s="36" t="e">
        <f t="shared" si="32"/>
        <v>#REF!</v>
      </c>
      <c r="AS24" s="36" t="e">
        <f t="shared" si="32"/>
        <v>#REF!</v>
      </c>
      <c r="AT24" s="36" t="e">
        <f t="shared" si="32"/>
        <v>#REF!</v>
      </c>
      <c r="AU24" s="36" t="e">
        <f t="shared" si="32"/>
        <v>#REF!</v>
      </c>
      <c r="AV24" s="36" t="e">
        <f t="shared" si="32"/>
        <v>#REF!</v>
      </c>
      <c r="AW24" s="36" t="e">
        <f t="shared" si="32"/>
        <v>#REF!</v>
      </c>
      <c r="AX24" s="36" t="e">
        <f t="shared" si="32"/>
        <v>#REF!</v>
      </c>
      <c r="AY24" s="36" t="e">
        <f t="shared" si="32"/>
        <v>#REF!</v>
      </c>
      <c r="AZ24" s="36" t="e">
        <f t="shared" si="32"/>
        <v>#REF!</v>
      </c>
      <c r="BA24" s="36" t="e">
        <f t="shared" si="32"/>
        <v>#REF!</v>
      </c>
      <c r="BB24" s="36" t="e">
        <f t="shared" si="32"/>
        <v>#REF!</v>
      </c>
      <c r="BC24" s="36" t="e">
        <f t="shared" si="32"/>
        <v>#REF!</v>
      </c>
      <c r="BD24" s="36" t="e">
        <f t="shared" si="32"/>
        <v>#REF!</v>
      </c>
      <c r="BE24" s="36" t="e">
        <f t="shared" si="32"/>
        <v>#REF!</v>
      </c>
      <c r="BF24" s="36" t="e">
        <f t="shared" si="32"/>
        <v>#REF!</v>
      </c>
      <c r="BG24" s="36" t="e">
        <f t="shared" si="34"/>
        <v>#REF!</v>
      </c>
      <c r="BH24" s="36" t="e">
        <f t="shared" si="34"/>
        <v>#REF!</v>
      </c>
      <c r="BI24" s="36" t="e">
        <f t="shared" si="34"/>
        <v>#REF!</v>
      </c>
      <c r="BJ24" s="36" t="e">
        <f t="shared" si="34"/>
        <v>#REF!</v>
      </c>
      <c r="BK24" s="36" t="e">
        <f t="shared" si="34"/>
        <v>#REF!</v>
      </c>
      <c r="BL24" s="36" t="e">
        <f t="shared" si="34"/>
        <v>#REF!</v>
      </c>
      <c r="BM24" s="36" t="e">
        <f t="shared" si="34"/>
        <v>#REF!</v>
      </c>
      <c r="BN24" s="36" t="e">
        <f t="shared" si="34"/>
        <v>#REF!</v>
      </c>
      <c r="BO24" s="36" t="e">
        <f t="shared" si="34"/>
        <v>#REF!</v>
      </c>
      <c r="BP24" s="36" t="e">
        <f t="shared" si="34"/>
        <v>#REF!</v>
      </c>
      <c r="BQ24" s="36" t="e">
        <f t="shared" si="34"/>
        <v>#REF!</v>
      </c>
      <c r="BR24" s="36" t="e">
        <f t="shared" si="34"/>
        <v>#REF!</v>
      </c>
      <c r="BS24" s="36" t="e">
        <f t="shared" si="34"/>
        <v>#REF!</v>
      </c>
      <c r="BT24" s="36" t="e">
        <f t="shared" si="34"/>
        <v>#REF!</v>
      </c>
      <c r="BU24" s="36" t="e">
        <f t="shared" si="34"/>
        <v>#REF!</v>
      </c>
      <c r="BV24" s="36" t="e">
        <f t="shared" si="34"/>
        <v>#REF!</v>
      </c>
      <c r="BW24" s="36" t="e">
        <f t="shared" si="36"/>
        <v>#REF!</v>
      </c>
      <c r="BX24" s="36" t="e">
        <f t="shared" si="36"/>
        <v>#REF!</v>
      </c>
      <c r="BY24" s="36" t="e">
        <f t="shared" si="36"/>
        <v>#REF!</v>
      </c>
      <c r="BZ24" s="36" t="e">
        <f t="shared" si="36"/>
        <v>#REF!</v>
      </c>
      <c r="CA24" s="36" t="e">
        <f t="shared" si="36"/>
        <v>#REF!</v>
      </c>
      <c r="CB24" s="36" t="e">
        <f t="shared" si="36"/>
        <v>#REF!</v>
      </c>
      <c r="CC24" s="36" t="e">
        <f t="shared" si="36"/>
        <v>#REF!</v>
      </c>
      <c r="CD24" s="36" t="e">
        <f t="shared" si="36"/>
        <v>#REF!</v>
      </c>
      <c r="CE24" s="36" t="e">
        <f t="shared" si="36"/>
        <v>#REF!</v>
      </c>
      <c r="CF24" s="36" t="e">
        <f t="shared" si="36"/>
        <v>#REF!</v>
      </c>
      <c r="CG24" s="36" t="e">
        <f t="shared" si="36"/>
        <v>#REF!</v>
      </c>
      <c r="CH24" s="36" t="e">
        <f t="shared" si="36"/>
        <v>#REF!</v>
      </c>
      <c r="CI24" s="36" t="e">
        <f t="shared" si="36"/>
        <v>#REF!</v>
      </c>
      <c r="CJ24" s="36" t="e">
        <f t="shared" si="36"/>
        <v>#REF!</v>
      </c>
      <c r="CK24" s="36" t="e">
        <f t="shared" si="36"/>
        <v>#REF!</v>
      </c>
      <c r="CL24" s="36" t="e">
        <f t="shared" si="36"/>
        <v>#REF!</v>
      </c>
      <c r="CM24" s="36" t="e">
        <f t="shared" si="38"/>
        <v>#REF!</v>
      </c>
      <c r="CN24" s="36" t="e">
        <f t="shared" si="38"/>
        <v>#REF!</v>
      </c>
      <c r="CO24" s="36" t="e">
        <f t="shared" si="38"/>
        <v>#REF!</v>
      </c>
      <c r="CP24" s="36" t="e">
        <f t="shared" si="38"/>
        <v>#REF!</v>
      </c>
      <c r="CQ24" s="36" t="e">
        <f t="shared" si="38"/>
        <v>#REF!</v>
      </c>
      <c r="CR24" s="36" t="e">
        <f t="shared" si="38"/>
        <v>#REF!</v>
      </c>
      <c r="CS24" s="36" t="e">
        <f t="shared" si="38"/>
        <v>#REF!</v>
      </c>
      <c r="CT24" s="36" t="e">
        <f t="shared" si="38"/>
        <v>#REF!</v>
      </c>
      <c r="CU24" s="36" t="e">
        <f t="shared" si="38"/>
        <v>#REF!</v>
      </c>
      <c r="CV24" s="36" t="e">
        <f t="shared" si="38"/>
        <v>#REF!</v>
      </c>
      <c r="CW24" s="36" t="e">
        <f t="shared" si="38"/>
        <v>#REF!</v>
      </c>
      <c r="CX24" s="36" t="e">
        <f t="shared" si="38"/>
        <v>#REF!</v>
      </c>
      <c r="CY24" s="36" t="e">
        <f t="shared" si="38"/>
        <v>#REF!</v>
      </c>
      <c r="CZ24" s="36" t="e">
        <f t="shared" si="38"/>
        <v>#REF!</v>
      </c>
      <c r="DA24" s="36" t="e">
        <f t="shared" si="38"/>
        <v>#REF!</v>
      </c>
      <c r="DB24" s="36" t="e">
        <f t="shared" si="38"/>
        <v>#REF!</v>
      </c>
      <c r="DC24" s="36" t="e">
        <f t="shared" si="40"/>
        <v>#REF!</v>
      </c>
      <c r="DD24" s="36" t="e">
        <f t="shared" si="40"/>
        <v>#REF!</v>
      </c>
      <c r="DE24" s="36" t="e">
        <f t="shared" si="40"/>
        <v>#REF!</v>
      </c>
      <c r="DF24" s="36" t="e">
        <f t="shared" si="40"/>
        <v>#REF!</v>
      </c>
      <c r="DG24" s="36" t="e">
        <f t="shared" si="40"/>
        <v>#REF!</v>
      </c>
      <c r="DH24" s="36" t="e">
        <f t="shared" si="40"/>
        <v>#REF!</v>
      </c>
      <c r="DI24" s="36" t="e">
        <f t="shared" si="40"/>
        <v>#REF!</v>
      </c>
      <c r="DJ24" s="36" t="e">
        <f t="shared" si="40"/>
        <v>#REF!</v>
      </c>
      <c r="DK24" s="36" t="e">
        <f t="shared" si="40"/>
        <v>#REF!</v>
      </c>
      <c r="DL24" s="36" t="e">
        <f t="shared" si="40"/>
        <v>#REF!</v>
      </c>
      <c r="DM24" s="36" t="e">
        <f t="shared" si="40"/>
        <v>#REF!</v>
      </c>
      <c r="DN24" s="36" t="e">
        <f t="shared" si="40"/>
        <v>#REF!</v>
      </c>
      <c r="DO24" s="36" t="e">
        <f t="shared" si="40"/>
        <v>#REF!</v>
      </c>
      <c r="DP24" s="36" t="e">
        <f t="shared" si="40"/>
        <v>#REF!</v>
      </c>
      <c r="DQ24" s="36" t="e">
        <f t="shared" si="40"/>
        <v>#REF!</v>
      </c>
      <c r="DR24" s="36" t="e">
        <f t="shared" si="40"/>
        <v>#REF!</v>
      </c>
      <c r="DS24" s="36" t="e">
        <f t="shared" si="42"/>
        <v>#REF!</v>
      </c>
      <c r="DT24" s="36" t="e">
        <f t="shared" si="42"/>
        <v>#REF!</v>
      </c>
      <c r="DU24" s="36" t="e">
        <f t="shared" si="42"/>
        <v>#REF!</v>
      </c>
      <c r="DV24" s="36" t="e">
        <f t="shared" si="42"/>
        <v>#REF!</v>
      </c>
      <c r="DW24" s="36" t="e">
        <f t="shared" si="42"/>
        <v>#REF!</v>
      </c>
      <c r="DX24" s="36" t="e">
        <f t="shared" si="42"/>
        <v>#REF!</v>
      </c>
      <c r="DY24" s="36" t="e">
        <f t="shared" si="42"/>
        <v>#REF!</v>
      </c>
      <c r="DZ24" s="36" t="e">
        <f t="shared" si="42"/>
        <v>#REF!</v>
      </c>
      <c r="EA24" s="36" t="e">
        <f t="shared" si="42"/>
        <v>#REF!</v>
      </c>
      <c r="EB24" s="36" t="e">
        <f t="shared" si="42"/>
        <v>#REF!</v>
      </c>
      <c r="EC24" s="36" t="e">
        <f t="shared" si="42"/>
        <v>#REF!</v>
      </c>
      <c r="ED24" s="36" t="e">
        <f t="shared" si="42"/>
        <v>#REF!</v>
      </c>
      <c r="EE24" s="36" t="e">
        <f t="shared" si="42"/>
        <v>#REF!</v>
      </c>
      <c r="EF24" s="36" t="e">
        <f t="shared" si="42"/>
        <v>#REF!</v>
      </c>
      <c r="EG24" s="36" t="e">
        <f t="shared" si="42"/>
        <v>#REF!</v>
      </c>
      <c r="EH24" s="36" t="e">
        <f t="shared" si="42"/>
        <v>#REF!</v>
      </c>
      <c r="EI24" s="36" t="e">
        <f t="shared" si="44"/>
        <v>#REF!</v>
      </c>
      <c r="EJ24" s="36" t="e">
        <f t="shared" si="44"/>
        <v>#REF!</v>
      </c>
      <c r="EK24" s="36" t="e">
        <f t="shared" si="44"/>
        <v>#REF!</v>
      </c>
      <c r="EL24" s="36" t="e">
        <f t="shared" si="44"/>
        <v>#REF!</v>
      </c>
      <c r="EM24" s="36" t="e">
        <f t="shared" si="44"/>
        <v>#REF!</v>
      </c>
      <c r="EN24" s="36" t="e">
        <f t="shared" si="44"/>
        <v>#REF!</v>
      </c>
      <c r="EO24" s="36" t="e">
        <f t="shared" si="44"/>
        <v>#REF!</v>
      </c>
      <c r="EP24" s="36" t="e">
        <f t="shared" si="44"/>
        <v>#REF!</v>
      </c>
      <c r="EQ24" s="36" t="e">
        <f t="shared" si="44"/>
        <v>#REF!</v>
      </c>
      <c r="ER24" s="36" t="e">
        <f t="shared" si="44"/>
        <v>#REF!</v>
      </c>
      <c r="ES24" s="36" t="e">
        <f t="shared" si="44"/>
        <v>#REF!</v>
      </c>
      <c r="ET24" s="36" t="e">
        <f t="shared" si="44"/>
        <v>#REF!</v>
      </c>
      <c r="EU24" s="36" t="e">
        <f t="shared" si="44"/>
        <v>#REF!</v>
      </c>
      <c r="EV24" s="36" t="e">
        <f t="shared" si="44"/>
        <v>#REF!</v>
      </c>
      <c r="EW24" s="36" t="e">
        <f t="shared" si="44"/>
        <v>#REF!</v>
      </c>
      <c r="EX24" s="36" t="e">
        <f t="shared" si="44"/>
        <v>#REF!</v>
      </c>
      <c r="EY24" s="36" t="e">
        <f t="shared" si="46"/>
        <v>#REF!</v>
      </c>
      <c r="EZ24" s="36" t="e">
        <f t="shared" si="46"/>
        <v>#REF!</v>
      </c>
      <c r="FA24" s="36" t="e">
        <f t="shared" si="46"/>
        <v>#REF!</v>
      </c>
      <c r="FB24" s="36" t="e">
        <f t="shared" si="46"/>
        <v>#REF!</v>
      </c>
      <c r="FC24" s="36" t="e">
        <f t="shared" si="46"/>
        <v>#REF!</v>
      </c>
      <c r="FD24" s="36" t="e">
        <f t="shared" si="46"/>
        <v>#REF!</v>
      </c>
      <c r="FE24" s="36" t="e">
        <f t="shared" si="46"/>
        <v>#REF!</v>
      </c>
      <c r="FF24" s="36" t="e">
        <f t="shared" si="46"/>
        <v>#REF!</v>
      </c>
      <c r="FG24" s="36" t="e">
        <f t="shared" si="46"/>
        <v>#REF!</v>
      </c>
      <c r="FH24" s="36" t="e">
        <f t="shared" si="46"/>
        <v>#REF!</v>
      </c>
      <c r="FI24" s="36" t="e">
        <f t="shared" si="46"/>
        <v>#REF!</v>
      </c>
      <c r="FJ24" s="36" t="e">
        <f t="shared" si="46"/>
        <v>#REF!</v>
      </c>
      <c r="FK24" s="36" t="e">
        <f t="shared" si="46"/>
        <v>#REF!</v>
      </c>
      <c r="FL24" s="36" t="e">
        <f t="shared" si="46"/>
        <v>#REF!</v>
      </c>
      <c r="FM24" s="36" t="e">
        <f t="shared" si="46"/>
        <v>#REF!</v>
      </c>
      <c r="FN24" s="36" t="e">
        <f t="shared" si="46"/>
        <v>#REF!</v>
      </c>
      <c r="FO24" s="36" t="e">
        <f t="shared" si="48"/>
        <v>#REF!</v>
      </c>
      <c r="FP24" s="36" t="e">
        <f t="shared" si="48"/>
        <v>#REF!</v>
      </c>
      <c r="FQ24" s="36" t="e">
        <f t="shared" si="48"/>
        <v>#REF!</v>
      </c>
      <c r="FR24" s="36" t="e">
        <f t="shared" si="48"/>
        <v>#REF!</v>
      </c>
      <c r="FS24" s="36" t="e">
        <f t="shared" si="48"/>
        <v>#REF!</v>
      </c>
      <c r="FT24" s="36" t="e">
        <f t="shared" si="48"/>
        <v>#REF!</v>
      </c>
      <c r="FU24" s="36" t="e">
        <f t="shared" si="48"/>
        <v>#REF!</v>
      </c>
      <c r="FV24" s="36" t="e">
        <f t="shared" si="48"/>
        <v>#REF!</v>
      </c>
      <c r="FW24" s="36" t="e">
        <f t="shared" si="48"/>
        <v>#REF!</v>
      </c>
      <c r="FX24" s="36" t="e">
        <f t="shared" si="48"/>
        <v>#REF!</v>
      </c>
      <c r="FY24" s="36" t="e">
        <f t="shared" si="48"/>
        <v>#REF!</v>
      </c>
      <c r="FZ24" s="36" t="e">
        <f t="shared" si="48"/>
        <v>#REF!</v>
      </c>
      <c r="GA24" s="36" t="e">
        <f t="shared" si="48"/>
        <v>#REF!</v>
      </c>
      <c r="GB24" s="36" t="e">
        <f t="shared" si="48"/>
        <v>#REF!</v>
      </c>
      <c r="GC24" s="36" t="e">
        <f t="shared" si="48"/>
        <v>#REF!</v>
      </c>
      <c r="GD24" s="36" t="e">
        <f t="shared" si="48"/>
        <v>#REF!</v>
      </c>
      <c r="GE24" s="36" t="e">
        <f t="shared" si="50"/>
        <v>#REF!</v>
      </c>
      <c r="GF24" s="36" t="e">
        <f t="shared" si="50"/>
        <v>#REF!</v>
      </c>
      <c r="GG24" s="36" t="e">
        <f t="shared" si="50"/>
        <v>#REF!</v>
      </c>
      <c r="GH24" s="36" t="e">
        <f t="shared" si="50"/>
        <v>#REF!</v>
      </c>
      <c r="GI24" s="36" t="e">
        <f t="shared" si="50"/>
        <v>#REF!</v>
      </c>
      <c r="GJ24" s="36" t="e">
        <f t="shared" si="50"/>
        <v>#REF!</v>
      </c>
      <c r="GK24" s="36" t="e">
        <f t="shared" si="50"/>
        <v>#REF!</v>
      </c>
      <c r="GL24" s="36" t="e">
        <f t="shared" si="50"/>
        <v>#REF!</v>
      </c>
      <c r="GM24" s="36" t="e">
        <f t="shared" si="50"/>
        <v>#REF!</v>
      </c>
      <c r="GN24" s="36" t="e">
        <f t="shared" si="50"/>
        <v>#REF!</v>
      </c>
      <c r="GO24" s="36" t="e">
        <f t="shared" si="50"/>
        <v>#REF!</v>
      </c>
      <c r="GP24" s="36" t="e">
        <f t="shared" si="50"/>
        <v>#REF!</v>
      </c>
      <c r="GQ24" s="36" t="e">
        <f t="shared" si="50"/>
        <v>#REF!</v>
      </c>
      <c r="GR24" s="36" t="e">
        <f t="shared" si="50"/>
        <v>#REF!</v>
      </c>
      <c r="GS24" s="36" t="e">
        <f t="shared" si="50"/>
        <v>#REF!</v>
      </c>
      <c r="GT24" s="36" t="e">
        <f t="shared" si="50"/>
        <v>#REF!</v>
      </c>
      <c r="GU24" s="36" t="e">
        <f t="shared" si="52"/>
        <v>#REF!</v>
      </c>
      <c r="GV24" s="36" t="e">
        <f t="shared" si="52"/>
        <v>#REF!</v>
      </c>
      <c r="GW24" s="36" t="e">
        <f t="shared" si="52"/>
        <v>#REF!</v>
      </c>
      <c r="GX24" s="36" t="e">
        <f t="shared" si="52"/>
        <v>#REF!</v>
      </c>
      <c r="GY24" s="36" t="e">
        <f t="shared" si="52"/>
        <v>#REF!</v>
      </c>
      <c r="GZ24" s="36" t="e">
        <f t="shared" si="52"/>
        <v>#REF!</v>
      </c>
      <c r="HA24" s="36" t="e">
        <f t="shared" si="52"/>
        <v>#REF!</v>
      </c>
      <c r="HB24" s="36" t="e">
        <f t="shared" si="52"/>
        <v>#REF!</v>
      </c>
      <c r="HC24" s="36" t="e">
        <f t="shared" si="52"/>
        <v>#REF!</v>
      </c>
      <c r="HD24" s="36" t="e">
        <f t="shared" si="52"/>
        <v>#REF!</v>
      </c>
      <c r="HE24" s="36" t="e">
        <f t="shared" si="52"/>
        <v>#REF!</v>
      </c>
      <c r="HF24" s="36" t="e">
        <f t="shared" si="52"/>
        <v>#REF!</v>
      </c>
      <c r="HG24" s="36" t="e">
        <f t="shared" si="52"/>
        <v>#REF!</v>
      </c>
      <c r="HH24" s="36" t="e">
        <f t="shared" si="52"/>
        <v>#REF!</v>
      </c>
    </row>
    <row r="25" spans="1:216" ht="15.75" customHeight="1">
      <c r="A25" s="10">
        <v>14</v>
      </c>
      <c r="B25" s="87" t="s">
        <v>359</v>
      </c>
      <c r="C25" s="103" t="e">
        <f>#REF!</f>
        <v>#REF!</v>
      </c>
      <c r="D25" s="116" t="e">
        <f>#REF!</f>
        <v>#REF!</v>
      </c>
      <c r="E25" s="75" t="e">
        <f>#REF!</f>
        <v>#REF!</v>
      </c>
      <c r="F25" s="15" t="e">
        <f t="shared" si="78"/>
        <v>#REF!</v>
      </c>
      <c r="G25" s="15" t="e">
        <f t="shared" si="79"/>
        <v>#REF!</v>
      </c>
      <c r="H25" s="15" t="e">
        <f t="shared" si="80"/>
        <v>#REF!</v>
      </c>
      <c r="I25" s="15" t="e">
        <f t="shared" si="81"/>
        <v>#REF!</v>
      </c>
      <c r="J25" s="15" t="e">
        <f t="shared" si="82"/>
        <v>#REF!</v>
      </c>
      <c r="K25" s="22">
        <v>0.05</v>
      </c>
      <c r="L25" s="15" t="e">
        <f t="shared" si="1"/>
        <v>#VALUE!</v>
      </c>
      <c r="M25" s="15"/>
      <c r="N25" s="107" t="e">
        <f t="shared" si="20"/>
        <v>#REF!</v>
      </c>
      <c r="O25" s="15" t="e">
        <f t="shared" si="21"/>
        <v>#REF!</v>
      </c>
      <c r="P25" s="100" t="e">
        <f t="shared" si="28"/>
        <v>#REF!</v>
      </c>
      <c r="Q25" s="36" t="e">
        <f t="shared" si="29"/>
        <v>#REF!</v>
      </c>
      <c r="R25" s="36" t="e">
        <f t="shared" si="2"/>
        <v>#REF!</v>
      </c>
      <c r="S25" s="36" t="e">
        <f t="shared" si="2"/>
        <v>#REF!</v>
      </c>
      <c r="T25" s="36" t="e">
        <f t="shared" si="2"/>
        <v>#REF!</v>
      </c>
      <c r="U25" s="36" t="e">
        <f t="shared" si="2"/>
        <v>#REF!</v>
      </c>
      <c r="V25" s="36" t="e">
        <f t="shared" si="83"/>
        <v>#REF!</v>
      </c>
      <c r="W25" s="36" t="e">
        <f t="shared" si="84"/>
        <v>#REF!</v>
      </c>
      <c r="X25" s="36" t="e">
        <f t="shared" si="85"/>
        <v>#REF!</v>
      </c>
      <c r="Y25" s="36" t="e">
        <f t="shared" si="86"/>
        <v>#REF!</v>
      </c>
      <c r="Z25" s="36" t="e">
        <f t="shared" si="87"/>
        <v>#REF!</v>
      </c>
      <c r="AA25" s="36" t="e">
        <f t="shared" si="30"/>
        <v>#REF!</v>
      </c>
      <c r="AB25" s="36" t="e">
        <f t="shared" si="30"/>
        <v>#REF!</v>
      </c>
      <c r="AC25" s="36" t="e">
        <f t="shared" si="30"/>
        <v>#REF!</v>
      </c>
      <c r="AD25" s="36" t="e">
        <f t="shared" si="30"/>
        <v>#REF!</v>
      </c>
      <c r="AE25" s="36" t="e">
        <f t="shared" si="30"/>
        <v>#REF!</v>
      </c>
      <c r="AF25" s="36" t="e">
        <f t="shared" si="30"/>
        <v>#REF!</v>
      </c>
      <c r="AG25" s="36" t="e">
        <f t="shared" si="30"/>
        <v>#REF!</v>
      </c>
      <c r="AH25" s="36" t="e">
        <f t="shared" si="30"/>
        <v>#REF!</v>
      </c>
      <c r="AI25" s="36" t="e">
        <f t="shared" si="30"/>
        <v>#REF!</v>
      </c>
      <c r="AJ25" s="36" t="e">
        <f t="shared" si="30"/>
        <v>#REF!</v>
      </c>
      <c r="AK25" s="36" t="e">
        <f t="shared" si="30"/>
        <v>#REF!</v>
      </c>
      <c r="AL25" s="36" t="e">
        <f t="shared" si="30"/>
        <v>#REF!</v>
      </c>
      <c r="AM25" s="36" t="e">
        <f t="shared" si="30"/>
        <v>#REF!</v>
      </c>
      <c r="AN25" s="36" t="e">
        <f t="shared" si="30"/>
        <v>#REF!</v>
      </c>
      <c r="AO25" s="36" t="e">
        <f t="shared" si="30"/>
        <v>#REF!</v>
      </c>
      <c r="AP25" s="36" t="e">
        <f t="shared" si="30"/>
        <v>#REF!</v>
      </c>
      <c r="AQ25" s="36" t="e">
        <f t="shared" si="32"/>
        <v>#REF!</v>
      </c>
      <c r="AR25" s="36" t="e">
        <f t="shared" si="32"/>
        <v>#REF!</v>
      </c>
      <c r="AS25" s="36" t="e">
        <f t="shared" si="32"/>
        <v>#REF!</v>
      </c>
      <c r="AT25" s="36" t="e">
        <f t="shared" si="32"/>
        <v>#REF!</v>
      </c>
      <c r="AU25" s="36" t="e">
        <f t="shared" si="32"/>
        <v>#REF!</v>
      </c>
      <c r="AV25" s="36" t="e">
        <f t="shared" si="32"/>
        <v>#REF!</v>
      </c>
      <c r="AW25" s="36" t="e">
        <f t="shared" si="32"/>
        <v>#REF!</v>
      </c>
      <c r="AX25" s="36" t="e">
        <f t="shared" si="32"/>
        <v>#REF!</v>
      </c>
      <c r="AY25" s="36" t="e">
        <f t="shared" si="32"/>
        <v>#REF!</v>
      </c>
      <c r="AZ25" s="36" t="e">
        <f t="shared" si="32"/>
        <v>#REF!</v>
      </c>
      <c r="BA25" s="36" t="e">
        <f t="shared" si="32"/>
        <v>#REF!</v>
      </c>
      <c r="BB25" s="36" t="e">
        <f t="shared" si="32"/>
        <v>#REF!</v>
      </c>
      <c r="BC25" s="36" t="e">
        <f t="shared" si="32"/>
        <v>#REF!</v>
      </c>
      <c r="BD25" s="36" t="e">
        <f t="shared" si="32"/>
        <v>#REF!</v>
      </c>
      <c r="BE25" s="36" t="e">
        <f t="shared" si="32"/>
        <v>#REF!</v>
      </c>
      <c r="BF25" s="36" t="e">
        <f t="shared" si="32"/>
        <v>#REF!</v>
      </c>
      <c r="BG25" s="36" t="e">
        <f t="shared" si="34"/>
        <v>#REF!</v>
      </c>
      <c r="BH25" s="36" t="e">
        <f t="shared" si="34"/>
        <v>#REF!</v>
      </c>
      <c r="BI25" s="36" t="e">
        <f t="shared" si="34"/>
        <v>#REF!</v>
      </c>
      <c r="BJ25" s="36" t="e">
        <f t="shared" si="34"/>
        <v>#REF!</v>
      </c>
      <c r="BK25" s="36" t="e">
        <f t="shared" si="34"/>
        <v>#REF!</v>
      </c>
      <c r="BL25" s="36" t="e">
        <f t="shared" si="34"/>
        <v>#REF!</v>
      </c>
      <c r="BM25" s="36" t="e">
        <f t="shared" si="34"/>
        <v>#REF!</v>
      </c>
      <c r="BN25" s="36" t="e">
        <f t="shared" si="34"/>
        <v>#REF!</v>
      </c>
      <c r="BO25" s="36" t="e">
        <f t="shared" si="34"/>
        <v>#REF!</v>
      </c>
      <c r="BP25" s="36" t="e">
        <f t="shared" si="34"/>
        <v>#REF!</v>
      </c>
      <c r="BQ25" s="36" t="e">
        <f t="shared" si="34"/>
        <v>#REF!</v>
      </c>
      <c r="BR25" s="36" t="e">
        <f t="shared" si="34"/>
        <v>#REF!</v>
      </c>
      <c r="BS25" s="36" t="e">
        <f t="shared" si="34"/>
        <v>#REF!</v>
      </c>
      <c r="BT25" s="36" t="e">
        <f t="shared" si="34"/>
        <v>#REF!</v>
      </c>
      <c r="BU25" s="36" t="e">
        <f t="shared" si="34"/>
        <v>#REF!</v>
      </c>
      <c r="BV25" s="36" t="e">
        <f t="shared" si="34"/>
        <v>#REF!</v>
      </c>
      <c r="BW25" s="36" t="e">
        <f t="shared" si="36"/>
        <v>#REF!</v>
      </c>
      <c r="BX25" s="36" t="e">
        <f t="shared" si="36"/>
        <v>#REF!</v>
      </c>
      <c r="BY25" s="36" t="e">
        <f t="shared" si="36"/>
        <v>#REF!</v>
      </c>
      <c r="BZ25" s="36" t="e">
        <f t="shared" si="36"/>
        <v>#REF!</v>
      </c>
      <c r="CA25" s="36" t="e">
        <f t="shared" si="36"/>
        <v>#REF!</v>
      </c>
      <c r="CB25" s="36" t="e">
        <f t="shared" si="36"/>
        <v>#REF!</v>
      </c>
      <c r="CC25" s="36" t="e">
        <f t="shared" si="36"/>
        <v>#REF!</v>
      </c>
      <c r="CD25" s="36" t="e">
        <f t="shared" si="36"/>
        <v>#REF!</v>
      </c>
      <c r="CE25" s="36" t="e">
        <f t="shared" si="36"/>
        <v>#REF!</v>
      </c>
      <c r="CF25" s="36" t="e">
        <f t="shared" si="36"/>
        <v>#REF!</v>
      </c>
      <c r="CG25" s="36" t="e">
        <f t="shared" si="36"/>
        <v>#REF!</v>
      </c>
      <c r="CH25" s="36" t="e">
        <f t="shared" si="36"/>
        <v>#REF!</v>
      </c>
      <c r="CI25" s="36" t="e">
        <f t="shared" si="36"/>
        <v>#REF!</v>
      </c>
      <c r="CJ25" s="36" t="e">
        <f t="shared" si="36"/>
        <v>#REF!</v>
      </c>
      <c r="CK25" s="36" t="e">
        <f t="shared" si="36"/>
        <v>#REF!</v>
      </c>
      <c r="CL25" s="36" t="e">
        <f t="shared" si="36"/>
        <v>#REF!</v>
      </c>
      <c r="CM25" s="36" t="e">
        <f t="shared" si="38"/>
        <v>#REF!</v>
      </c>
      <c r="CN25" s="36" t="e">
        <f t="shared" si="38"/>
        <v>#REF!</v>
      </c>
      <c r="CO25" s="36" t="e">
        <f t="shared" si="38"/>
        <v>#REF!</v>
      </c>
      <c r="CP25" s="36" t="e">
        <f t="shared" si="38"/>
        <v>#REF!</v>
      </c>
      <c r="CQ25" s="36" t="e">
        <f t="shared" si="38"/>
        <v>#REF!</v>
      </c>
      <c r="CR25" s="36" t="e">
        <f t="shared" si="38"/>
        <v>#REF!</v>
      </c>
      <c r="CS25" s="36" t="e">
        <f t="shared" si="38"/>
        <v>#REF!</v>
      </c>
      <c r="CT25" s="36" t="e">
        <f t="shared" si="38"/>
        <v>#REF!</v>
      </c>
      <c r="CU25" s="36" t="e">
        <f t="shared" si="38"/>
        <v>#REF!</v>
      </c>
      <c r="CV25" s="36" t="e">
        <f t="shared" si="38"/>
        <v>#REF!</v>
      </c>
      <c r="CW25" s="36" t="e">
        <f t="shared" si="38"/>
        <v>#REF!</v>
      </c>
      <c r="CX25" s="36" t="e">
        <f t="shared" si="38"/>
        <v>#REF!</v>
      </c>
      <c r="CY25" s="36" t="e">
        <f t="shared" si="38"/>
        <v>#REF!</v>
      </c>
      <c r="CZ25" s="36" t="e">
        <f t="shared" si="38"/>
        <v>#REF!</v>
      </c>
      <c r="DA25" s="36" t="e">
        <f t="shared" si="38"/>
        <v>#REF!</v>
      </c>
      <c r="DB25" s="36" t="e">
        <f t="shared" si="38"/>
        <v>#REF!</v>
      </c>
      <c r="DC25" s="36" t="e">
        <f t="shared" si="40"/>
        <v>#REF!</v>
      </c>
      <c r="DD25" s="36" t="e">
        <f t="shared" si="40"/>
        <v>#REF!</v>
      </c>
      <c r="DE25" s="36" t="e">
        <f t="shared" si="40"/>
        <v>#REF!</v>
      </c>
      <c r="DF25" s="36" t="e">
        <f t="shared" si="40"/>
        <v>#REF!</v>
      </c>
      <c r="DG25" s="36" t="e">
        <f t="shared" si="40"/>
        <v>#REF!</v>
      </c>
      <c r="DH25" s="36" t="e">
        <f t="shared" si="40"/>
        <v>#REF!</v>
      </c>
      <c r="DI25" s="36" t="e">
        <f t="shared" si="40"/>
        <v>#REF!</v>
      </c>
      <c r="DJ25" s="36" t="e">
        <f t="shared" si="40"/>
        <v>#REF!</v>
      </c>
      <c r="DK25" s="36" t="e">
        <f t="shared" si="40"/>
        <v>#REF!</v>
      </c>
      <c r="DL25" s="36" t="e">
        <f t="shared" si="40"/>
        <v>#REF!</v>
      </c>
      <c r="DM25" s="36" t="e">
        <f t="shared" si="40"/>
        <v>#REF!</v>
      </c>
      <c r="DN25" s="36" t="e">
        <f t="shared" si="40"/>
        <v>#REF!</v>
      </c>
      <c r="DO25" s="36" t="e">
        <f t="shared" si="40"/>
        <v>#REF!</v>
      </c>
      <c r="DP25" s="36" t="e">
        <f t="shared" si="40"/>
        <v>#REF!</v>
      </c>
      <c r="DQ25" s="36" t="e">
        <f t="shared" si="40"/>
        <v>#REF!</v>
      </c>
      <c r="DR25" s="36" t="e">
        <f t="shared" si="40"/>
        <v>#REF!</v>
      </c>
      <c r="DS25" s="36" t="e">
        <f t="shared" si="42"/>
        <v>#REF!</v>
      </c>
      <c r="DT25" s="36" t="e">
        <f t="shared" si="42"/>
        <v>#REF!</v>
      </c>
      <c r="DU25" s="36" t="e">
        <f t="shared" si="42"/>
        <v>#REF!</v>
      </c>
      <c r="DV25" s="36" t="e">
        <f t="shared" si="42"/>
        <v>#REF!</v>
      </c>
      <c r="DW25" s="36" t="e">
        <f t="shared" si="42"/>
        <v>#REF!</v>
      </c>
      <c r="DX25" s="36" t="e">
        <f t="shared" si="42"/>
        <v>#REF!</v>
      </c>
      <c r="DY25" s="36" t="e">
        <f t="shared" si="42"/>
        <v>#REF!</v>
      </c>
      <c r="DZ25" s="36" t="e">
        <f t="shared" si="42"/>
        <v>#REF!</v>
      </c>
      <c r="EA25" s="36" t="e">
        <f t="shared" si="42"/>
        <v>#REF!</v>
      </c>
      <c r="EB25" s="36" t="e">
        <f t="shared" si="42"/>
        <v>#REF!</v>
      </c>
      <c r="EC25" s="36" t="e">
        <f t="shared" si="42"/>
        <v>#REF!</v>
      </c>
      <c r="ED25" s="36" t="e">
        <f t="shared" si="42"/>
        <v>#REF!</v>
      </c>
      <c r="EE25" s="36" t="e">
        <f t="shared" si="42"/>
        <v>#REF!</v>
      </c>
      <c r="EF25" s="36" t="e">
        <f t="shared" si="42"/>
        <v>#REF!</v>
      </c>
      <c r="EG25" s="36" t="e">
        <f t="shared" si="42"/>
        <v>#REF!</v>
      </c>
      <c r="EH25" s="36" t="e">
        <f t="shared" si="42"/>
        <v>#REF!</v>
      </c>
      <c r="EI25" s="36" t="e">
        <f t="shared" si="44"/>
        <v>#REF!</v>
      </c>
      <c r="EJ25" s="36" t="e">
        <f t="shared" si="44"/>
        <v>#REF!</v>
      </c>
      <c r="EK25" s="36" t="e">
        <f t="shared" si="44"/>
        <v>#REF!</v>
      </c>
      <c r="EL25" s="36" t="e">
        <f t="shared" si="44"/>
        <v>#REF!</v>
      </c>
      <c r="EM25" s="36" t="e">
        <f t="shared" si="44"/>
        <v>#REF!</v>
      </c>
      <c r="EN25" s="36" t="e">
        <f t="shared" si="44"/>
        <v>#REF!</v>
      </c>
      <c r="EO25" s="36" t="e">
        <f t="shared" si="44"/>
        <v>#REF!</v>
      </c>
      <c r="EP25" s="36" t="e">
        <f t="shared" si="44"/>
        <v>#REF!</v>
      </c>
      <c r="EQ25" s="36" t="e">
        <f t="shared" si="44"/>
        <v>#REF!</v>
      </c>
      <c r="ER25" s="36" t="e">
        <f t="shared" si="44"/>
        <v>#REF!</v>
      </c>
      <c r="ES25" s="36" t="e">
        <f t="shared" si="44"/>
        <v>#REF!</v>
      </c>
      <c r="ET25" s="36" t="e">
        <f t="shared" si="44"/>
        <v>#REF!</v>
      </c>
      <c r="EU25" s="36" t="e">
        <f t="shared" si="44"/>
        <v>#REF!</v>
      </c>
      <c r="EV25" s="36" t="e">
        <f t="shared" si="44"/>
        <v>#REF!</v>
      </c>
      <c r="EW25" s="36" t="e">
        <f t="shared" si="44"/>
        <v>#REF!</v>
      </c>
      <c r="EX25" s="36" t="e">
        <f t="shared" si="44"/>
        <v>#REF!</v>
      </c>
      <c r="EY25" s="36" t="e">
        <f t="shared" si="46"/>
        <v>#REF!</v>
      </c>
      <c r="EZ25" s="36" t="e">
        <f t="shared" si="46"/>
        <v>#REF!</v>
      </c>
      <c r="FA25" s="36" t="e">
        <f t="shared" si="46"/>
        <v>#REF!</v>
      </c>
      <c r="FB25" s="36" t="e">
        <f t="shared" si="46"/>
        <v>#REF!</v>
      </c>
      <c r="FC25" s="36" t="e">
        <f t="shared" si="46"/>
        <v>#REF!</v>
      </c>
      <c r="FD25" s="36" t="e">
        <f t="shared" si="46"/>
        <v>#REF!</v>
      </c>
      <c r="FE25" s="36" t="e">
        <f t="shared" si="46"/>
        <v>#REF!</v>
      </c>
      <c r="FF25" s="36" t="e">
        <f t="shared" si="46"/>
        <v>#REF!</v>
      </c>
      <c r="FG25" s="36" t="e">
        <f t="shared" si="46"/>
        <v>#REF!</v>
      </c>
      <c r="FH25" s="36" t="e">
        <f t="shared" si="46"/>
        <v>#REF!</v>
      </c>
      <c r="FI25" s="36" t="e">
        <f t="shared" si="46"/>
        <v>#REF!</v>
      </c>
      <c r="FJ25" s="36" t="e">
        <f t="shared" si="46"/>
        <v>#REF!</v>
      </c>
      <c r="FK25" s="36" t="e">
        <f t="shared" si="46"/>
        <v>#REF!</v>
      </c>
      <c r="FL25" s="36" t="e">
        <f t="shared" si="46"/>
        <v>#REF!</v>
      </c>
      <c r="FM25" s="36" t="e">
        <f t="shared" si="46"/>
        <v>#REF!</v>
      </c>
      <c r="FN25" s="36" t="e">
        <f t="shared" si="46"/>
        <v>#REF!</v>
      </c>
      <c r="FO25" s="36" t="e">
        <f t="shared" si="48"/>
        <v>#REF!</v>
      </c>
      <c r="FP25" s="36" t="e">
        <f t="shared" si="48"/>
        <v>#REF!</v>
      </c>
      <c r="FQ25" s="36" t="e">
        <f t="shared" si="48"/>
        <v>#REF!</v>
      </c>
      <c r="FR25" s="36" t="e">
        <f t="shared" si="48"/>
        <v>#REF!</v>
      </c>
      <c r="FS25" s="36" t="e">
        <f t="shared" si="48"/>
        <v>#REF!</v>
      </c>
      <c r="FT25" s="36" t="e">
        <f t="shared" si="48"/>
        <v>#REF!</v>
      </c>
      <c r="FU25" s="36" t="e">
        <f t="shared" si="48"/>
        <v>#REF!</v>
      </c>
      <c r="FV25" s="36" t="e">
        <f t="shared" si="48"/>
        <v>#REF!</v>
      </c>
      <c r="FW25" s="36" t="e">
        <f t="shared" si="48"/>
        <v>#REF!</v>
      </c>
      <c r="FX25" s="36" t="e">
        <f t="shared" si="48"/>
        <v>#REF!</v>
      </c>
      <c r="FY25" s="36" t="e">
        <f t="shared" si="48"/>
        <v>#REF!</v>
      </c>
      <c r="FZ25" s="36" t="e">
        <f t="shared" si="48"/>
        <v>#REF!</v>
      </c>
      <c r="GA25" s="36" t="e">
        <f t="shared" si="48"/>
        <v>#REF!</v>
      </c>
      <c r="GB25" s="36" t="e">
        <f t="shared" si="48"/>
        <v>#REF!</v>
      </c>
      <c r="GC25" s="36" t="e">
        <f t="shared" si="48"/>
        <v>#REF!</v>
      </c>
      <c r="GD25" s="36" t="e">
        <f t="shared" si="48"/>
        <v>#REF!</v>
      </c>
      <c r="GE25" s="36" t="e">
        <f t="shared" si="50"/>
        <v>#REF!</v>
      </c>
      <c r="GF25" s="36" t="e">
        <f t="shared" si="50"/>
        <v>#REF!</v>
      </c>
      <c r="GG25" s="36" t="e">
        <f t="shared" si="50"/>
        <v>#REF!</v>
      </c>
      <c r="GH25" s="36" t="e">
        <f t="shared" si="50"/>
        <v>#REF!</v>
      </c>
      <c r="GI25" s="36" t="e">
        <f t="shared" si="50"/>
        <v>#REF!</v>
      </c>
      <c r="GJ25" s="36" t="e">
        <f t="shared" si="50"/>
        <v>#REF!</v>
      </c>
      <c r="GK25" s="36" t="e">
        <f t="shared" si="50"/>
        <v>#REF!</v>
      </c>
      <c r="GL25" s="36" t="e">
        <f t="shared" si="50"/>
        <v>#REF!</v>
      </c>
      <c r="GM25" s="36" t="e">
        <f t="shared" si="50"/>
        <v>#REF!</v>
      </c>
      <c r="GN25" s="36" t="e">
        <f t="shared" si="50"/>
        <v>#REF!</v>
      </c>
      <c r="GO25" s="36" t="e">
        <f t="shared" si="50"/>
        <v>#REF!</v>
      </c>
      <c r="GP25" s="36" t="e">
        <f t="shared" si="50"/>
        <v>#REF!</v>
      </c>
      <c r="GQ25" s="36" t="e">
        <f t="shared" si="50"/>
        <v>#REF!</v>
      </c>
      <c r="GR25" s="36" t="e">
        <f t="shared" si="50"/>
        <v>#REF!</v>
      </c>
      <c r="GS25" s="36" t="e">
        <f t="shared" si="50"/>
        <v>#REF!</v>
      </c>
      <c r="GT25" s="36" t="e">
        <f t="shared" si="50"/>
        <v>#REF!</v>
      </c>
      <c r="GU25" s="36" t="e">
        <f t="shared" si="52"/>
        <v>#REF!</v>
      </c>
      <c r="GV25" s="36" t="e">
        <f t="shared" si="52"/>
        <v>#REF!</v>
      </c>
      <c r="GW25" s="36" t="e">
        <f t="shared" si="52"/>
        <v>#REF!</v>
      </c>
      <c r="GX25" s="36" t="e">
        <f t="shared" si="52"/>
        <v>#REF!</v>
      </c>
      <c r="GY25" s="36" t="e">
        <f t="shared" si="52"/>
        <v>#REF!</v>
      </c>
      <c r="GZ25" s="36" t="e">
        <f t="shared" si="52"/>
        <v>#REF!</v>
      </c>
      <c r="HA25" s="36" t="e">
        <f t="shared" si="52"/>
        <v>#REF!</v>
      </c>
      <c r="HB25" s="36" t="e">
        <f t="shared" si="52"/>
        <v>#REF!</v>
      </c>
      <c r="HC25" s="36" t="e">
        <f t="shared" si="52"/>
        <v>#REF!</v>
      </c>
      <c r="HD25" s="36" t="e">
        <f t="shared" si="52"/>
        <v>#REF!</v>
      </c>
      <c r="HE25" s="36" t="e">
        <f t="shared" si="52"/>
        <v>#REF!</v>
      </c>
      <c r="HF25" s="36" t="e">
        <f t="shared" si="52"/>
        <v>#REF!</v>
      </c>
      <c r="HG25" s="36" t="e">
        <f t="shared" si="52"/>
        <v>#REF!</v>
      </c>
      <c r="HH25" s="36" t="e">
        <f t="shared" si="52"/>
        <v>#REF!</v>
      </c>
    </row>
    <row r="26" spans="1:216" ht="15.75" customHeight="1">
      <c r="A26" s="10">
        <v>15</v>
      </c>
      <c r="B26" s="87" t="s">
        <v>360</v>
      </c>
      <c r="C26" s="103" t="e">
        <f>#REF!</f>
        <v>#REF!</v>
      </c>
      <c r="D26" s="116" t="e">
        <f>#REF!</f>
        <v>#REF!</v>
      </c>
      <c r="E26" s="75" t="e">
        <f>#REF!</f>
        <v>#REF!</v>
      </c>
      <c r="F26" s="15" t="e">
        <f t="shared" si="78"/>
        <v>#REF!</v>
      </c>
      <c r="G26" s="15" t="e">
        <f t="shared" si="79"/>
        <v>#REF!</v>
      </c>
      <c r="H26" s="15" t="e">
        <f t="shared" si="80"/>
        <v>#REF!</v>
      </c>
      <c r="I26" s="15" t="e">
        <f t="shared" si="81"/>
        <v>#REF!</v>
      </c>
      <c r="J26" s="15" t="e">
        <f t="shared" si="82"/>
        <v>#REF!</v>
      </c>
      <c r="K26" s="22">
        <v>0.05</v>
      </c>
      <c r="L26" s="15" t="e">
        <f t="shared" si="1"/>
        <v>#VALUE!</v>
      </c>
      <c r="M26" s="15"/>
      <c r="N26" s="107" t="e">
        <f t="shared" si="20"/>
        <v>#REF!</v>
      </c>
      <c r="O26" s="15" t="e">
        <f t="shared" si="21"/>
        <v>#REF!</v>
      </c>
      <c r="P26" s="100" t="e">
        <f t="shared" si="28"/>
        <v>#REF!</v>
      </c>
      <c r="Q26" s="36" t="e">
        <f t="shared" si="29"/>
        <v>#REF!</v>
      </c>
      <c r="R26" s="36" t="e">
        <f t="shared" si="2"/>
        <v>#REF!</v>
      </c>
      <c r="S26" s="36" t="e">
        <f t="shared" si="2"/>
        <v>#REF!</v>
      </c>
      <c r="T26" s="36" t="e">
        <f t="shared" si="2"/>
        <v>#REF!</v>
      </c>
      <c r="U26" s="36" t="e">
        <f t="shared" si="2"/>
        <v>#REF!</v>
      </c>
      <c r="V26" s="36" t="e">
        <f t="shared" si="83"/>
        <v>#REF!</v>
      </c>
      <c r="W26" s="36" t="e">
        <f t="shared" si="84"/>
        <v>#REF!</v>
      </c>
      <c r="X26" s="36" t="e">
        <f t="shared" si="85"/>
        <v>#REF!</v>
      </c>
      <c r="Y26" s="36" t="e">
        <f t="shared" si="86"/>
        <v>#REF!</v>
      </c>
      <c r="Z26" s="36" t="e">
        <f t="shared" si="87"/>
        <v>#REF!</v>
      </c>
      <c r="AA26" s="36" t="e">
        <f t="shared" si="30"/>
        <v>#REF!</v>
      </c>
      <c r="AB26" s="36" t="e">
        <f t="shared" si="30"/>
        <v>#REF!</v>
      </c>
      <c r="AC26" s="36" t="e">
        <f t="shared" si="30"/>
        <v>#REF!</v>
      </c>
      <c r="AD26" s="36" t="e">
        <f t="shared" si="30"/>
        <v>#REF!</v>
      </c>
      <c r="AE26" s="36" t="e">
        <f t="shared" si="30"/>
        <v>#REF!</v>
      </c>
      <c r="AF26" s="36" t="e">
        <f t="shared" si="30"/>
        <v>#REF!</v>
      </c>
      <c r="AG26" s="36" t="e">
        <f t="shared" si="30"/>
        <v>#REF!</v>
      </c>
      <c r="AH26" s="36" t="e">
        <f t="shared" si="30"/>
        <v>#REF!</v>
      </c>
      <c r="AI26" s="36" t="e">
        <f t="shared" si="30"/>
        <v>#REF!</v>
      </c>
      <c r="AJ26" s="36" t="e">
        <f t="shared" si="30"/>
        <v>#REF!</v>
      </c>
      <c r="AK26" s="36" t="e">
        <f t="shared" si="30"/>
        <v>#REF!</v>
      </c>
      <c r="AL26" s="36" t="e">
        <f t="shared" si="30"/>
        <v>#REF!</v>
      </c>
      <c r="AM26" s="36" t="e">
        <f t="shared" si="30"/>
        <v>#REF!</v>
      </c>
      <c r="AN26" s="36" t="e">
        <f t="shared" si="30"/>
        <v>#REF!</v>
      </c>
      <c r="AO26" s="36" t="e">
        <f t="shared" si="30"/>
        <v>#REF!</v>
      </c>
      <c r="AP26" s="36" t="e">
        <f t="shared" si="30"/>
        <v>#REF!</v>
      </c>
      <c r="AQ26" s="36" t="e">
        <f t="shared" si="32"/>
        <v>#REF!</v>
      </c>
      <c r="AR26" s="36" t="e">
        <f t="shared" si="32"/>
        <v>#REF!</v>
      </c>
      <c r="AS26" s="36" t="e">
        <f t="shared" si="32"/>
        <v>#REF!</v>
      </c>
      <c r="AT26" s="36" t="e">
        <f t="shared" si="32"/>
        <v>#REF!</v>
      </c>
      <c r="AU26" s="36" t="e">
        <f t="shared" si="32"/>
        <v>#REF!</v>
      </c>
      <c r="AV26" s="36" t="e">
        <f t="shared" si="32"/>
        <v>#REF!</v>
      </c>
      <c r="AW26" s="36" t="e">
        <f t="shared" si="32"/>
        <v>#REF!</v>
      </c>
      <c r="AX26" s="36" t="e">
        <f t="shared" si="32"/>
        <v>#REF!</v>
      </c>
      <c r="AY26" s="36" t="e">
        <f t="shared" si="32"/>
        <v>#REF!</v>
      </c>
      <c r="AZ26" s="36" t="e">
        <f t="shared" si="32"/>
        <v>#REF!</v>
      </c>
      <c r="BA26" s="36" t="e">
        <f t="shared" si="32"/>
        <v>#REF!</v>
      </c>
      <c r="BB26" s="36" t="e">
        <f t="shared" si="32"/>
        <v>#REF!</v>
      </c>
      <c r="BC26" s="36" t="e">
        <f t="shared" si="32"/>
        <v>#REF!</v>
      </c>
      <c r="BD26" s="36" t="e">
        <f t="shared" si="32"/>
        <v>#REF!</v>
      </c>
      <c r="BE26" s="36" t="e">
        <f t="shared" si="32"/>
        <v>#REF!</v>
      </c>
      <c r="BF26" s="36" t="e">
        <f t="shared" si="32"/>
        <v>#REF!</v>
      </c>
      <c r="BG26" s="36" t="e">
        <f t="shared" si="34"/>
        <v>#REF!</v>
      </c>
      <c r="BH26" s="36" t="e">
        <f t="shared" si="34"/>
        <v>#REF!</v>
      </c>
      <c r="BI26" s="36" t="e">
        <f t="shared" si="34"/>
        <v>#REF!</v>
      </c>
      <c r="BJ26" s="36" t="e">
        <f t="shared" si="34"/>
        <v>#REF!</v>
      </c>
      <c r="BK26" s="36" t="e">
        <f t="shared" si="34"/>
        <v>#REF!</v>
      </c>
      <c r="BL26" s="36" t="e">
        <f t="shared" si="34"/>
        <v>#REF!</v>
      </c>
      <c r="BM26" s="36" t="e">
        <f t="shared" si="34"/>
        <v>#REF!</v>
      </c>
      <c r="BN26" s="36" t="e">
        <f t="shared" si="34"/>
        <v>#REF!</v>
      </c>
      <c r="BO26" s="36" t="e">
        <f t="shared" si="34"/>
        <v>#REF!</v>
      </c>
      <c r="BP26" s="36" t="e">
        <f t="shared" si="34"/>
        <v>#REF!</v>
      </c>
      <c r="BQ26" s="36" t="e">
        <f t="shared" si="34"/>
        <v>#REF!</v>
      </c>
      <c r="BR26" s="36" t="e">
        <f t="shared" si="34"/>
        <v>#REF!</v>
      </c>
      <c r="BS26" s="36" t="e">
        <f t="shared" si="34"/>
        <v>#REF!</v>
      </c>
      <c r="BT26" s="36" t="e">
        <f t="shared" si="34"/>
        <v>#REF!</v>
      </c>
      <c r="BU26" s="36" t="e">
        <f t="shared" si="34"/>
        <v>#REF!</v>
      </c>
      <c r="BV26" s="36" t="e">
        <f t="shared" si="34"/>
        <v>#REF!</v>
      </c>
      <c r="BW26" s="36" t="e">
        <f t="shared" si="36"/>
        <v>#REF!</v>
      </c>
      <c r="BX26" s="36" t="e">
        <f t="shared" si="36"/>
        <v>#REF!</v>
      </c>
      <c r="BY26" s="36" t="e">
        <f t="shared" si="36"/>
        <v>#REF!</v>
      </c>
      <c r="BZ26" s="36" t="e">
        <f t="shared" si="36"/>
        <v>#REF!</v>
      </c>
      <c r="CA26" s="36" t="e">
        <f t="shared" si="36"/>
        <v>#REF!</v>
      </c>
      <c r="CB26" s="36" t="e">
        <f t="shared" si="36"/>
        <v>#REF!</v>
      </c>
      <c r="CC26" s="36" t="e">
        <f t="shared" si="36"/>
        <v>#REF!</v>
      </c>
      <c r="CD26" s="36" t="e">
        <f t="shared" si="36"/>
        <v>#REF!</v>
      </c>
      <c r="CE26" s="36" t="e">
        <f t="shared" si="36"/>
        <v>#REF!</v>
      </c>
      <c r="CF26" s="36" t="e">
        <f t="shared" si="36"/>
        <v>#REF!</v>
      </c>
      <c r="CG26" s="36" t="e">
        <f t="shared" si="36"/>
        <v>#REF!</v>
      </c>
      <c r="CH26" s="36" t="e">
        <f t="shared" si="36"/>
        <v>#REF!</v>
      </c>
      <c r="CI26" s="36" t="e">
        <f t="shared" si="36"/>
        <v>#REF!</v>
      </c>
      <c r="CJ26" s="36" t="e">
        <f t="shared" si="36"/>
        <v>#REF!</v>
      </c>
      <c r="CK26" s="36" t="e">
        <f t="shared" si="36"/>
        <v>#REF!</v>
      </c>
      <c r="CL26" s="36" t="e">
        <f t="shared" si="36"/>
        <v>#REF!</v>
      </c>
      <c r="CM26" s="36" t="e">
        <f t="shared" si="38"/>
        <v>#REF!</v>
      </c>
      <c r="CN26" s="36" t="e">
        <f t="shared" si="38"/>
        <v>#REF!</v>
      </c>
      <c r="CO26" s="36" t="e">
        <f t="shared" si="38"/>
        <v>#REF!</v>
      </c>
      <c r="CP26" s="36" t="e">
        <f t="shared" si="38"/>
        <v>#REF!</v>
      </c>
      <c r="CQ26" s="36" t="e">
        <f t="shared" si="38"/>
        <v>#REF!</v>
      </c>
      <c r="CR26" s="36" t="e">
        <f t="shared" si="38"/>
        <v>#REF!</v>
      </c>
      <c r="CS26" s="36" t="e">
        <f t="shared" si="38"/>
        <v>#REF!</v>
      </c>
      <c r="CT26" s="36" t="e">
        <f t="shared" si="38"/>
        <v>#REF!</v>
      </c>
      <c r="CU26" s="36" t="e">
        <f t="shared" si="38"/>
        <v>#REF!</v>
      </c>
      <c r="CV26" s="36" t="e">
        <f t="shared" si="38"/>
        <v>#REF!</v>
      </c>
      <c r="CW26" s="36" t="e">
        <f t="shared" si="38"/>
        <v>#REF!</v>
      </c>
      <c r="CX26" s="36" t="e">
        <f t="shared" si="38"/>
        <v>#REF!</v>
      </c>
      <c r="CY26" s="36" t="e">
        <f t="shared" si="38"/>
        <v>#REF!</v>
      </c>
      <c r="CZ26" s="36" t="e">
        <f t="shared" si="38"/>
        <v>#REF!</v>
      </c>
      <c r="DA26" s="36" t="e">
        <f t="shared" si="38"/>
        <v>#REF!</v>
      </c>
      <c r="DB26" s="36" t="e">
        <f t="shared" si="38"/>
        <v>#REF!</v>
      </c>
      <c r="DC26" s="36" t="e">
        <f t="shared" si="40"/>
        <v>#REF!</v>
      </c>
      <c r="DD26" s="36" t="e">
        <f t="shared" si="40"/>
        <v>#REF!</v>
      </c>
      <c r="DE26" s="36" t="e">
        <f t="shared" si="40"/>
        <v>#REF!</v>
      </c>
      <c r="DF26" s="36" t="e">
        <f t="shared" si="40"/>
        <v>#REF!</v>
      </c>
      <c r="DG26" s="36" t="e">
        <f t="shared" si="40"/>
        <v>#REF!</v>
      </c>
      <c r="DH26" s="36" t="e">
        <f t="shared" si="40"/>
        <v>#REF!</v>
      </c>
      <c r="DI26" s="36" t="e">
        <f t="shared" si="40"/>
        <v>#REF!</v>
      </c>
      <c r="DJ26" s="36" t="e">
        <f t="shared" si="40"/>
        <v>#REF!</v>
      </c>
      <c r="DK26" s="36" t="e">
        <f t="shared" si="40"/>
        <v>#REF!</v>
      </c>
      <c r="DL26" s="36" t="e">
        <f t="shared" si="40"/>
        <v>#REF!</v>
      </c>
      <c r="DM26" s="36" t="e">
        <f t="shared" si="40"/>
        <v>#REF!</v>
      </c>
      <c r="DN26" s="36" t="e">
        <f t="shared" si="40"/>
        <v>#REF!</v>
      </c>
      <c r="DO26" s="36" t="e">
        <f t="shared" si="40"/>
        <v>#REF!</v>
      </c>
      <c r="DP26" s="36" t="e">
        <f t="shared" si="40"/>
        <v>#REF!</v>
      </c>
      <c r="DQ26" s="36" t="e">
        <f t="shared" si="40"/>
        <v>#REF!</v>
      </c>
      <c r="DR26" s="36" t="e">
        <f t="shared" si="40"/>
        <v>#REF!</v>
      </c>
      <c r="DS26" s="36" t="e">
        <f t="shared" si="42"/>
        <v>#REF!</v>
      </c>
      <c r="DT26" s="36" t="e">
        <f t="shared" si="42"/>
        <v>#REF!</v>
      </c>
      <c r="DU26" s="36" t="e">
        <f t="shared" si="42"/>
        <v>#REF!</v>
      </c>
      <c r="DV26" s="36" t="e">
        <f t="shared" si="42"/>
        <v>#REF!</v>
      </c>
      <c r="DW26" s="36" t="e">
        <f t="shared" si="42"/>
        <v>#REF!</v>
      </c>
      <c r="DX26" s="36" t="e">
        <f t="shared" si="42"/>
        <v>#REF!</v>
      </c>
      <c r="DY26" s="36" t="e">
        <f t="shared" si="42"/>
        <v>#REF!</v>
      </c>
      <c r="DZ26" s="36" t="e">
        <f t="shared" si="42"/>
        <v>#REF!</v>
      </c>
      <c r="EA26" s="36" t="e">
        <f t="shared" si="42"/>
        <v>#REF!</v>
      </c>
      <c r="EB26" s="36" t="e">
        <f t="shared" si="42"/>
        <v>#REF!</v>
      </c>
      <c r="EC26" s="36" t="e">
        <f t="shared" si="42"/>
        <v>#REF!</v>
      </c>
      <c r="ED26" s="36" t="e">
        <f t="shared" si="42"/>
        <v>#REF!</v>
      </c>
      <c r="EE26" s="36" t="e">
        <f t="shared" si="42"/>
        <v>#REF!</v>
      </c>
      <c r="EF26" s="36" t="e">
        <f t="shared" si="42"/>
        <v>#REF!</v>
      </c>
      <c r="EG26" s="36" t="e">
        <f t="shared" si="42"/>
        <v>#REF!</v>
      </c>
      <c r="EH26" s="36" t="e">
        <f t="shared" si="42"/>
        <v>#REF!</v>
      </c>
      <c r="EI26" s="36" t="e">
        <f t="shared" si="44"/>
        <v>#REF!</v>
      </c>
      <c r="EJ26" s="36" t="e">
        <f t="shared" si="44"/>
        <v>#REF!</v>
      </c>
      <c r="EK26" s="36" t="e">
        <f t="shared" si="44"/>
        <v>#REF!</v>
      </c>
      <c r="EL26" s="36" t="e">
        <f t="shared" si="44"/>
        <v>#REF!</v>
      </c>
      <c r="EM26" s="36" t="e">
        <f t="shared" si="44"/>
        <v>#REF!</v>
      </c>
      <c r="EN26" s="36" t="e">
        <f t="shared" si="44"/>
        <v>#REF!</v>
      </c>
      <c r="EO26" s="36" t="e">
        <f t="shared" si="44"/>
        <v>#REF!</v>
      </c>
      <c r="EP26" s="36" t="e">
        <f t="shared" si="44"/>
        <v>#REF!</v>
      </c>
      <c r="EQ26" s="36" t="e">
        <f t="shared" si="44"/>
        <v>#REF!</v>
      </c>
      <c r="ER26" s="36" t="e">
        <f t="shared" si="44"/>
        <v>#REF!</v>
      </c>
      <c r="ES26" s="36" t="e">
        <f t="shared" si="44"/>
        <v>#REF!</v>
      </c>
      <c r="ET26" s="36" t="e">
        <f t="shared" si="44"/>
        <v>#REF!</v>
      </c>
      <c r="EU26" s="36" t="e">
        <f t="shared" si="44"/>
        <v>#REF!</v>
      </c>
      <c r="EV26" s="36" t="e">
        <f t="shared" si="44"/>
        <v>#REF!</v>
      </c>
      <c r="EW26" s="36" t="e">
        <f t="shared" si="44"/>
        <v>#REF!</v>
      </c>
      <c r="EX26" s="36" t="e">
        <f t="shared" si="44"/>
        <v>#REF!</v>
      </c>
      <c r="EY26" s="36" t="e">
        <f t="shared" si="46"/>
        <v>#REF!</v>
      </c>
      <c r="EZ26" s="36" t="e">
        <f t="shared" si="46"/>
        <v>#REF!</v>
      </c>
      <c r="FA26" s="36" t="e">
        <f t="shared" si="46"/>
        <v>#REF!</v>
      </c>
      <c r="FB26" s="36" t="e">
        <f t="shared" si="46"/>
        <v>#REF!</v>
      </c>
      <c r="FC26" s="36" t="e">
        <f t="shared" si="46"/>
        <v>#REF!</v>
      </c>
      <c r="FD26" s="36" t="e">
        <f t="shared" si="46"/>
        <v>#REF!</v>
      </c>
      <c r="FE26" s="36" t="e">
        <f t="shared" si="46"/>
        <v>#REF!</v>
      </c>
      <c r="FF26" s="36" t="e">
        <f t="shared" si="46"/>
        <v>#REF!</v>
      </c>
      <c r="FG26" s="36" t="e">
        <f t="shared" si="46"/>
        <v>#REF!</v>
      </c>
      <c r="FH26" s="36" t="e">
        <f t="shared" si="46"/>
        <v>#REF!</v>
      </c>
      <c r="FI26" s="36" t="e">
        <f t="shared" si="46"/>
        <v>#REF!</v>
      </c>
      <c r="FJ26" s="36" t="e">
        <f t="shared" si="46"/>
        <v>#REF!</v>
      </c>
      <c r="FK26" s="36" t="e">
        <f t="shared" si="46"/>
        <v>#REF!</v>
      </c>
      <c r="FL26" s="36" t="e">
        <f t="shared" si="46"/>
        <v>#REF!</v>
      </c>
      <c r="FM26" s="36" t="e">
        <f t="shared" si="46"/>
        <v>#REF!</v>
      </c>
      <c r="FN26" s="36" t="e">
        <f t="shared" si="46"/>
        <v>#REF!</v>
      </c>
      <c r="FO26" s="36" t="e">
        <f t="shared" si="48"/>
        <v>#REF!</v>
      </c>
      <c r="FP26" s="36" t="e">
        <f t="shared" si="48"/>
        <v>#REF!</v>
      </c>
      <c r="FQ26" s="36" t="e">
        <f t="shared" si="48"/>
        <v>#REF!</v>
      </c>
      <c r="FR26" s="36" t="e">
        <f t="shared" si="48"/>
        <v>#REF!</v>
      </c>
      <c r="FS26" s="36" t="e">
        <f t="shared" si="48"/>
        <v>#REF!</v>
      </c>
      <c r="FT26" s="36" t="e">
        <f t="shared" si="48"/>
        <v>#REF!</v>
      </c>
      <c r="FU26" s="36" t="e">
        <f t="shared" si="48"/>
        <v>#REF!</v>
      </c>
      <c r="FV26" s="36" t="e">
        <f t="shared" si="48"/>
        <v>#REF!</v>
      </c>
      <c r="FW26" s="36" t="e">
        <f t="shared" si="48"/>
        <v>#REF!</v>
      </c>
      <c r="FX26" s="36" t="e">
        <f t="shared" si="48"/>
        <v>#REF!</v>
      </c>
      <c r="FY26" s="36" t="e">
        <f t="shared" si="48"/>
        <v>#REF!</v>
      </c>
      <c r="FZ26" s="36" t="e">
        <f t="shared" si="48"/>
        <v>#REF!</v>
      </c>
      <c r="GA26" s="36" t="e">
        <f t="shared" si="48"/>
        <v>#REF!</v>
      </c>
      <c r="GB26" s="36" t="e">
        <f t="shared" si="48"/>
        <v>#REF!</v>
      </c>
      <c r="GC26" s="36" t="e">
        <f t="shared" si="48"/>
        <v>#REF!</v>
      </c>
      <c r="GD26" s="36" t="e">
        <f t="shared" si="48"/>
        <v>#REF!</v>
      </c>
      <c r="GE26" s="36" t="e">
        <f t="shared" si="50"/>
        <v>#REF!</v>
      </c>
      <c r="GF26" s="36" t="e">
        <f t="shared" si="50"/>
        <v>#REF!</v>
      </c>
      <c r="GG26" s="36" t="e">
        <f t="shared" si="50"/>
        <v>#REF!</v>
      </c>
      <c r="GH26" s="36" t="e">
        <f t="shared" si="50"/>
        <v>#REF!</v>
      </c>
      <c r="GI26" s="36" t="e">
        <f t="shared" si="50"/>
        <v>#REF!</v>
      </c>
      <c r="GJ26" s="36" t="e">
        <f t="shared" si="50"/>
        <v>#REF!</v>
      </c>
      <c r="GK26" s="36" t="e">
        <f t="shared" si="50"/>
        <v>#REF!</v>
      </c>
      <c r="GL26" s="36" t="e">
        <f t="shared" si="50"/>
        <v>#REF!</v>
      </c>
      <c r="GM26" s="36" t="e">
        <f t="shared" si="50"/>
        <v>#REF!</v>
      </c>
      <c r="GN26" s="36" t="e">
        <f t="shared" si="50"/>
        <v>#REF!</v>
      </c>
      <c r="GO26" s="36" t="e">
        <f t="shared" si="50"/>
        <v>#REF!</v>
      </c>
      <c r="GP26" s="36" t="e">
        <f t="shared" si="50"/>
        <v>#REF!</v>
      </c>
      <c r="GQ26" s="36" t="e">
        <f t="shared" si="50"/>
        <v>#REF!</v>
      </c>
      <c r="GR26" s="36" t="e">
        <f t="shared" si="50"/>
        <v>#REF!</v>
      </c>
      <c r="GS26" s="36" t="e">
        <f t="shared" si="50"/>
        <v>#REF!</v>
      </c>
      <c r="GT26" s="36" t="e">
        <f t="shared" si="50"/>
        <v>#REF!</v>
      </c>
      <c r="GU26" s="36" t="e">
        <f t="shared" si="52"/>
        <v>#REF!</v>
      </c>
      <c r="GV26" s="36" t="e">
        <f t="shared" si="52"/>
        <v>#REF!</v>
      </c>
      <c r="GW26" s="36" t="e">
        <f t="shared" si="52"/>
        <v>#REF!</v>
      </c>
      <c r="GX26" s="36" t="e">
        <f t="shared" si="52"/>
        <v>#REF!</v>
      </c>
      <c r="GY26" s="36" t="e">
        <f t="shared" si="52"/>
        <v>#REF!</v>
      </c>
      <c r="GZ26" s="36" t="e">
        <f t="shared" si="52"/>
        <v>#REF!</v>
      </c>
      <c r="HA26" s="36" t="e">
        <f t="shared" si="52"/>
        <v>#REF!</v>
      </c>
      <c r="HB26" s="36" t="e">
        <f t="shared" si="52"/>
        <v>#REF!</v>
      </c>
      <c r="HC26" s="36" t="e">
        <f t="shared" si="52"/>
        <v>#REF!</v>
      </c>
      <c r="HD26" s="36" t="e">
        <f t="shared" si="52"/>
        <v>#REF!</v>
      </c>
      <c r="HE26" s="36" t="e">
        <f t="shared" si="52"/>
        <v>#REF!</v>
      </c>
      <c r="HF26" s="36" t="e">
        <f t="shared" si="52"/>
        <v>#REF!</v>
      </c>
      <c r="HG26" s="36" t="e">
        <f t="shared" si="52"/>
        <v>#REF!</v>
      </c>
      <c r="HH26" s="36" t="e">
        <f t="shared" si="52"/>
        <v>#REF!</v>
      </c>
    </row>
    <row r="27" spans="1:216" ht="15.75" customHeight="1">
      <c r="A27" s="10">
        <v>16</v>
      </c>
      <c r="B27" s="87" t="s">
        <v>342</v>
      </c>
      <c r="C27" s="103" t="e">
        <f>#REF!</f>
        <v>#REF!</v>
      </c>
      <c r="D27" s="116" t="e">
        <f>#REF!</f>
        <v>#REF!</v>
      </c>
      <c r="E27" s="75" t="e">
        <f>#REF!</f>
        <v>#REF!</v>
      </c>
      <c r="F27" s="15" t="e">
        <f t="shared" si="78"/>
        <v>#REF!</v>
      </c>
      <c r="G27" s="15" t="e">
        <f t="shared" si="79"/>
        <v>#REF!</v>
      </c>
      <c r="H27" s="15" t="e">
        <f t="shared" si="80"/>
        <v>#REF!</v>
      </c>
      <c r="I27" s="15" t="e">
        <f t="shared" si="81"/>
        <v>#REF!</v>
      </c>
      <c r="J27" s="15" t="e">
        <f t="shared" si="82"/>
        <v>#REF!</v>
      </c>
      <c r="K27" s="22">
        <v>0.05</v>
      </c>
      <c r="L27" s="15" t="e">
        <f>IRR(P27:HH27)</f>
        <v>#VALUE!</v>
      </c>
      <c r="M27" s="15"/>
      <c r="N27" s="107" t="e">
        <f t="shared" si="20"/>
        <v>#REF!</v>
      </c>
      <c r="O27" s="15" t="e">
        <f t="shared" si="21"/>
        <v>#REF!</v>
      </c>
      <c r="P27" s="100" t="e">
        <f t="shared" si="28"/>
        <v>#REF!</v>
      </c>
      <c r="Q27" s="36" t="e">
        <f t="shared" si="29"/>
        <v>#REF!</v>
      </c>
      <c r="R27" s="36" t="e">
        <f t="shared" si="2"/>
        <v>#REF!</v>
      </c>
      <c r="S27" s="36" t="e">
        <f t="shared" si="2"/>
        <v>#REF!</v>
      </c>
      <c r="T27" s="36" t="e">
        <f t="shared" si="2"/>
        <v>#REF!</v>
      </c>
      <c r="U27" s="36" t="e">
        <f t="shared" si="2"/>
        <v>#REF!</v>
      </c>
      <c r="V27" s="36" t="e">
        <f t="shared" si="83"/>
        <v>#REF!</v>
      </c>
      <c r="W27" s="36" t="e">
        <f t="shared" si="84"/>
        <v>#REF!</v>
      </c>
      <c r="X27" s="36" t="e">
        <f t="shared" si="85"/>
        <v>#REF!</v>
      </c>
      <c r="Y27" s="36" t="e">
        <f t="shared" si="86"/>
        <v>#REF!</v>
      </c>
      <c r="Z27" s="36" t="e">
        <f t="shared" si="87"/>
        <v>#REF!</v>
      </c>
      <c r="AA27" s="36" t="e">
        <f t="shared" si="30"/>
        <v>#REF!</v>
      </c>
      <c r="AB27" s="36" t="e">
        <f t="shared" si="30"/>
        <v>#REF!</v>
      </c>
      <c r="AC27" s="36" t="e">
        <f t="shared" si="30"/>
        <v>#REF!</v>
      </c>
      <c r="AD27" s="36" t="e">
        <f t="shared" si="30"/>
        <v>#REF!</v>
      </c>
      <c r="AE27" s="36" t="e">
        <f t="shared" si="30"/>
        <v>#REF!</v>
      </c>
      <c r="AF27" s="36" t="e">
        <f t="shared" si="30"/>
        <v>#REF!</v>
      </c>
      <c r="AG27" s="36" t="e">
        <f t="shared" si="30"/>
        <v>#REF!</v>
      </c>
      <c r="AH27" s="36" t="e">
        <f t="shared" si="30"/>
        <v>#REF!</v>
      </c>
      <c r="AI27" s="36" t="e">
        <f t="shared" si="30"/>
        <v>#REF!</v>
      </c>
      <c r="AJ27" s="36" t="e">
        <f t="shared" si="30"/>
        <v>#REF!</v>
      </c>
      <c r="AK27" s="36" t="e">
        <f t="shared" si="30"/>
        <v>#REF!</v>
      </c>
      <c r="AL27" s="36" t="e">
        <f t="shared" si="30"/>
        <v>#REF!</v>
      </c>
      <c r="AM27" s="36" t="e">
        <f t="shared" si="30"/>
        <v>#REF!</v>
      </c>
      <c r="AN27" s="36" t="e">
        <f t="shared" si="30"/>
        <v>#REF!</v>
      </c>
      <c r="AO27" s="36" t="e">
        <f t="shared" si="30"/>
        <v>#REF!</v>
      </c>
      <c r="AP27" s="36" t="e">
        <f t="shared" si="30"/>
        <v>#REF!</v>
      </c>
      <c r="AQ27" s="36" t="e">
        <f t="shared" si="32"/>
        <v>#REF!</v>
      </c>
      <c r="AR27" s="36" t="e">
        <f t="shared" si="32"/>
        <v>#REF!</v>
      </c>
      <c r="AS27" s="36" t="e">
        <f t="shared" si="32"/>
        <v>#REF!</v>
      </c>
      <c r="AT27" s="36" t="e">
        <f t="shared" si="32"/>
        <v>#REF!</v>
      </c>
      <c r="AU27" s="36" t="e">
        <f t="shared" si="32"/>
        <v>#REF!</v>
      </c>
      <c r="AV27" s="36" t="e">
        <f t="shared" si="32"/>
        <v>#REF!</v>
      </c>
      <c r="AW27" s="36" t="e">
        <f t="shared" si="32"/>
        <v>#REF!</v>
      </c>
      <c r="AX27" s="36" t="e">
        <f t="shared" si="32"/>
        <v>#REF!</v>
      </c>
      <c r="AY27" s="36" t="e">
        <f t="shared" si="32"/>
        <v>#REF!</v>
      </c>
      <c r="AZ27" s="36" t="e">
        <f t="shared" si="32"/>
        <v>#REF!</v>
      </c>
      <c r="BA27" s="36" t="e">
        <f t="shared" si="32"/>
        <v>#REF!</v>
      </c>
      <c r="BB27" s="36" t="e">
        <f t="shared" si="32"/>
        <v>#REF!</v>
      </c>
      <c r="BC27" s="36" t="e">
        <f t="shared" si="32"/>
        <v>#REF!</v>
      </c>
      <c r="BD27" s="36" t="e">
        <f t="shared" si="32"/>
        <v>#REF!</v>
      </c>
      <c r="BE27" s="36" t="e">
        <f t="shared" si="32"/>
        <v>#REF!</v>
      </c>
      <c r="BF27" s="36" t="e">
        <f t="shared" si="32"/>
        <v>#REF!</v>
      </c>
      <c r="BG27" s="36" t="e">
        <f t="shared" si="34"/>
        <v>#REF!</v>
      </c>
      <c r="BH27" s="36" t="e">
        <f t="shared" si="34"/>
        <v>#REF!</v>
      </c>
      <c r="BI27" s="36" t="e">
        <f t="shared" si="34"/>
        <v>#REF!</v>
      </c>
      <c r="BJ27" s="36" t="e">
        <f t="shared" si="34"/>
        <v>#REF!</v>
      </c>
      <c r="BK27" s="36" t="e">
        <f t="shared" si="34"/>
        <v>#REF!</v>
      </c>
      <c r="BL27" s="36" t="e">
        <f t="shared" si="34"/>
        <v>#REF!</v>
      </c>
      <c r="BM27" s="36" t="e">
        <f t="shared" si="34"/>
        <v>#REF!</v>
      </c>
      <c r="BN27" s="36" t="e">
        <f t="shared" si="34"/>
        <v>#REF!</v>
      </c>
      <c r="BO27" s="36" t="e">
        <f t="shared" si="34"/>
        <v>#REF!</v>
      </c>
      <c r="BP27" s="36" t="e">
        <f t="shared" si="34"/>
        <v>#REF!</v>
      </c>
      <c r="BQ27" s="36" t="e">
        <f t="shared" si="34"/>
        <v>#REF!</v>
      </c>
      <c r="BR27" s="36" t="e">
        <f t="shared" si="34"/>
        <v>#REF!</v>
      </c>
      <c r="BS27" s="36" t="e">
        <f t="shared" si="34"/>
        <v>#REF!</v>
      </c>
      <c r="BT27" s="36" t="e">
        <f t="shared" si="34"/>
        <v>#REF!</v>
      </c>
      <c r="BU27" s="36" t="e">
        <f t="shared" si="34"/>
        <v>#REF!</v>
      </c>
      <c r="BV27" s="36" t="e">
        <f t="shared" si="34"/>
        <v>#REF!</v>
      </c>
      <c r="BW27" s="36" t="e">
        <f t="shared" si="36"/>
        <v>#REF!</v>
      </c>
      <c r="BX27" s="36" t="e">
        <f t="shared" si="36"/>
        <v>#REF!</v>
      </c>
      <c r="BY27" s="36" t="e">
        <f t="shared" si="36"/>
        <v>#REF!</v>
      </c>
      <c r="BZ27" s="36" t="e">
        <f t="shared" si="36"/>
        <v>#REF!</v>
      </c>
      <c r="CA27" s="36" t="e">
        <f t="shared" si="36"/>
        <v>#REF!</v>
      </c>
      <c r="CB27" s="36" t="e">
        <f t="shared" si="36"/>
        <v>#REF!</v>
      </c>
      <c r="CC27" s="36" t="e">
        <f t="shared" si="36"/>
        <v>#REF!</v>
      </c>
      <c r="CD27" s="36" t="e">
        <f t="shared" si="36"/>
        <v>#REF!</v>
      </c>
      <c r="CE27" s="36" t="e">
        <f t="shared" si="36"/>
        <v>#REF!</v>
      </c>
      <c r="CF27" s="36" t="e">
        <f t="shared" si="36"/>
        <v>#REF!</v>
      </c>
      <c r="CG27" s="36" t="e">
        <f t="shared" si="36"/>
        <v>#REF!</v>
      </c>
      <c r="CH27" s="36" t="e">
        <f t="shared" si="36"/>
        <v>#REF!</v>
      </c>
      <c r="CI27" s="36" t="e">
        <f t="shared" si="36"/>
        <v>#REF!</v>
      </c>
      <c r="CJ27" s="36" t="e">
        <f t="shared" si="36"/>
        <v>#REF!</v>
      </c>
      <c r="CK27" s="36" t="e">
        <f t="shared" si="36"/>
        <v>#REF!</v>
      </c>
      <c r="CL27" s="36" t="e">
        <f t="shared" si="36"/>
        <v>#REF!</v>
      </c>
      <c r="CM27" s="36" t="e">
        <f t="shared" si="38"/>
        <v>#REF!</v>
      </c>
      <c r="CN27" s="36" t="e">
        <f t="shared" si="38"/>
        <v>#REF!</v>
      </c>
      <c r="CO27" s="36" t="e">
        <f t="shared" si="38"/>
        <v>#REF!</v>
      </c>
      <c r="CP27" s="36" t="e">
        <f t="shared" si="38"/>
        <v>#REF!</v>
      </c>
      <c r="CQ27" s="36" t="e">
        <f t="shared" si="38"/>
        <v>#REF!</v>
      </c>
      <c r="CR27" s="36" t="e">
        <f t="shared" si="38"/>
        <v>#REF!</v>
      </c>
      <c r="CS27" s="36" t="e">
        <f t="shared" si="38"/>
        <v>#REF!</v>
      </c>
      <c r="CT27" s="36" t="e">
        <f t="shared" si="38"/>
        <v>#REF!</v>
      </c>
      <c r="CU27" s="36" t="e">
        <f t="shared" si="38"/>
        <v>#REF!</v>
      </c>
      <c r="CV27" s="36" t="e">
        <f t="shared" si="38"/>
        <v>#REF!</v>
      </c>
      <c r="CW27" s="36" t="e">
        <f t="shared" si="38"/>
        <v>#REF!</v>
      </c>
      <c r="CX27" s="36" t="e">
        <f t="shared" si="38"/>
        <v>#REF!</v>
      </c>
      <c r="CY27" s="36" t="e">
        <f t="shared" si="38"/>
        <v>#REF!</v>
      </c>
      <c r="CZ27" s="36" t="e">
        <f t="shared" si="38"/>
        <v>#REF!</v>
      </c>
      <c r="DA27" s="36" t="e">
        <f t="shared" si="38"/>
        <v>#REF!</v>
      </c>
      <c r="DB27" s="36" t="e">
        <f t="shared" si="38"/>
        <v>#REF!</v>
      </c>
      <c r="DC27" s="36" t="e">
        <f t="shared" si="40"/>
        <v>#REF!</v>
      </c>
      <c r="DD27" s="36" t="e">
        <f t="shared" si="40"/>
        <v>#REF!</v>
      </c>
      <c r="DE27" s="36" t="e">
        <f t="shared" si="40"/>
        <v>#REF!</v>
      </c>
      <c r="DF27" s="36" t="e">
        <f t="shared" si="40"/>
        <v>#REF!</v>
      </c>
      <c r="DG27" s="36" t="e">
        <f t="shared" si="40"/>
        <v>#REF!</v>
      </c>
      <c r="DH27" s="36" t="e">
        <f t="shared" si="40"/>
        <v>#REF!</v>
      </c>
      <c r="DI27" s="36" t="e">
        <f t="shared" si="40"/>
        <v>#REF!</v>
      </c>
      <c r="DJ27" s="36" t="e">
        <f t="shared" si="40"/>
        <v>#REF!</v>
      </c>
      <c r="DK27" s="36" t="e">
        <f t="shared" si="40"/>
        <v>#REF!</v>
      </c>
      <c r="DL27" s="36" t="e">
        <f t="shared" si="40"/>
        <v>#REF!</v>
      </c>
      <c r="DM27" s="36" t="e">
        <f t="shared" si="40"/>
        <v>#REF!</v>
      </c>
      <c r="DN27" s="36" t="e">
        <f t="shared" si="40"/>
        <v>#REF!</v>
      </c>
      <c r="DO27" s="36" t="e">
        <f t="shared" si="40"/>
        <v>#REF!</v>
      </c>
      <c r="DP27" s="36" t="e">
        <f t="shared" si="40"/>
        <v>#REF!</v>
      </c>
      <c r="DQ27" s="36" t="e">
        <f t="shared" si="40"/>
        <v>#REF!</v>
      </c>
      <c r="DR27" s="36" t="e">
        <f t="shared" si="40"/>
        <v>#REF!</v>
      </c>
      <c r="DS27" s="36" t="e">
        <f t="shared" si="42"/>
        <v>#REF!</v>
      </c>
      <c r="DT27" s="36" t="e">
        <f t="shared" si="42"/>
        <v>#REF!</v>
      </c>
      <c r="DU27" s="36" t="e">
        <f t="shared" si="42"/>
        <v>#REF!</v>
      </c>
      <c r="DV27" s="36" t="e">
        <f t="shared" si="42"/>
        <v>#REF!</v>
      </c>
      <c r="DW27" s="36" t="e">
        <f t="shared" si="42"/>
        <v>#REF!</v>
      </c>
      <c r="DX27" s="36" t="e">
        <f t="shared" si="42"/>
        <v>#REF!</v>
      </c>
      <c r="DY27" s="36" t="e">
        <f t="shared" si="42"/>
        <v>#REF!</v>
      </c>
      <c r="DZ27" s="36" t="e">
        <f t="shared" si="42"/>
        <v>#REF!</v>
      </c>
      <c r="EA27" s="36" t="e">
        <f t="shared" si="42"/>
        <v>#REF!</v>
      </c>
      <c r="EB27" s="36" t="e">
        <f t="shared" si="42"/>
        <v>#REF!</v>
      </c>
      <c r="EC27" s="36" t="e">
        <f t="shared" si="42"/>
        <v>#REF!</v>
      </c>
      <c r="ED27" s="36" t="e">
        <f t="shared" si="42"/>
        <v>#REF!</v>
      </c>
      <c r="EE27" s="36" t="e">
        <f t="shared" si="42"/>
        <v>#REF!</v>
      </c>
      <c r="EF27" s="36" t="e">
        <f t="shared" si="42"/>
        <v>#REF!</v>
      </c>
      <c r="EG27" s="36" t="e">
        <f t="shared" si="42"/>
        <v>#REF!</v>
      </c>
      <c r="EH27" s="36" t="e">
        <f t="shared" si="42"/>
        <v>#REF!</v>
      </c>
      <c r="EI27" s="36" t="e">
        <f t="shared" si="44"/>
        <v>#REF!</v>
      </c>
      <c r="EJ27" s="36" t="e">
        <f t="shared" si="44"/>
        <v>#REF!</v>
      </c>
      <c r="EK27" s="36" t="e">
        <f t="shared" si="44"/>
        <v>#REF!</v>
      </c>
      <c r="EL27" s="36" t="e">
        <f t="shared" si="44"/>
        <v>#REF!</v>
      </c>
      <c r="EM27" s="36" t="e">
        <f t="shared" si="44"/>
        <v>#REF!</v>
      </c>
      <c r="EN27" s="36" t="e">
        <f t="shared" si="44"/>
        <v>#REF!</v>
      </c>
      <c r="EO27" s="36" t="e">
        <f t="shared" si="44"/>
        <v>#REF!</v>
      </c>
      <c r="EP27" s="36" t="e">
        <f t="shared" si="44"/>
        <v>#REF!</v>
      </c>
      <c r="EQ27" s="36" t="e">
        <f t="shared" si="44"/>
        <v>#REF!</v>
      </c>
      <c r="ER27" s="36" t="e">
        <f t="shared" si="44"/>
        <v>#REF!</v>
      </c>
      <c r="ES27" s="36" t="e">
        <f t="shared" si="44"/>
        <v>#REF!</v>
      </c>
      <c r="ET27" s="36" t="e">
        <f t="shared" si="44"/>
        <v>#REF!</v>
      </c>
      <c r="EU27" s="36" t="e">
        <f t="shared" si="44"/>
        <v>#REF!</v>
      </c>
      <c r="EV27" s="36" t="e">
        <f t="shared" si="44"/>
        <v>#REF!</v>
      </c>
      <c r="EW27" s="36" t="e">
        <f t="shared" si="44"/>
        <v>#REF!</v>
      </c>
      <c r="EX27" s="36" t="e">
        <f t="shared" si="44"/>
        <v>#REF!</v>
      </c>
      <c r="EY27" s="36" t="e">
        <f t="shared" si="46"/>
        <v>#REF!</v>
      </c>
      <c r="EZ27" s="36" t="e">
        <f t="shared" si="46"/>
        <v>#REF!</v>
      </c>
      <c r="FA27" s="36" t="e">
        <f t="shared" si="46"/>
        <v>#REF!</v>
      </c>
      <c r="FB27" s="36" t="e">
        <f t="shared" si="46"/>
        <v>#REF!</v>
      </c>
      <c r="FC27" s="36" t="e">
        <f t="shared" si="46"/>
        <v>#REF!</v>
      </c>
      <c r="FD27" s="36" t="e">
        <f t="shared" si="46"/>
        <v>#REF!</v>
      </c>
      <c r="FE27" s="36" t="e">
        <f t="shared" si="46"/>
        <v>#REF!</v>
      </c>
      <c r="FF27" s="36" t="e">
        <f t="shared" si="46"/>
        <v>#REF!</v>
      </c>
      <c r="FG27" s="36" t="e">
        <f t="shared" si="46"/>
        <v>#REF!</v>
      </c>
      <c r="FH27" s="36" t="e">
        <f t="shared" si="46"/>
        <v>#REF!</v>
      </c>
      <c r="FI27" s="36" t="e">
        <f t="shared" si="46"/>
        <v>#REF!</v>
      </c>
      <c r="FJ27" s="36" t="e">
        <f t="shared" si="46"/>
        <v>#REF!</v>
      </c>
      <c r="FK27" s="36" t="e">
        <f t="shared" si="46"/>
        <v>#REF!</v>
      </c>
      <c r="FL27" s="36" t="e">
        <f t="shared" si="46"/>
        <v>#REF!</v>
      </c>
      <c r="FM27" s="36" t="e">
        <f t="shared" si="46"/>
        <v>#REF!</v>
      </c>
      <c r="FN27" s="36" t="e">
        <f t="shared" si="46"/>
        <v>#REF!</v>
      </c>
      <c r="FO27" s="36" t="e">
        <f t="shared" si="48"/>
        <v>#REF!</v>
      </c>
      <c r="FP27" s="36" t="e">
        <f t="shared" si="48"/>
        <v>#REF!</v>
      </c>
      <c r="FQ27" s="36" t="e">
        <f t="shared" si="48"/>
        <v>#REF!</v>
      </c>
      <c r="FR27" s="36" t="e">
        <f t="shared" si="48"/>
        <v>#REF!</v>
      </c>
      <c r="FS27" s="36" t="e">
        <f t="shared" si="48"/>
        <v>#REF!</v>
      </c>
      <c r="FT27" s="36" t="e">
        <f t="shared" si="48"/>
        <v>#REF!</v>
      </c>
      <c r="FU27" s="36" t="e">
        <f t="shared" si="48"/>
        <v>#REF!</v>
      </c>
      <c r="FV27" s="36" t="e">
        <f t="shared" si="48"/>
        <v>#REF!</v>
      </c>
      <c r="FW27" s="36" t="e">
        <f t="shared" si="48"/>
        <v>#REF!</v>
      </c>
      <c r="FX27" s="36" t="e">
        <f t="shared" si="48"/>
        <v>#REF!</v>
      </c>
      <c r="FY27" s="36" t="e">
        <f t="shared" si="48"/>
        <v>#REF!</v>
      </c>
      <c r="FZ27" s="36" t="e">
        <f t="shared" si="48"/>
        <v>#REF!</v>
      </c>
      <c r="GA27" s="36" t="e">
        <f t="shared" si="48"/>
        <v>#REF!</v>
      </c>
      <c r="GB27" s="36" t="e">
        <f t="shared" si="48"/>
        <v>#REF!</v>
      </c>
      <c r="GC27" s="36" t="e">
        <f t="shared" si="48"/>
        <v>#REF!</v>
      </c>
      <c r="GD27" s="36" t="e">
        <f t="shared" si="48"/>
        <v>#REF!</v>
      </c>
      <c r="GE27" s="36" t="e">
        <f t="shared" si="50"/>
        <v>#REF!</v>
      </c>
      <c r="GF27" s="36" t="e">
        <f t="shared" si="50"/>
        <v>#REF!</v>
      </c>
      <c r="GG27" s="36" t="e">
        <f t="shared" si="50"/>
        <v>#REF!</v>
      </c>
      <c r="GH27" s="36" t="e">
        <f t="shared" si="50"/>
        <v>#REF!</v>
      </c>
      <c r="GI27" s="36" t="e">
        <f t="shared" si="50"/>
        <v>#REF!</v>
      </c>
      <c r="GJ27" s="36" t="e">
        <f t="shared" si="50"/>
        <v>#REF!</v>
      </c>
      <c r="GK27" s="36" t="e">
        <f t="shared" si="50"/>
        <v>#REF!</v>
      </c>
      <c r="GL27" s="36" t="e">
        <f t="shared" si="50"/>
        <v>#REF!</v>
      </c>
      <c r="GM27" s="36" t="e">
        <f t="shared" si="50"/>
        <v>#REF!</v>
      </c>
      <c r="GN27" s="36" t="e">
        <f t="shared" si="50"/>
        <v>#REF!</v>
      </c>
      <c r="GO27" s="36" t="e">
        <f t="shared" si="50"/>
        <v>#REF!</v>
      </c>
      <c r="GP27" s="36" t="e">
        <f t="shared" si="50"/>
        <v>#REF!</v>
      </c>
      <c r="GQ27" s="36" t="e">
        <f t="shared" si="50"/>
        <v>#REF!</v>
      </c>
      <c r="GR27" s="36" t="e">
        <f t="shared" si="50"/>
        <v>#REF!</v>
      </c>
      <c r="GS27" s="36" t="e">
        <f t="shared" si="50"/>
        <v>#REF!</v>
      </c>
      <c r="GT27" s="36" t="e">
        <f t="shared" si="50"/>
        <v>#REF!</v>
      </c>
      <c r="GU27" s="36" t="e">
        <f t="shared" si="52"/>
        <v>#REF!</v>
      </c>
      <c r="GV27" s="36" t="e">
        <f t="shared" si="52"/>
        <v>#REF!</v>
      </c>
      <c r="GW27" s="36" t="e">
        <f t="shared" si="52"/>
        <v>#REF!</v>
      </c>
      <c r="GX27" s="36" t="e">
        <f t="shared" si="52"/>
        <v>#REF!</v>
      </c>
      <c r="GY27" s="36" t="e">
        <f t="shared" si="52"/>
        <v>#REF!</v>
      </c>
      <c r="GZ27" s="36" t="e">
        <f t="shared" si="52"/>
        <v>#REF!</v>
      </c>
      <c r="HA27" s="36" t="e">
        <f t="shared" si="52"/>
        <v>#REF!</v>
      </c>
      <c r="HB27" s="36" t="e">
        <f t="shared" si="52"/>
        <v>#REF!</v>
      </c>
      <c r="HC27" s="36" t="e">
        <f t="shared" si="52"/>
        <v>#REF!</v>
      </c>
      <c r="HD27" s="36" t="e">
        <f t="shared" si="52"/>
        <v>#REF!</v>
      </c>
      <c r="HE27" s="36" t="e">
        <f t="shared" si="52"/>
        <v>#REF!</v>
      </c>
      <c r="HF27" s="36" t="e">
        <f t="shared" si="52"/>
        <v>#REF!</v>
      </c>
      <c r="HG27" s="36" t="e">
        <f t="shared" si="52"/>
        <v>#REF!</v>
      </c>
      <c r="HH27" s="36" t="e">
        <f t="shared" si="52"/>
        <v>#REF!</v>
      </c>
    </row>
    <row r="28" spans="1:216" ht="15.75" customHeight="1">
      <c r="A28" s="10">
        <v>17</v>
      </c>
      <c r="B28" s="87" t="s">
        <v>361</v>
      </c>
      <c r="C28" s="103" t="e">
        <f>#REF!</f>
        <v>#REF!</v>
      </c>
      <c r="D28" s="116" t="e">
        <f>#REF!</f>
        <v>#REF!</v>
      </c>
      <c r="E28" s="75" t="e">
        <f>#REF!</f>
        <v>#REF!</v>
      </c>
      <c r="F28" s="15" t="e">
        <f t="shared" si="78"/>
        <v>#REF!</v>
      </c>
      <c r="G28" s="15" t="e">
        <f t="shared" si="79"/>
        <v>#REF!</v>
      </c>
      <c r="H28" s="15" t="e">
        <f t="shared" si="80"/>
        <v>#REF!</v>
      </c>
      <c r="I28" s="15" t="e">
        <f t="shared" si="81"/>
        <v>#REF!</v>
      </c>
      <c r="J28" s="15" t="e">
        <f t="shared" si="82"/>
        <v>#REF!</v>
      </c>
      <c r="K28" s="22">
        <v>0.05</v>
      </c>
      <c r="L28" s="15" t="e">
        <f t="shared" si="1"/>
        <v>#VALUE!</v>
      </c>
      <c r="M28" s="15"/>
      <c r="N28" s="107" t="e">
        <f t="shared" si="20"/>
        <v>#REF!</v>
      </c>
      <c r="O28" s="15" t="e">
        <f t="shared" si="21"/>
        <v>#REF!</v>
      </c>
      <c r="P28" s="100" t="e">
        <f t="shared" si="28"/>
        <v>#REF!</v>
      </c>
      <c r="Q28" s="36" t="e">
        <f t="shared" si="29"/>
        <v>#REF!</v>
      </c>
      <c r="R28" s="36" t="e">
        <f t="shared" si="2"/>
        <v>#REF!</v>
      </c>
      <c r="S28" s="36" t="e">
        <f t="shared" si="2"/>
        <v>#REF!</v>
      </c>
      <c r="T28" s="36" t="e">
        <f t="shared" si="2"/>
        <v>#REF!</v>
      </c>
      <c r="U28" s="36" t="e">
        <f t="shared" si="2"/>
        <v>#REF!</v>
      </c>
      <c r="V28" s="36" t="e">
        <f t="shared" si="83"/>
        <v>#REF!</v>
      </c>
      <c r="W28" s="36" t="e">
        <f t="shared" si="84"/>
        <v>#REF!</v>
      </c>
      <c r="X28" s="36" t="e">
        <f t="shared" si="85"/>
        <v>#REF!</v>
      </c>
      <c r="Y28" s="36" t="e">
        <f t="shared" si="86"/>
        <v>#REF!</v>
      </c>
      <c r="Z28" s="36" t="e">
        <f t="shared" si="87"/>
        <v>#REF!</v>
      </c>
      <c r="AA28" s="36" t="e">
        <f t="shared" si="30"/>
        <v>#REF!</v>
      </c>
      <c r="AB28" s="36" t="e">
        <f t="shared" si="30"/>
        <v>#REF!</v>
      </c>
      <c r="AC28" s="36" t="e">
        <f t="shared" si="30"/>
        <v>#REF!</v>
      </c>
      <c r="AD28" s="36" t="e">
        <f t="shared" si="30"/>
        <v>#REF!</v>
      </c>
      <c r="AE28" s="36" t="e">
        <f t="shared" si="30"/>
        <v>#REF!</v>
      </c>
      <c r="AF28" s="36" t="e">
        <f t="shared" si="30"/>
        <v>#REF!</v>
      </c>
      <c r="AG28" s="36" t="e">
        <f t="shared" si="30"/>
        <v>#REF!</v>
      </c>
      <c r="AH28" s="36" t="e">
        <f t="shared" si="30"/>
        <v>#REF!</v>
      </c>
      <c r="AI28" s="36" t="e">
        <f t="shared" si="30"/>
        <v>#REF!</v>
      </c>
      <c r="AJ28" s="36" t="e">
        <f t="shared" si="30"/>
        <v>#REF!</v>
      </c>
      <c r="AK28" s="36" t="e">
        <f t="shared" si="30"/>
        <v>#REF!</v>
      </c>
      <c r="AL28" s="36" t="e">
        <f t="shared" si="30"/>
        <v>#REF!</v>
      </c>
      <c r="AM28" s="36" t="e">
        <f t="shared" si="30"/>
        <v>#REF!</v>
      </c>
      <c r="AN28" s="36" t="e">
        <f t="shared" si="30"/>
        <v>#REF!</v>
      </c>
      <c r="AO28" s="36" t="e">
        <f t="shared" si="30"/>
        <v>#REF!</v>
      </c>
      <c r="AP28" s="36" t="e">
        <f t="shared" si="30"/>
        <v>#REF!</v>
      </c>
      <c r="AQ28" s="36" t="e">
        <f t="shared" si="32"/>
        <v>#REF!</v>
      </c>
      <c r="AR28" s="36" t="e">
        <f t="shared" si="32"/>
        <v>#REF!</v>
      </c>
      <c r="AS28" s="36" t="e">
        <f t="shared" si="32"/>
        <v>#REF!</v>
      </c>
      <c r="AT28" s="36" t="e">
        <f t="shared" si="32"/>
        <v>#REF!</v>
      </c>
      <c r="AU28" s="36" t="e">
        <f t="shared" si="32"/>
        <v>#REF!</v>
      </c>
      <c r="AV28" s="36" t="e">
        <f t="shared" si="32"/>
        <v>#REF!</v>
      </c>
      <c r="AW28" s="36" t="e">
        <f t="shared" si="32"/>
        <v>#REF!</v>
      </c>
      <c r="AX28" s="36" t="e">
        <f t="shared" si="32"/>
        <v>#REF!</v>
      </c>
      <c r="AY28" s="36" t="e">
        <f t="shared" si="32"/>
        <v>#REF!</v>
      </c>
      <c r="AZ28" s="36" t="e">
        <f t="shared" si="32"/>
        <v>#REF!</v>
      </c>
      <c r="BA28" s="36" t="e">
        <f t="shared" si="32"/>
        <v>#REF!</v>
      </c>
      <c r="BB28" s="36" t="e">
        <f t="shared" si="32"/>
        <v>#REF!</v>
      </c>
      <c r="BC28" s="36" t="e">
        <f t="shared" si="32"/>
        <v>#REF!</v>
      </c>
      <c r="BD28" s="36" t="e">
        <f t="shared" si="32"/>
        <v>#REF!</v>
      </c>
      <c r="BE28" s="36" t="e">
        <f t="shared" si="32"/>
        <v>#REF!</v>
      </c>
      <c r="BF28" s="36" t="e">
        <f t="shared" si="32"/>
        <v>#REF!</v>
      </c>
      <c r="BG28" s="36" t="e">
        <f t="shared" si="34"/>
        <v>#REF!</v>
      </c>
      <c r="BH28" s="36" t="e">
        <f t="shared" si="34"/>
        <v>#REF!</v>
      </c>
      <c r="BI28" s="36" t="e">
        <f t="shared" si="34"/>
        <v>#REF!</v>
      </c>
      <c r="BJ28" s="36" t="e">
        <f t="shared" si="34"/>
        <v>#REF!</v>
      </c>
      <c r="BK28" s="36" t="e">
        <f t="shared" si="34"/>
        <v>#REF!</v>
      </c>
      <c r="BL28" s="36" t="e">
        <f t="shared" si="34"/>
        <v>#REF!</v>
      </c>
      <c r="BM28" s="36" t="e">
        <f t="shared" si="34"/>
        <v>#REF!</v>
      </c>
      <c r="BN28" s="36" t="e">
        <f t="shared" si="34"/>
        <v>#REF!</v>
      </c>
      <c r="BO28" s="36" t="e">
        <f t="shared" si="34"/>
        <v>#REF!</v>
      </c>
      <c r="BP28" s="36" t="e">
        <f t="shared" si="34"/>
        <v>#REF!</v>
      </c>
      <c r="BQ28" s="36" t="e">
        <f t="shared" si="34"/>
        <v>#REF!</v>
      </c>
      <c r="BR28" s="36" t="e">
        <f t="shared" si="34"/>
        <v>#REF!</v>
      </c>
      <c r="BS28" s="36" t="e">
        <f t="shared" si="34"/>
        <v>#REF!</v>
      </c>
      <c r="BT28" s="36" t="e">
        <f t="shared" si="34"/>
        <v>#REF!</v>
      </c>
      <c r="BU28" s="36" t="e">
        <f t="shared" si="34"/>
        <v>#REF!</v>
      </c>
      <c r="BV28" s="36" t="e">
        <f t="shared" si="34"/>
        <v>#REF!</v>
      </c>
      <c r="BW28" s="36" t="e">
        <f t="shared" si="36"/>
        <v>#REF!</v>
      </c>
      <c r="BX28" s="36" t="e">
        <f t="shared" si="36"/>
        <v>#REF!</v>
      </c>
      <c r="BY28" s="36" t="e">
        <f t="shared" si="36"/>
        <v>#REF!</v>
      </c>
      <c r="BZ28" s="36" t="e">
        <f t="shared" si="36"/>
        <v>#REF!</v>
      </c>
      <c r="CA28" s="36" t="e">
        <f t="shared" si="36"/>
        <v>#REF!</v>
      </c>
      <c r="CB28" s="36" t="e">
        <f t="shared" si="36"/>
        <v>#REF!</v>
      </c>
      <c r="CC28" s="36" t="e">
        <f t="shared" si="36"/>
        <v>#REF!</v>
      </c>
      <c r="CD28" s="36" t="e">
        <f t="shared" si="36"/>
        <v>#REF!</v>
      </c>
      <c r="CE28" s="36" t="e">
        <f t="shared" si="36"/>
        <v>#REF!</v>
      </c>
      <c r="CF28" s="36" t="e">
        <f t="shared" si="36"/>
        <v>#REF!</v>
      </c>
      <c r="CG28" s="36" t="e">
        <f t="shared" si="36"/>
        <v>#REF!</v>
      </c>
      <c r="CH28" s="36" t="e">
        <f t="shared" si="36"/>
        <v>#REF!</v>
      </c>
      <c r="CI28" s="36" t="e">
        <f t="shared" si="36"/>
        <v>#REF!</v>
      </c>
      <c r="CJ28" s="36" t="e">
        <f t="shared" si="36"/>
        <v>#REF!</v>
      </c>
      <c r="CK28" s="36" t="e">
        <f t="shared" si="36"/>
        <v>#REF!</v>
      </c>
      <c r="CL28" s="36" t="e">
        <f t="shared" si="36"/>
        <v>#REF!</v>
      </c>
      <c r="CM28" s="36" t="e">
        <f t="shared" si="38"/>
        <v>#REF!</v>
      </c>
      <c r="CN28" s="36" t="e">
        <f t="shared" si="38"/>
        <v>#REF!</v>
      </c>
      <c r="CO28" s="36" t="e">
        <f t="shared" si="38"/>
        <v>#REF!</v>
      </c>
      <c r="CP28" s="36" t="e">
        <f t="shared" si="38"/>
        <v>#REF!</v>
      </c>
      <c r="CQ28" s="36" t="e">
        <f t="shared" si="38"/>
        <v>#REF!</v>
      </c>
      <c r="CR28" s="36" t="e">
        <f t="shared" si="38"/>
        <v>#REF!</v>
      </c>
      <c r="CS28" s="36" t="e">
        <f t="shared" si="38"/>
        <v>#REF!</v>
      </c>
      <c r="CT28" s="36" t="e">
        <f t="shared" si="38"/>
        <v>#REF!</v>
      </c>
      <c r="CU28" s="36" t="e">
        <f t="shared" si="38"/>
        <v>#REF!</v>
      </c>
      <c r="CV28" s="36" t="e">
        <f t="shared" si="38"/>
        <v>#REF!</v>
      </c>
      <c r="CW28" s="36" t="e">
        <f t="shared" si="38"/>
        <v>#REF!</v>
      </c>
      <c r="CX28" s="36" t="e">
        <f t="shared" si="38"/>
        <v>#REF!</v>
      </c>
      <c r="CY28" s="36" t="e">
        <f t="shared" si="38"/>
        <v>#REF!</v>
      </c>
      <c r="CZ28" s="36" t="e">
        <f t="shared" si="38"/>
        <v>#REF!</v>
      </c>
      <c r="DA28" s="36" t="e">
        <f t="shared" si="38"/>
        <v>#REF!</v>
      </c>
      <c r="DB28" s="36" t="e">
        <f t="shared" si="38"/>
        <v>#REF!</v>
      </c>
      <c r="DC28" s="36" t="e">
        <f t="shared" si="40"/>
        <v>#REF!</v>
      </c>
      <c r="DD28" s="36" t="e">
        <f t="shared" si="40"/>
        <v>#REF!</v>
      </c>
      <c r="DE28" s="36" t="e">
        <f t="shared" si="40"/>
        <v>#REF!</v>
      </c>
      <c r="DF28" s="36" t="e">
        <f t="shared" si="40"/>
        <v>#REF!</v>
      </c>
      <c r="DG28" s="36" t="e">
        <f t="shared" si="40"/>
        <v>#REF!</v>
      </c>
      <c r="DH28" s="36" t="e">
        <f t="shared" si="40"/>
        <v>#REF!</v>
      </c>
      <c r="DI28" s="36" t="e">
        <f t="shared" si="40"/>
        <v>#REF!</v>
      </c>
      <c r="DJ28" s="36" t="e">
        <f t="shared" si="40"/>
        <v>#REF!</v>
      </c>
      <c r="DK28" s="36" t="e">
        <f t="shared" si="40"/>
        <v>#REF!</v>
      </c>
      <c r="DL28" s="36" t="e">
        <f t="shared" si="40"/>
        <v>#REF!</v>
      </c>
      <c r="DM28" s="36" t="e">
        <f t="shared" si="40"/>
        <v>#REF!</v>
      </c>
      <c r="DN28" s="36" t="e">
        <f t="shared" si="40"/>
        <v>#REF!</v>
      </c>
      <c r="DO28" s="36" t="e">
        <f t="shared" si="40"/>
        <v>#REF!</v>
      </c>
      <c r="DP28" s="36" t="e">
        <f t="shared" si="40"/>
        <v>#REF!</v>
      </c>
      <c r="DQ28" s="36" t="e">
        <f t="shared" si="40"/>
        <v>#REF!</v>
      </c>
      <c r="DR28" s="36" t="e">
        <f t="shared" si="40"/>
        <v>#REF!</v>
      </c>
      <c r="DS28" s="36" t="e">
        <f t="shared" si="42"/>
        <v>#REF!</v>
      </c>
      <c r="DT28" s="36" t="e">
        <f t="shared" si="42"/>
        <v>#REF!</v>
      </c>
      <c r="DU28" s="36" t="e">
        <f t="shared" si="42"/>
        <v>#REF!</v>
      </c>
      <c r="DV28" s="36" t="e">
        <f t="shared" si="42"/>
        <v>#REF!</v>
      </c>
      <c r="DW28" s="36" t="e">
        <f t="shared" si="42"/>
        <v>#REF!</v>
      </c>
      <c r="DX28" s="36" t="e">
        <f t="shared" si="42"/>
        <v>#REF!</v>
      </c>
      <c r="DY28" s="36" t="e">
        <f t="shared" si="42"/>
        <v>#REF!</v>
      </c>
      <c r="DZ28" s="36" t="e">
        <f t="shared" si="42"/>
        <v>#REF!</v>
      </c>
      <c r="EA28" s="36" t="e">
        <f t="shared" si="42"/>
        <v>#REF!</v>
      </c>
      <c r="EB28" s="36" t="e">
        <f t="shared" si="42"/>
        <v>#REF!</v>
      </c>
      <c r="EC28" s="36" t="e">
        <f t="shared" si="42"/>
        <v>#REF!</v>
      </c>
      <c r="ED28" s="36" t="e">
        <f t="shared" si="42"/>
        <v>#REF!</v>
      </c>
      <c r="EE28" s="36" t="e">
        <f t="shared" si="42"/>
        <v>#REF!</v>
      </c>
      <c r="EF28" s="36" t="e">
        <f t="shared" si="42"/>
        <v>#REF!</v>
      </c>
      <c r="EG28" s="36" t="e">
        <f t="shared" si="42"/>
        <v>#REF!</v>
      </c>
      <c r="EH28" s="36" t="e">
        <f t="shared" si="42"/>
        <v>#REF!</v>
      </c>
      <c r="EI28" s="36" t="e">
        <f t="shared" si="44"/>
        <v>#REF!</v>
      </c>
      <c r="EJ28" s="36" t="e">
        <f t="shared" si="44"/>
        <v>#REF!</v>
      </c>
      <c r="EK28" s="36" t="e">
        <f t="shared" si="44"/>
        <v>#REF!</v>
      </c>
      <c r="EL28" s="36" t="e">
        <f t="shared" si="44"/>
        <v>#REF!</v>
      </c>
      <c r="EM28" s="36" t="e">
        <f t="shared" si="44"/>
        <v>#REF!</v>
      </c>
      <c r="EN28" s="36" t="e">
        <f t="shared" si="44"/>
        <v>#REF!</v>
      </c>
      <c r="EO28" s="36" t="e">
        <f t="shared" si="44"/>
        <v>#REF!</v>
      </c>
      <c r="EP28" s="36" t="e">
        <f t="shared" si="44"/>
        <v>#REF!</v>
      </c>
      <c r="EQ28" s="36" t="e">
        <f t="shared" si="44"/>
        <v>#REF!</v>
      </c>
      <c r="ER28" s="36" t="e">
        <f t="shared" si="44"/>
        <v>#REF!</v>
      </c>
      <c r="ES28" s="36" t="e">
        <f t="shared" si="44"/>
        <v>#REF!</v>
      </c>
      <c r="ET28" s="36" t="e">
        <f t="shared" si="44"/>
        <v>#REF!</v>
      </c>
      <c r="EU28" s="36" t="e">
        <f t="shared" si="44"/>
        <v>#REF!</v>
      </c>
      <c r="EV28" s="36" t="e">
        <f t="shared" si="44"/>
        <v>#REF!</v>
      </c>
      <c r="EW28" s="36" t="e">
        <f t="shared" si="44"/>
        <v>#REF!</v>
      </c>
      <c r="EX28" s="36" t="e">
        <f t="shared" si="44"/>
        <v>#REF!</v>
      </c>
      <c r="EY28" s="36" t="e">
        <f t="shared" si="46"/>
        <v>#REF!</v>
      </c>
      <c r="EZ28" s="36" t="e">
        <f t="shared" si="46"/>
        <v>#REF!</v>
      </c>
      <c r="FA28" s="36" t="e">
        <f t="shared" si="46"/>
        <v>#REF!</v>
      </c>
      <c r="FB28" s="36" t="e">
        <f t="shared" si="46"/>
        <v>#REF!</v>
      </c>
      <c r="FC28" s="36" t="e">
        <f t="shared" si="46"/>
        <v>#REF!</v>
      </c>
      <c r="FD28" s="36" t="e">
        <f t="shared" si="46"/>
        <v>#REF!</v>
      </c>
      <c r="FE28" s="36" t="e">
        <f t="shared" si="46"/>
        <v>#REF!</v>
      </c>
      <c r="FF28" s="36" t="e">
        <f t="shared" si="46"/>
        <v>#REF!</v>
      </c>
      <c r="FG28" s="36" t="e">
        <f t="shared" si="46"/>
        <v>#REF!</v>
      </c>
      <c r="FH28" s="36" t="e">
        <f t="shared" si="46"/>
        <v>#REF!</v>
      </c>
      <c r="FI28" s="36" t="e">
        <f t="shared" si="46"/>
        <v>#REF!</v>
      </c>
      <c r="FJ28" s="36" t="e">
        <f t="shared" si="46"/>
        <v>#REF!</v>
      </c>
      <c r="FK28" s="36" t="e">
        <f t="shared" si="46"/>
        <v>#REF!</v>
      </c>
      <c r="FL28" s="36" t="e">
        <f t="shared" si="46"/>
        <v>#REF!</v>
      </c>
      <c r="FM28" s="36" t="e">
        <f t="shared" si="46"/>
        <v>#REF!</v>
      </c>
      <c r="FN28" s="36" t="e">
        <f t="shared" si="46"/>
        <v>#REF!</v>
      </c>
      <c r="FO28" s="36" t="e">
        <f t="shared" si="48"/>
        <v>#REF!</v>
      </c>
      <c r="FP28" s="36" t="e">
        <f t="shared" si="48"/>
        <v>#REF!</v>
      </c>
      <c r="FQ28" s="36" t="e">
        <f t="shared" si="48"/>
        <v>#REF!</v>
      </c>
      <c r="FR28" s="36" t="e">
        <f t="shared" si="48"/>
        <v>#REF!</v>
      </c>
      <c r="FS28" s="36" t="e">
        <f t="shared" si="48"/>
        <v>#REF!</v>
      </c>
      <c r="FT28" s="36" t="e">
        <f t="shared" si="48"/>
        <v>#REF!</v>
      </c>
      <c r="FU28" s="36" t="e">
        <f t="shared" si="48"/>
        <v>#REF!</v>
      </c>
      <c r="FV28" s="36" t="e">
        <f t="shared" si="48"/>
        <v>#REF!</v>
      </c>
      <c r="FW28" s="36" t="e">
        <f t="shared" si="48"/>
        <v>#REF!</v>
      </c>
      <c r="FX28" s="36" t="e">
        <f t="shared" si="48"/>
        <v>#REF!</v>
      </c>
      <c r="FY28" s="36" t="e">
        <f t="shared" si="48"/>
        <v>#REF!</v>
      </c>
      <c r="FZ28" s="36" t="e">
        <f t="shared" si="48"/>
        <v>#REF!</v>
      </c>
      <c r="GA28" s="36" t="e">
        <f t="shared" si="48"/>
        <v>#REF!</v>
      </c>
      <c r="GB28" s="36" t="e">
        <f t="shared" si="48"/>
        <v>#REF!</v>
      </c>
      <c r="GC28" s="36" t="e">
        <f t="shared" si="48"/>
        <v>#REF!</v>
      </c>
      <c r="GD28" s="36" t="e">
        <f t="shared" si="48"/>
        <v>#REF!</v>
      </c>
      <c r="GE28" s="36" t="e">
        <f t="shared" si="50"/>
        <v>#REF!</v>
      </c>
      <c r="GF28" s="36" t="e">
        <f t="shared" si="50"/>
        <v>#REF!</v>
      </c>
      <c r="GG28" s="36" t="e">
        <f t="shared" si="50"/>
        <v>#REF!</v>
      </c>
      <c r="GH28" s="36" t="e">
        <f t="shared" si="50"/>
        <v>#REF!</v>
      </c>
      <c r="GI28" s="36" t="e">
        <f t="shared" si="50"/>
        <v>#REF!</v>
      </c>
      <c r="GJ28" s="36" t="e">
        <f t="shared" si="50"/>
        <v>#REF!</v>
      </c>
      <c r="GK28" s="36" t="e">
        <f t="shared" si="50"/>
        <v>#REF!</v>
      </c>
      <c r="GL28" s="36" t="e">
        <f t="shared" si="50"/>
        <v>#REF!</v>
      </c>
      <c r="GM28" s="36" t="e">
        <f t="shared" si="50"/>
        <v>#REF!</v>
      </c>
      <c r="GN28" s="36" t="e">
        <f t="shared" si="50"/>
        <v>#REF!</v>
      </c>
      <c r="GO28" s="36" t="e">
        <f t="shared" si="50"/>
        <v>#REF!</v>
      </c>
      <c r="GP28" s="36" t="e">
        <f t="shared" si="50"/>
        <v>#REF!</v>
      </c>
      <c r="GQ28" s="36" t="e">
        <f t="shared" si="50"/>
        <v>#REF!</v>
      </c>
      <c r="GR28" s="36" t="e">
        <f t="shared" si="50"/>
        <v>#REF!</v>
      </c>
      <c r="GS28" s="36" t="e">
        <f t="shared" si="50"/>
        <v>#REF!</v>
      </c>
      <c r="GT28" s="36" t="e">
        <f t="shared" si="50"/>
        <v>#REF!</v>
      </c>
      <c r="GU28" s="36" t="e">
        <f t="shared" si="52"/>
        <v>#REF!</v>
      </c>
      <c r="GV28" s="36" t="e">
        <f t="shared" si="52"/>
        <v>#REF!</v>
      </c>
      <c r="GW28" s="36" t="e">
        <f t="shared" si="52"/>
        <v>#REF!</v>
      </c>
      <c r="GX28" s="36" t="e">
        <f t="shared" si="52"/>
        <v>#REF!</v>
      </c>
      <c r="GY28" s="36" t="e">
        <f t="shared" si="52"/>
        <v>#REF!</v>
      </c>
      <c r="GZ28" s="36" t="e">
        <f t="shared" si="52"/>
        <v>#REF!</v>
      </c>
      <c r="HA28" s="36" t="e">
        <f t="shared" si="52"/>
        <v>#REF!</v>
      </c>
      <c r="HB28" s="36" t="e">
        <f t="shared" si="52"/>
        <v>#REF!</v>
      </c>
      <c r="HC28" s="36" t="e">
        <f t="shared" si="52"/>
        <v>#REF!</v>
      </c>
      <c r="HD28" s="36" t="e">
        <f t="shared" si="52"/>
        <v>#REF!</v>
      </c>
      <c r="HE28" s="36" t="e">
        <f t="shared" si="52"/>
        <v>#REF!</v>
      </c>
      <c r="HF28" s="36" t="e">
        <f t="shared" si="52"/>
        <v>#REF!</v>
      </c>
      <c r="HG28" s="36" t="e">
        <f t="shared" si="52"/>
        <v>#REF!</v>
      </c>
      <c r="HH28" s="36" t="e">
        <f t="shared" si="52"/>
        <v>#REF!</v>
      </c>
    </row>
    <row r="29" spans="1:216" ht="15.75" customHeight="1">
      <c r="A29" s="10">
        <v>19</v>
      </c>
      <c r="B29" s="87" t="s">
        <v>343</v>
      </c>
      <c r="C29" s="103" t="e">
        <f>#REF!</f>
        <v>#REF!</v>
      </c>
      <c r="D29" s="116" t="e">
        <f>#REF!</f>
        <v>#REF!</v>
      </c>
      <c r="E29" s="75" t="e">
        <f>#REF!</f>
        <v>#REF!</v>
      </c>
      <c r="F29" s="15" t="e">
        <f t="shared" si="78"/>
        <v>#REF!</v>
      </c>
      <c r="G29" s="15" t="e">
        <f t="shared" si="79"/>
        <v>#REF!</v>
      </c>
      <c r="H29" s="15" t="e">
        <f t="shared" si="80"/>
        <v>#REF!</v>
      </c>
      <c r="I29" s="15" t="e">
        <f t="shared" si="81"/>
        <v>#REF!</v>
      </c>
      <c r="J29" s="15" t="e">
        <f t="shared" si="82"/>
        <v>#REF!</v>
      </c>
      <c r="K29" s="22">
        <v>0.05</v>
      </c>
      <c r="L29" s="15" t="e">
        <f t="shared" si="1"/>
        <v>#VALUE!</v>
      </c>
      <c r="M29" s="15"/>
      <c r="N29" s="107" t="e">
        <f t="shared" si="20"/>
        <v>#REF!</v>
      </c>
      <c r="O29" s="15" t="e">
        <f t="shared" si="21"/>
        <v>#REF!</v>
      </c>
      <c r="P29" s="100" t="e">
        <f t="shared" si="28"/>
        <v>#REF!</v>
      </c>
      <c r="Q29" s="36" t="e">
        <f t="shared" si="29"/>
        <v>#REF!</v>
      </c>
      <c r="R29" s="36" t="e">
        <f t="shared" si="2"/>
        <v>#REF!</v>
      </c>
      <c r="S29" s="36" t="e">
        <f t="shared" si="2"/>
        <v>#REF!</v>
      </c>
      <c r="T29" s="36" t="e">
        <f t="shared" si="2"/>
        <v>#REF!</v>
      </c>
      <c r="U29" s="36" t="e">
        <f t="shared" si="2"/>
        <v>#REF!</v>
      </c>
      <c r="V29" s="36" t="e">
        <f t="shared" si="83"/>
        <v>#REF!</v>
      </c>
      <c r="W29" s="36" t="e">
        <f t="shared" si="84"/>
        <v>#REF!</v>
      </c>
      <c r="X29" s="36" t="e">
        <f t="shared" si="85"/>
        <v>#REF!</v>
      </c>
      <c r="Y29" s="36" t="e">
        <f t="shared" si="86"/>
        <v>#REF!</v>
      </c>
      <c r="Z29" s="36" t="e">
        <f t="shared" si="87"/>
        <v>#REF!</v>
      </c>
      <c r="AA29" s="36" t="e">
        <f t="shared" si="30"/>
        <v>#REF!</v>
      </c>
      <c r="AB29" s="36" t="e">
        <f t="shared" si="30"/>
        <v>#REF!</v>
      </c>
      <c r="AC29" s="36" t="e">
        <f t="shared" si="30"/>
        <v>#REF!</v>
      </c>
      <c r="AD29" s="36" t="e">
        <f t="shared" si="30"/>
        <v>#REF!</v>
      </c>
      <c r="AE29" s="36" t="e">
        <f t="shared" si="30"/>
        <v>#REF!</v>
      </c>
      <c r="AF29" s="36" t="e">
        <f t="shared" si="30"/>
        <v>#REF!</v>
      </c>
      <c r="AG29" s="36" t="e">
        <f t="shared" si="30"/>
        <v>#REF!</v>
      </c>
      <c r="AH29" s="36" t="e">
        <f t="shared" si="30"/>
        <v>#REF!</v>
      </c>
      <c r="AI29" s="36" t="e">
        <f t="shared" si="30"/>
        <v>#REF!</v>
      </c>
      <c r="AJ29" s="36" t="e">
        <f t="shared" si="30"/>
        <v>#REF!</v>
      </c>
      <c r="AK29" s="36" t="e">
        <f t="shared" si="30"/>
        <v>#REF!</v>
      </c>
      <c r="AL29" s="36" t="e">
        <f t="shared" si="30"/>
        <v>#REF!</v>
      </c>
      <c r="AM29" s="36" t="e">
        <f t="shared" si="30"/>
        <v>#REF!</v>
      </c>
      <c r="AN29" s="36" t="e">
        <f t="shared" si="30"/>
        <v>#REF!</v>
      </c>
      <c r="AO29" s="36" t="e">
        <f t="shared" si="30"/>
        <v>#REF!</v>
      </c>
      <c r="AP29" s="36" t="e">
        <f t="shared" si="30"/>
        <v>#REF!</v>
      </c>
      <c r="AQ29" s="36" t="e">
        <f t="shared" si="32"/>
        <v>#REF!</v>
      </c>
      <c r="AR29" s="36" t="e">
        <f t="shared" si="32"/>
        <v>#REF!</v>
      </c>
      <c r="AS29" s="36" t="e">
        <f t="shared" si="32"/>
        <v>#REF!</v>
      </c>
      <c r="AT29" s="36" t="e">
        <f t="shared" si="32"/>
        <v>#REF!</v>
      </c>
      <c r="AU29" s="36" t="e">
        <f t="shared" si="32"/>
        <v>#REF!</v>
      </c>
      <c r="AV29" s="36" t="e">
        <f t="shared" si="32"/>
        <v>#REF!</v>
      </c>
      <c r="AW29" s="36" t="e">
        <f t="shared" si="32"/>
        <v>#REF!</v>
      </c>
      <c r="AX29" s="36" t="e">
        <f t="shared" si="32"/>
        <v>#REF!</v>
      </c>
      <c r="AY29" s="36" t="e">
        <f t="shared" si="32"/>
        <v>#REF!</v>
      </c>
      <c r="AZ29" s="36" t="e">
        <f t="shared" si="32"/>
        <v>#REF!</v>
      </c>
      <c r="BA29" s="36" t="e">
        <f t="shared" si="32"/>
        <v>#REF!</v>
      </c>
      <c r="BB29" s="36" t="e">
        <f t="shared" si="32"/>
        <v>#REF!</v>
      </c>
      <c r="BC29" s="36" t="e">
        <f t="shared" si="32"/>
        <v>#REF!</v>
      </c>
      <c r="BD29" s="36" t="e">
        <f t="shared" si="32"/>
        <v>#REF!</v>
      </c>
      <c r="BE29" s="36" t="e">
        <f t="shared" si="32"/>
        <v>#REF!</v>
      </c>
      <c r="BF29" s="36" t="e">
        <f t="shared" si="32"/>
        <v>#REF!</v>
      </c>
      <c r="BG29" s="36" t="e">
        <f t="shared" si="34"/>
        <v>#REF!</v>
      </c>
      <c r="BH29" s="36" t="e">
        <f t="shared" si="34"/>
        <v>#REF!</v>
      </c>
      <c r="BI29" s="36" t="e">
        <f t="shared" si="34"/>
        <v>#REF!</v>
      </c>
      <c r="BJ29" s="36" t="e">
        <f t="shared" si="34"/>
        <v>#REF!</v>
      </c>
      <c r="BK29" s="36" t="e">
        <f t="shared" si="34"/>
        <v>#REF!</v>
      </c>
      <c r="BL29" s="36" t="e">
        <f t="shared" si="34"/>
        <v>#REF!</v>
      </c>
      <c r="BM29" s="36" t="e">
        <f t="shared" si="34"/>
        <v>#REF!</v>
      </c>
      <c r="BN29" s="36" t="e">
        <f t="shared" si="34"/>
        <v>#REF!</v>
      </c>
      <c r="BO29" s="36" t="e">
        <f t="shared" si="34"/>
        <v>#REF!</v>
      </c>
      <c r="BP29" s="36" t="e">
        <f t="shared" si="34"/>
        <v>#REF!</v>
      </c>
      <c r="BQ29" s="36" t="e">
        <f t="shared" si="34"/>
        <v>#REF!</v>
      </c>
      <c r="BR29" s="36" t="e">
        <f t="shared" si="34"/>
        <v>#REF!</v>
      </c>
      <c r="BS29" s="36" t="e">
        <f t="shared" si="34"/>
        <v>#REF!</v>
      </c>
      <c r="BT29" s="36" t="e">
        <f t="shared" si="34"/>
        <v>#REF!</v>
      </c>
      <c r="BU29" s="36" t="e">
        <f t="shared" si="34"/>
        <v>#REF!</v>
      </c>
      <c r="BV29" s="36" t="e">
        <f t="shared" si="34"/>
        <v>#REF!</v>
      </c>
      <c r="BW29" s="36" t="e">
        <f t="shared" si="36"/>
        <v>#REF!</v>
      </c>
      <c r="BX29" s="36" t="e">
        <f t="shared" si="36"/>
        <v>#REF!</v>
      </c>
      <c r="BY29" s="36" t="e">
        <f t="shared" si="36"/>
        <v>#REF!</v>
      </c>
      <c r="BZ29" s="36" t="e">
        <f t="shared" si="36"/>
        <v>#REF!</v>
      </c>
      <c r="CA29" s="36" t="e">
        <f t="shared" si="36"/>
        <v>#REF!</v>
      </c>
      <c r="CB29" s="36" t="e">
        <f t="shared" si="36"/>
        <v>#REF!</v>
      </c>
      <c r="CC29" s="36" t="e">
        <f t="shared" si="36"/>
        <v>#REF!</v>
      </c>
      <c r="CD29" s="36" t="e">
        <f t="shared" si="36"/>
        <v>#REF!</v>
      </c>
      <c r="CE29" s="36" t="e">
        <f t="shared" si="36"/>
        <v>#REF!</v>
      </c>
      <c r="CF29" s="36" t="e">
        <f t="shared" si="36"/>
        <v>#REF!</v>
      </c>
      <c r="CG29" s="36" t="e">
        <f t="shared" si="36"/>
        <v>#REF!</v>
      </c>
      <c r="CH29" s="36" t="e">
        <f t="shared" si="36"/>
        <v>#REF!</v>
      </c>
      <c r="CI29" s="36" t="e">
        <f t="shared" si="36"/>
        <v>#REF!</v>
      </c>
      <c r="CJ29" s="36" t="e">
        <f t="shared" si="36"/>
        <v>#REF!</v>
      </c>
      <c r="CK29" s="36" t="e">
        <f t="shared" si="36"/>
        <v>#REF!</v>
      </c>
      <c r="CL29" s="36" t="e">
        <f t="shared" si="36"/>
        <v>#REF!</v>
      </c>
      <c r="CM29" s="36" t="e">
        <f t="shared" si="38"/>
        <v>#REF!</v>
      </c>
      <c r="CN29" s="36" t="e">
        <f t="shared" si="38"/>
        <v>#REF!</v>
      </c>
      <c r="CO29" s="36" t="e">
        <f t="shared" si="38"/>
        <v>#REF!</v>
      </c>
      <c r="CP29" s="36" t="e">
        <f t="shared" si="38"/>
        <v>#REF!</v>
      </c>
      <c r="CQ29" s="36" t="e">
        <f t="shared" si="38"/>
        <v>#REF!</v>
      </c>
      <c r="CR29" s="36" t="e">
        <f t="shared" si="38"/>
        <v>#REF!</v>
      </c>
      <c r="CS29" s="36" t="e">
        <f t="shared" si="38"/>
        <v>#REF!</v>
      </c>
      <c r="CT29" s="36" t="e">
        <f t="shared" si="38"/>
        <v>#REF!</v>
      </c>
      <c r="CU29" s="36" t="e">
        <f t="shared" si="38"/>
        <v>#REF!</v>
      </c>
      <c r="CV29" s="36" t="e">
        <f t="shared" si="38"/>
        <v>#REF!</v>
      </c>
      <c r="CW29" s="36" t="e">
        <f t="shared" si="38"/>
        <v>#REF!</v>
      </c>
      <c r="CX29" s="36" t="e">
        <f t="shared" si="38"/>
        <v>#REF!</v>
      </c>
      <c r="CY29" s="36" t="e">
        <f t="shared" si="38"/>
        <v>#REF!</v>
      </c>
      <c r="CZ29" s="36" t="e">
        <f t="shared" si="38"/>
        <v>#REF!</v>
      </c>
      <c r="DA29" s="36" t="e">
        <f t="shared" si="38"/>
        <v>#REF!</v>
      </c>
      <c r="DB29" s="36" t="e">
        <f t="shared" si="38"/>
        <v>#REF!</v>
      </c>
      <c r="DC29" s="36" t="e">
        <f t="shared" si="40"/>
        <v>#REF!</v>
      </c>
      <c r="DD29" s="36" t="e">
        <f t="shared" si="40"/>
        <v>#REF!</v>
      </c>
      <c r="DE29" s="36" t="e">
        <f t="shared" si="40"/>
        <v>#REF!</v>
      </c>
      <c r="DF29" s="36" t="e">
        <f t="shared" si="40"/>
        <v>#REF!</v>
      </c>
      <c r="DG29" s="36" t="e">
        <f t="shared" si="40"/>
        <v>#REF!</v>
      </c>
      <c r="DH29" s="36" t="e">
        <f t="shared" si="40"/>
        <v>#REF!</v>
      </c>
      <c r="DI29" s="36" t="e">
        <f t="shared" si="40"/>
        <v>#REF!</v>
      </c>
      <c r="DJ29" s="36" t="e">
        <f t="shared" si="40"/>
        <v>#REF!</v>
      </c>
      <c r="DK29" s="36" t="e">
        <f t="shared" si="40"/>
        <v>#REF!</v>
      </c>
      <c r="DL29" s="36" t="e">
        <f t="shared" si="40"/>
        <v>#REF!</v>
      </c>
      <c r="DM29" s="36" t="e">
        <f t="shared" si="40"/>
        <v>#REF!</v>
      </c>
      <c r="DN29" s="36" t="e">
        <f t="shared" si="40"/>
        <v>#REF!</v>
      </c>
      <c r="DO29" s="36" t="e">
        <f t="shared" si="40"/>
        <v>#REF!</v>
      </c>
      <c r="DP29" s="36" t="e">
        <f t="shared" si="40"/>
        <v>#REF!</v>
      </c>
      <c r="DQ29" s="36" t="e">
        <f t="shared" si="40"/>
        <v>#REF!</v>
      </c>
      <c r="DR29" s="36" t="e">
        <f t="shared" si="40"/>
        <v>#REF!</v>
      </c>
      <c r="DS29" s="36" t="e">
        <f t="shared" si="42"/>
        <v>#REF!</v>
      </c>
      <c r="DT29" s="36" t="e">
        <f t="shared" si="42"/>
        <v>#REF!</v>
      </c>
      <c r="DU29" s="36" t="e">
        <f t="shared" si="42"/>
        <v>#REF!</v>
      </c>
      <c r="DV29" s="36" t="e">
        <f t="shared" si="42"/>
        <v>#REF!</v>
      </c>
      <c r="DW29" s="36" t="e">
        <f t="shared" si="42"/>
        <v>#REF!</v>
      </c>
      <c r="DX29" s="36" t="e">
        <f t="shared" si="42"/>
        <v>#REF!</v>
      </c>
      <c r="DY29" s="36" t="e">
        <f t="shared" si="42"/>
        <v>#REF!</v>
      </c>
      <c r="DZ29" s="36" t="e">
        <f t="shared" si="42"/>
        <v>#REF!</v>
      </c>
      <c r="EA29" s="36" t="e">
        <f t="shared" si="42"/>
        <v>#REF!</v>
      </c>
      <c r="EB29" s="36" t="e">
        <f t="shared" si="42"/>
        <v>#REF!</v>
      </c>
      <c r="EC29" s="36" t="e">
        <f t="shared" si="42"/>
        <v>#REF!</v>
      </c>
      <c r="ED29" s="36" t="e">
        <f t="shared" si="42"/>
        <v>#REF!</v>
      </c>
      <c r="EE29" s="36" t="e">
        <f t="shared" si="42"/>
        <v>#REF!</v>
      </c>
      <c r="EF29" s="36" t="e">
        <f t="shared" si="42"/>
        <v>#REF!</v>
      </c>
      <c r="EG29" s="36" t="e">
        <f t="shared" si="42"/>
        <v>#REF!</v>
      </c>
      <c r="EH29" s="36" t="e">
        <f t="shared" si="42"/>
        <v>#REF!</v>
      </c>
      <c r="EI29" s="36" t="e">
        <f t="shared" si="44"/>
        <v>#REF!</v>
      </c>
      <c r="EJ29" s="36" t="e">
        <f t="shared" si="44"/>
        <v>#REF!</v>
      </c>
      <c r="EK29" s="36" t="e">
        <f t="shared" si="44"/>
        <v>#REF!</v>
      </c>
      <c r="EL29" s="36" t="e">
        <f t="shared" si="44"/>
        <v>#REF!</v>
      </c>
      <c r="EM29" s="36" t="e">
        <f t="shared" si="44"/>
        <v>#REF!</v>
      </c>
      <c r="EN29" s="36" t="e">
        <f t="shared" si="44"/>
        <v>#REF!</v>
      </c>
      <c r="EO29" s="36" t="e">
        <f t="shared" si="44"/>
        <v>#REF!</v>
      </c>
      <c r="EP29" s="36" t="e">
        <f t="shared" si="44"/>
        <v>#REF!</v>
      </c>
      <c r="EQ29" s="36" t="e">
        <f t="shared" si="44"/>
        <v>#REF!</v>
      </c>
      <c r="ER29" s="36" t="e">
        <f t="shared" si="44"/>
        <v>#REF!</v>
      </c>
      <c r="ES29" s="36" t="e">
        <f t="shared" si="44"/>
        <v>#REF!</v>
      </c>
      <c r="ET29" s="36" t="e">
        <f t="shared" si="44"/>
        <v>#REF!</v>
      </c>
      <c r="EU29" s="36" t="e">
        <f t="shared" si="44"/>
        <v>#REF!</v>
      </c>
      <c r="EV29" s="36" t="e">
        <f t="shared" si="44"/>
        <v>#REF!</v>
      </c>
      <c r="EW29" s="36" t="e">
        <f t="shared" si="44"/>
        <v>#REF!</v>
      </c>
      <c r="EX29" s="36" t="e">
        <f t="shared" si="44"/>
        <v>#REF!</v>
      </c>
      <c r="EY29" s="36" t="e">
        <f t="shared" si="46"/>
        <v>#REF!</v>
      </c>
      <c r="EZ29" s="36" t="e">
        <f t="shared" si="46"/>
        <v>#REF!</v>
      </c>
      <c r="FA29" s="36" t="e">
        <f t="shared" si="46"/>
        <v>#REF!</v>
      </c>
      <c r="FB29" s="36" t="e">
        <f t="shared" si="46"/>
        <v>#REF!</v>
      </c>
      <c r="FC29" s="36" t="e">
        <f t="shared" si="46"/>
        <v>#REF!</v>
      </c>
      <c r="FD29" s="36" t="e">
        <f t="shared" si="46"/>
        <v>#REF!</v>
      </c>
      <c r="FE29" s="36" t="e">
        <f t="shared" si="46"/>
        <v>#REF!</v>
      </c>
      <c r="FF29" s="36" t="e">
        <f t="shared" si="46"/>
        <v>#REF!</v>
      </c>
      <c r="FG29" s="36" t="e">
        <f t="shared" si="46"/>
        <v>#REF!</v>
      </c>
      <c r="FH29" s="36" t="e">
        <f t="shared" si="46"/>
        <v>#REF!</v>
      </c>
      <c r="FI29" s="36" t="e">
        <f t="shared" si="46"/>
        <v>#REF!</v>
      </c>
      <c r="FJ29" s="36" t="e">
        <f t="shared" si="46"/>
        <v>#REF!</v>
      </c>
      <c r="FK29" s="36" t="e">
        <f t="shared" si="46"/>
        <v>#REF!</v>
      </c>
      <c r="FL29" s="36" t="e">
        <f t="shared" si="46"/>
        <v>#REF!</v>
      </c>
      <c r="FM29" s="36" t="e">
        <f t="shared" si="46"/>
        <v>#REF!</v>
      </c>
      <c r="FN29" s="36" t="e">
        <f t="shared" si="46"/>
        <v>#REF!</v>
      </c>
      <c r="FO29" s="36" t="e">
        <f t="shared" si="48"/>
        <v>#REF!</v>
      </c>
      <c r="FP29" s="36" t="e">
        <f t="shared" si="48"/>
        <v>#REF!</v>
      </c>
      <c r="FQ29" s="36" t="e">
        <f t="shared" si="48"/>
        <v>#REF!</v>
      </c>
      <c r="FR29" s="36" t="e">
        <f t="shared" si="48"/>
        <v>#REF!</v>
      </c>
      <c r="FS29" s="36" t="e">
        <f t="shared" si="48"/>
        <v>#REF!</v>
      </c>
      <c r="FT29" s="36" t="e">
        <f t="shared" si="48"/>
        <v>#REF!</v>
      </c>
      <c r="FU29" s="36" t="e">
        <f t="shared" si="48"/>
        <v>#REF!</v>
      </c>
      <c r="FV29" s="36" t="e">
        <f t="shared" si="48"/>
        <v>#REF!</v>
      </c>
      <c r="FW29" s="36" t="e">
        <f t="shared" si="48"/>
        <v>#REF!</v>
      </c>
      <c r="FX29" s="36" t="e">
        <f t="shared" si="48"/>
        <v>#REF!</v>
      </c>
      <c r="FY29" s="36" t="e">
        <f t="shared" si="48"/>
        <v>#REF!</v>
      </c>
      <c r="FZ29" s="36" t="e">
        <f t="shared" si="48"/>
        <v>#REF!</v>
      </c>
      <c r="GA29" s="36" t="e">
        <f t="shared" si="48"/>
        <v>#REF!</v>
      </c>
      <c r="GB29" s="36" t="e">
        <f t="shared" si="48"/>
        <v>#REF!</v>
      </c>
      <c r="GC29" s="36" t="e">
        <f t="shared" si="48"/>
        <v>#REF!</v>
      </c>
      <c r="GD29" s="36" t="e">
        <f t="shared" si="48"/>
        <v>#REF!</v>
      </c>
      <c r="GE29" s="36" t="e">
        <f t="shared" si="50"/>
        <v>#REF!</v>
      </c>
      <c r="GF29" s="36" t="e">
        <f t="shared" si="50"/>
        <v>#REF!</v>
      </c>
      <c r="GG29" s="36" t="e">
        <f t="shared" si="50"/>
        <v>#REF!</v>
      </c>
      <c r="GH29" s="36" t="e">
        <f t="shared" si="50"/>
        <v>#REF!</v>
      </c>
      <c r="GI29" s="36" t="e">
        <f t="shared" si="50"/>
        <v>#REF!</v>
      </c>
      <c r="GJ29" s="36" t="e">
        <f t="shared" si="50"/>
        <v>#REF!</v>
      </c>
      <c r="GK29" s="36" t="e">
        <f t="shared" si="50"/>
        <v>#REF!</v>
      </c>
      <c r="GL29" s="36" t="e">
        <f t="shared" si="50"/>
        <v>#REF!</v>
      </c>
      <c r="GM29" s="36" t="e">
        <f t="shared" si="50"/>
        <v>#REF!</v>
      </c>
      <c r="GN29" s="36" t="e">
        <f t="shared" si="50"/>
        <v>#REF!</v>
      </c>
      <c r="GO29" s="36" t="e">
        <f t="shared" si="50"/>
        <v>#REF!</v>
      </c>
      <c r="GP29" s="36" t="e">
        <f t="shared" si="50"/>
        <v>#REF!</v>
      </c>
      <c r="GQ29" s="36" t="e">
        <f t="shared" si="50"/>
        <v>#REF!</v>
      </c>
      <c r="GR29" s="36" t="e">
        <f t="shared" si="50"/>
        <v>#REF!</v>
      </c>
      <c r="GS29" s="36" t="e">
        <f t="shared" si="50"/>
        <v>#REF!</v>
      </c>
      <c r="GT29" s="36" t="e">
        <f t="shared" si="50"/>
        <v>#REF!</v>
      </c>
      <c r="GU29" s="36" t="e">
        <f t="shared" si="52"/>
        <v>#REF!</v>
      </c>
      <c r="GV29" s="36" t="e">
        <f t="shared" si="52"/>
        <v>#REF!</v>
      </c>
      <c r="GW29" s="36" t="e">
        <f t="shared" si="52"/>
        <v>#REF!</v>
      </c>
      <c r="GX29" s="36" t="e">
        <f t="shared" si="52"/>
        <v>#REF!</v>
      </c>
      <c r="GY29" s="36" t="e">
        <f t="shared" si="52"/>
        <v>#REF!</v>
      </c>
      <c r="GZ29" s="36" t="e">
        <f t="shared" si="52"/>
        <v>#REF!</v>
      </c>
      <c r="HA29" s="36" t="e">
        <f t="shared" si="52"/>
        <v>#REF!</v>
      </c>
      <c r="HB29" s="36" t="e">
        <f t="shared" si="52"/>
        <v>#REF!</v>
      </c>
      <c r="HC29" s="36" t="e">
        <f t="shared" si="52"/>
        <v>#REF!</v>
      </c>
      <c r="HD29" s="36" t="e">
        <f t="shared" si="52"/>
        <v>#REF!</v>
      </c>
      <c r="HE29" s="36" t="e">
        <f t="shared" si="52"/>
        <v>#REF!</v>
      </c>
      <c r="HF29" s="36" t="e">
        <f t="shared" si="52"/>
        <v>#REF!</v>
      </c>
      <c r="HG29" s="36" t="e">
        <f t="shared" si="52"/>
        <v>#REF!</v>
      </c>
      <c r="HH29" s="36" t="e">
        <f t="shared" si="52"/>
        <v>#REF!</v>
      </c>
    </row>
    <row r="30" spans="1:216" ht="15.75" customHeight="1">
      <c r="A30" s="10">
        <v>20</v>
      </c>
      <c r="B30" s="87" t="s">
        <v>369</v>
      </c>
      <c r="C30" s="103" t="e">
        <f>#REF!</f>
        <v>#REF!</v>
      </c>
      <c r="D30" s="116" t="e">
        <f>#REF!</f>
        <v>#REF!</v>
      </c>
      <c r="E30" s="75" t="e">
        <f>#REF!</f>
        <v>#REF!</v>
      </c>
      <c r="F30" s="15" t="e">
        <f t="shared" si="78"/>
        <v>#REF!</v>
      </c>
      <c r="G30" s="15" t="e">
        <f t="shared" si="79"/>
        <v>#REF!</v>
      </c>
      <c r="H30" s="15" t="e">
        <f t="shared" si="80"/>
        <v>#REF!</v>
      </c>
      <c r="I30" s="15" t="e">
        <f t="shared" si="81"/>
        <v>#REF!</v>
      </c>
      <c r="J30" s="15" t="e">
        <f t="shared" si="82"/>
        <v>#REF!</v>
      </c>
      <c r="K30" s="22">
        <v>0.05</v>
      </c>
      <c r="L30" s="15" t="e">
        <f>IRR(P30:HH30)</f>
        <v>#VALUE!</v>
      </c>
      <c r="M30" s="15"/>
      <c r="N30" s="107" t="e">
        <f t="shared" si="20"/>
        <v>#REF!</v>
      </c>
      <c r="O30" s="15" t="e">
        <f t="shared" si="21"/>
        <v>#REF!</v>
      </c>
      <c r="P30" s="100" t="e">
        <f t="shared" si="28"/>
        <v>#REF!</v>
      </c>
      <c r="Q30" s="36" t="e">
        <f t="shared" si="29"/>
        <v>#REF!</v>
      </c>
      <c r="R30" s="36" t="e">
        <f t="shared" si="2"/>
        <v>#REF!</v>
      </c>
      <c r="S30" s="36" t="e">
        <f t="shared" si="2"/>
        <v>#REF!</v>
      </c>
      <c r="T30" s="36" t="e">
        <f t="shared" si="2"/>
        <v>#REF!</v>
      </c>
      <c r="U30" s="36" t="e">
        <f t="shared" si="2"/>
        <v>#REF!</v>
      </c>
      <c r="V30" s="36" t="e">
        <f t="shared" si="83"/>
        <v>#REF!</v>
      </c>
      <c r="W30" s="36" t="e">
        <f t="shared" si="84"/>
        <v>#REF!</v>
      </c>
      <c r="X30" s="36" t="e">
        <f t="shared" si="85"/>
        <v>#REF!</v>
      </c>
      <c r="Y30" s="36" t="e">
        <f t="shared" si="86"/>
        <v>#REF!</v>
      </c>
      <c r="Z30" s="36" t="e">
        <f t="shared" si="87"/>
        <v>#REF!</v>
      </c>
      <c r="AA30" s="36" t="e">
        <f t="shared" si="30"/>
        <v>#REF!</v>
      </c>
      <c r="AB30" s="36" t="e">
        <f t="shared" si="30"/>
        <v>#REF!</v>
      </c>
      <c r="AC30" s="36" t="e">
        <f t="shared" si="30"/>
        <v>#REF!</v>
      </c>
      <c r="AD30" s="36" t="e">
        <f t="shared" si="30"/>
        <v>#REF!</v>
      </c>
      <c r="AE30" s="36" t="e">
        <f t="shared" si="30"/>
        <v>#REF!</v>
      </c>
      <c r="AF30" s="36" t="e">
        <f t="shared" si="30"/>
        <v>#REF!</v>
      </c>
      <c r="AG30" s="36" t="e">
        <f t="shared" si="30"/>
        <v>#REF!</v>
      </c>
      <c r="AH30" s="36" t="e">
        <f t="shared" si="30"/>
        <v>#REF!</v>
      </c>
      <c r="AI30" s="36" t="e">
        <f t="shared" si="30"/>
        <v>#REF!</v>
      </c>
      <c r="AJ30" s="36" t="e">
        <f t="shared" si="30"/>
        <v>#REF!</v>
      </c>
      <c r="AK30" s="36" t="e">
        <f t="shared" si="30"/>
        <v>#REF!</v>
      </c>
      <c r="AL30" s="36" t="e">
        <f t="shared" si="30"/>
        <v>#REF!</v>
      </c>
      <c r="AM30" s="36" t="e">
        <f t="shared" si="30"/>
        <v>#REF!</v>
      </c>
      <c r="AN30" s="36" t="e">
        <f t="shared" si="30"/>
        <v>#REF!</v>
      </c>
      <c r="AO30" s="36" t="e">
        <f t="shared" si="30"/>
        <v>#REF!</v>
      </c>
      <c r="AP30" s="36" t="e">
        <f t="shared" si="30"/>
        <v>#REF!</v>
      </c>
      <c r="AQ30" s="36" t="e">
        <f t="shared" si="32"/>
        <v>#REF!</v>
      </c>
      <c r="AR30" s="36" t="e">
        <f t="shared" si="32"/>
        <v>#REF!</v>
      </c>
      <c r="AS30" s="36" t="e">
        <f t="shared" si="32"/>
        <v>#REF!</v>
      </c>
      <c r="AT30" s="36" t="e">
        <f t="shared" si="32"/>
        <v>#REF!</v>
      </c>
      <c r="AU30" s="36" t="e">
        <f t="shared" si="32"/>
        <v>#REF!</v>
      </c>
      <c r="AV30" s="36" t="e">
        <f t="shared" si="32"/>
        <v>#REF!</v>
      </c>
      <c r="AW30" s="36" t="e">
        <f t="shared" si="32"/>
        <v>#REF!</v>
      </c>
      <c r="AX30" s="36" t="e">
        <f t="shared" si="32"/>
        <v>#REF!</v>
      </c>
      <c r="AY30" s="36" t="e">
        <f t="shared" si="32"/>
        <v>#REF!</v>
      </c>
      <c r="AZ30" s="36" t="e">
        <f t="shared" si="32"/>
        <v>#REF!</v>
      </c>
      <c r="BA30" s="36" t="e">
        <f t="shared" si="32"/>
        <v>#REF!</v>
      </c>
      <c r="BB30" s="36" t="e">
        <f t="shared" si="32"/>
        <v>#REF!</v>
      </c>
      <c r="BC30" s="36" t="e">
        <f t="shared" si="32"/>
        <v>#REF!</v>
      </c>
      <c r="BD30" s="36" t="e">
        <f t="shared" si="32"/>
        <v>#REF!</v>
      </c>
      <c r="BE30" s="36" t="e">
        <f t="shared" si="32"/>
        <v>#REF!</v>
      </c>
      <c r="BF30" s="36" t="e">
        <f t="shared" si="32"/>
        <v>#REF!</v>
      </c>
      <c r="BG30" s="36" t="e">
        <f t="shared" si="34"/>
        <v>#REF!</v>
      </c>
      <c r="BH30" s="36" t="e">
        <f t="shared" si="34"/>
        <v>#REF!</v>
      </c>
      <c r="BI30" s="36" t="e">
        <f t="shared" si="34"/>
        <v>#REF!</v>
      </c>
      <c r="BJ30" s="36" t="e">
        <f t="shared" si="34"/>
        <v>#REF!</v>
      </c>
      <c r="BK30" s="36" t="e">
        <f t="shared" si="34"/>
        <v>#REF!</v>
      </c>
      <c r="BL30" s="36" t="e">
        <f t="shared" si="34"/>
        <v>#REF!</v>
      </c>
      <c r="BM30" s="36" t="e">
        <f t="shared" si="34"/>
        <v>#REF!</v>
      </c>
      <c r="BN30" s="36" t="e">
        <f t="shared" si="34"/>
        <v>#REF!</v>
      </c>
      <c r="BO30" s="36" t="e">
        <f t="shared" si="34"/>
        <v>#REF!</v>
      </c>
      <c r="BP30" s="36" t="e">
        <f t="shared" si="34"/>
        <v>#REF!</v>
      </c>
      <c r="BQ30" s="36" t="e">
        <f t="shared" si="34"/>
        <v>#REF!</v>
      </c>
      <c r="BR30" s="36" t="e">
        <f t="shared" si="34"/>
        <v>#REF!</v>
      </c>
      <c r="BS30" s="36" t="e">
        <f t="shared" si="34"/>
        <v>#REF!</v>
      </c>
      <c r="BT30" s="36" t="e">
        <f t="shared" si="34"/>
        <v>#REF!</v>
      </c>
      <c r="BU30" s="36" t="e">
        <f t="shared" si="34"/>
        <v>#REF!</v>
      </c>
      <c r="BV30" s="36" t="e">
        <f t="shared" si="34"/>
        <v>#REF!</v>
      </c>
      <c r="BW30" s="36" t="e">
        <f t="shared" si="36"/>
        <v>#REF!</v>
      </c>
      <c r="BX30" s="36" t="e">
        <f t="shared" si="36"/>
        <v>#REF!</v>
      </c>
      <c r="BY30" s="36" t="e">
        <f t="shared" si="36"/>
        <v>#REF!</v>
      </c>
      <c r="BZ30" s="36" t="e">
        <f t="shared" si="36"/>
        <v>#REF!</v>
      </c>
      <c r="CA30" s="36" t="e">
        <f t="shared" si="36"/>
        <v>#REF!</v>
      </c>
      <c r="CB30" s="36" t="e">
        <f t="shared" si="36"/>
        <v>#REF!</v>
      </c>
      <c r="CC30" s="36" t="e">
        <f t="shared" si="36"/>
        <v>#REF!</v>
      </c>
      <c r="CD30" s="36" t="e">
        <f t="shared" si="36"/>
        <v>#REF!</v>
      </c>
      <c r="CE30" s="36" t="e">
        <f t="shared" si="36"/>
        <v>#REF!</v>
      </c>
      <c r="CF30" s="36" t="e">
        <f t="shared" si="36"/>
        <v>#REF!</v>
      </c>
      <c r="CG30" s="36" t="e">
        <f t="shared" si="36"/>
        <v>#REF!</v>
      </c>
      <c r="CH30" s="36" t="e">
        <f t="shared" si="36"/>
        <v>#REF!</v>
      </c>
      <c r="CI30" s="36" t="e">
        <f t="shared" si="36"/>
        <v>#REF!</v>
      </c>
      <c r="CJ30" s="36" t="e">
        <f t="shared" si="36"/>
        <v>#REF!</v>
      </c>
      <c r="CK30" s="36" t="e">
        <f t="shared" si="36"/>
        <v>#REF!</v>
      </c>
      <c r="CL30" s="36" t="e">
        <f t="shared" si="36"/>
        <v>#REF!</v>
      </c>
      <c r="CM30" s="36" t="e">
        <f t="shared" si="38"/>
        <v>#REF!</v>
      </c>
      <c r="CN30" s="36" t="e">
        <f t="shared" si="38"/>
        <v>#REF!</v>
      </c>
      <c r="CO30" s="36" t="e">
        <f t="shared" si="38"/>
        <v>#REF!</v>
      </c>
      <c r="CP30" s="36" t="e">
        <f t="shared" si="38"/>
        <v>#REF!</v>
      </c>
      <c r="CQ30" s="36" t="e">
        <f t="shared" si="38"/>
        <v>#REF!</v>
      </c>
      <c r="CR30" s="36" t="e">
        <f t="shared" si="38"/>
        <v>#REF!</v>
      </c>
      <c r="CS30" s="36" t="e">
        <f t="shared" si="38"/>
        <v>#REF!</v>
      </c>
      <c r="CT30" s="36" t="e">
        <f t="shared" si="38"/>
        <v>#REF!</v>
      </c>
      <c r="CU30" s="36" t="e">
        <f t="shared" si="38"/>
        <v>#REF!</v>
      </c>
      <c r="CV30" s="36" t="e">
        <f t="shared" si="38"/>
        <v>#REF!</v>
      </c>
      <c r="CW30" s="36" t="e">
        <f t="shared" si="38"/>
        <v>#REF!</v>
      </c>
      <c r="CX30" s="36" t="e">
        <f t="shared" si="38"/>
        <v>#REF!</v>
      </c>
      <c r="CY30" s="36" t="e">
        <f t="shared" si="38"/>
        <v>#REF!</v>
      </c>
      <c r="CZ30" s="36" t="e">
        <f t="shared" si="38"/>
        <v>#REF!</v>
      </c>
      <c r="DA30" s="36" t="e">
        <f t="shared" si="38"/>
        <v>#REF!</v>
      </c>
      <c r="DB30" s="36" t="e">
        <f t="shared" si="38"/>
        <v>#REF!</v>
      </c>
      <c r="DC30" s="36" t="e">
        <f t="shared" si="40"/>
        <v>#REF!</v>
      </c>
      <c r="DD30" s="36" t="e">
        <f t="shared" si="40"/>
        <v>#REF!</v>
      </c>
      <c r="DE30" s="36" t="e">
        <f t="shared" si="40"/>
        <v>#REF!</v>
      </c>
      <c r="DF30" s="36" t="e">
        <f t="shared" si="40"/>
        <v>#REF!</v>
      </c>
      <c r="DG30" s="36" t="e">
        <f t="shared" si="40"/>
        <v>#REF!</v>
      </c>
      <c r="DH30" s="36" t="e">
        <f t="shared" si="40"/>
        <v>#REF!</v>
      </c>
      <c r="DI30" s="36" t="e">
        <f t="shared" si="40"/>
        <v>#REF!</v>
      </c>
      <c r="DJ30" s="36" t="e">
        <f t="shared" si="40"/>
        <v>#REF!</v>
      </c>
      <c r="DK30" s="36" t="e">
        <f t="shared" si="40"/>
        <v>#REF!</v>
      </c>
      <c r="DL30" s="36" t="e">
        <f t="shared" si="40"/>
        <v>#REF!</v>
      </c>
      <c r="DM30" s="36" t="e">
        <f t="shared" si="40"/>
        <v>#REF!</v>
      </c>
      <c r="DN30" s="36" t="e">
        <f t="shared" si="40"/>
        <v>#REF!</v>
      </c>
      <c r="DO30" s="36" t="e">
        <f t="shared" si="40"/>
        <v>#REF!</v>
      </c>
      <c r="DP30" s="36" t="e">
        <f t="shared" si="40"/>
        <v>#REF!</v>
      </c>
      <c r="DQ30" s="36" t="e">
        <f t="shared" si="40"/>
        <v>#REF!</v>
      </c>
      <c r="DR30" s="36" t="e">
        <f t="shared" si="40"/>
        <v>#REF!</v>
      </c>
      <c r="DS30" s="36" t="e">
        <f t="shared" si="42"/>
        <v>#REF!</v>
      </c>
      <c r="DT30" s="36" t="e">
        <f t="shared" si="42"/>
        <v>#REF!</v>
      </c>
      <c r="DU30" s="36" t="e">
        <f t="shared" si="42"/>
        <v>#REF!</v>
      </c>
      <c r="DV30" s="36" t="e">
        <f t="shared" si="42"/>
        <v>#REF!</v>
      </c>
      <c r="DW30" s="36" t="e">
        <f t="shared" si="42"/>
        <v>#REF!</v>
      </c>
      <c r="DX30" s="36" t="e">
        <f t="shared" si="42"/>
        <v>#REF!</v>
      </c>
      <c r="DY30" s="36" t="e">
        <f t="shared" si="42"/>
        <v>#REF!</v>
      </c>
      <c r="DZ30" s="36" t="e">
        <f t="shared" si="42"/>
        <v>#REF!</v>
      </c>
      <c r="EA30" s="36" t="e">
        <f t="shared" si="42"/>
        <v>#REF!</v>
      </c>
      <c r="EB30" s="36" t="e">
        <f t="shared" si="42"/>
        <v>#REF!</v>
      </c>
      <c r="EC30" s="36" t="e">
        <f t="shared" si="42"/>
        <v>#REF!</v>
      </c>
      <c r="ED30" s="36" t="e">
        <f t="shared" si="42"/>
        <v>#REF!</v>
      </c>
      <c r="EE30" s="36" t="e">
        <f t="shared" si="42"/>
        <v>#REF!</v>
      </c>
      <c r="EF30" s="36" t="e">
        <f t="shared" si="42"/>
        <v>#REF!</v>
      </c>
      <c r="EG30" s="36" t="e">
        <f t="shared" si="42"/>
        <v>#REF!</v>
      </c>
      <c r="EH30" s="36" t="e">
        <f t="shared" si="42"/>
        <v>#REF!</v>
      </c>
      <c r="EI30" s="36" t="e">
        <f t="shared" si="44"/>
        <v>#REF!</v>
      </c>
      <c r="EJ30" s="36" t="e">
        <f t="shared" si="44"/>
        <v>#REF!</v>
      </c>
      <c r="EK30" s="36" t="e">
        <f t="shared" si="44"/>
        <v>#REF!</v>
      </c>
      <c r="EL30" s="36" t="e">
        <f t="shared" si="44"/>
        <v>#REF!</v>
      </c>
      <c r="EM30" s="36" t="e">
        <f t="shared" si="44"/>
        <v>#REF!</v>
      </c>
      <c r="EN30" s="36" t="e">
        <f t="shared" si="44"/>
        <v>#REF!</v>
      </c>
      <c r="EO30" s="36" t="e">
        <f t="shared" si="44"/>
        <v>#REF!</v>
      </c>
      <c r="EP30" s="36" t="e">
        <f t="shared" si="44"/>
        <v>#REF!</v>
      </c>
      <c r="EQ30" s="36" t="e">
        <f t="shared" si="44"/>
        <v>#REF!</v>
      </c>
      <c r="ER30" s="36" t="e">
        <f t="shared" si="44"/>
        <v>#REF!</v>
      </c>
      <c r="ES30" s="36" t="e">
        <f t="shared" si="44"/>
        <v>#REF!</v>
      </c>
      <c r="ET30" s="36" t="e">
        <f t="shared" si="44"/>
        <v>#REF!</v>
      </c>
      <c r="EU30" s="36" t="e">
        <f t="shared" si="44"/>
        <v>#REF!</v>
      </c>
      <c r="EV30" s="36" t="e">
        <f t="shared" si="44"/>
        <v>#REF!</v>
      </c>
      <c r="EW30" s="36" t="e">
        <f t="shared" si="44"/>
        <v>#REF!</v>
      </c>
      <c r="EX30" s="36" t="e">
        <f t="shared" si="44"/>
        <v>#REF!</v>
      </c>
      <c r="EY30" s="36" t="e">
        <f t="shared" si="46"/>
        <v>#REF!</v>
      </c>
      <c r="EZ30" s="36" t="e">
        <f t="shared" si="46"/>
        <v>#REF!</v>
      </c>
      <c r="FA30" s="36" t="e">
        <f t="shared" si="46"/>
        <v>#REF!</v>
      </c>
      <c r="FB30" s="36" t="e">
        <f t="shared" si="46"/>
        <v>#REF!</v>
      </c>
      <c r="FC30" s="36" t="e">
        <f t="shared" si="46"/>
        <v>#REF!</v>
      </c>
      <c r="FD30" s="36" t="e">
        <f t="shared" si="46"/>
        <v>#REF!</v>
      </c>
      <c r="FE30" s="36" t="e">
        <f t="shared" si="46"/>
        <v>#REF!</v>
      </c>
      <c r="FF30" s="36" t="e">
        <f t="shared" si="46"/>
        <v>#REF!</v>
      </c>
      <c r="FG30" s="36" t="e">
        <f t="shared" si="46"/>
        <v>#REF!</v>
      </c>
      <c r="FH30" s="36" t="e">
        <f t="shared" si="46"/>
        <v>#REF!</v>
      </c>
      <c r="FI30" s="36" t="e">
        <f t="shared" si="46"/>
        <v>#REF!</v>
      </c>
      <c r="FJ30" s="36" t="e">
        <f t="shared" si="46"/>
        <v>#REF!</v>
      </c>
      <c r="FK30" s="36" t="e">
        <f t="shared" si="46"/>
        <v>#REF!</v>
      </c>
      <c r="FL30" s="36" t="e">
        <f t="shared" si="46"/>
        <v>#REF!</v>
      </c>
      <c r="FM30" s="36" t="e">
        <f t="shared" si="46"/>
        <v>#REF!</v>
      </c>
      <c r="FN30" s="36" t="e">
        <f t="shared" si="46"/>
        <v>#REF!</v>
      </c>
      <c r="FO30" s="36" t="e">
        <f t="shared" si="48"/>
        <v>#REF!</v>
      </c>
      <c r="FP30" s="36" t="e">
        <f t="shared" si="48"/>
        <v>#REF!</v>
      </c>
      <c r="FQ30" s="36" t="e">
        <f t="shared" si="48"/>
        <v>#REF!</v>
      </c>
      <c r="FR30" s="36" t="e">
        <f t="shared" si="48"/>
        <v>#REF!</v>
      </c>
      <c r="FS30" s="36" t="e">
        <f t="shared" si="48"/>
        <v>#REF!</v>
      </c>
      <c r="FT30" s="36" t="e">
        <f t="shared" si="48"/>
        <v>#REF!</v>
      </c>
      <c r="FU30" s="36" t="e">
        <f t="shared" si="48"/>
        <v>#REF!</v>
      </c>
      <c r="FV30" s="36" t="e">
        <f t="shared" si="48"/>
        <v>#REF!</v>
      </c>
      <c r="FW30" s="36" t="e">
        <f t="shared" si="48"/>
        <v>#REF!</v>
      </c>
      <c r="FX30" s="36" t="e">
        <f t="shared" si="48"/>
        <v>#REF!</v>
      </c>
      <c r="FY30" s="36" t="e">
        <f t="shared" si="48"/>
        <v>#REF!</v>
      </c>
      <c r="FZ30" s="36" t="e">
        <f t="shared" si="48"/>
        <v>#REF!</v>
      </c>
      <c r="GA30" s="36" t="e">
        <f t="shared" si="48"/>
        <v>#REF!</v>
      </c>
      <c r="GB30" s="36" t="e">
        <f t="shared" si="48"/>
        <v>#REF!</v>
      </c>
      <c r="GC30" s="36" t="e">
        <f t="shared" si="48"/>
        <v>#REF!</v>
      </c>
      <c r="GD30" s="36" t="e">
        <f t="shared" si="48"/>
        <v>#REF!</v>
      </c>
      <c r="GE30" s="36" t="e">
        <f t="shared" si="50"/>
        <v>#REF!</v>
      </c>
      <c r="GF30" s="36" t="e">
        <f t="shared" si="50"/>
        <v>#REF!</v>
      </c>
      <c r="GG30" s="36" t="e">
        <f t="shared" si="50"/>
        <v>#REF!</v>
      </c>
      <c r="GH30" s="36" t="e">
        <f t="shared" si="50"/>
        <v>#REF!</v>
      </c>
      <c r="GI30" s="36" t="e">
        <f t="shared" si="50"/>
        <v>#REF!</v>
      </c>
      <c r="GJ30" s="36" t="e">
        <f t="shared" si="50"/>
        <v>#REF!</v>
      </c>
      <c r="GK30" s="36" t="e">
        <f t="shared" si="50"/>
        <v>#REF!</v>
      </c>
      <c r="GL30" s="36" t="e">
        <f t="shared" si="50"/>
        <v>#REF!</v>
      </c>
      <c r="GM30" s="36" t="e">
        <f t="shared" si="50"/>
        <v>#REF!</v>
      </c>
      <c r="GN30" s="36" t="e">
        <f t="shared" si="50"/>
        <v>#REF!</v>
      </c>
      <c r="GO30" s="36" t="e">
        <f t="shared" si="50"/>
        <v>#REF!</v>
      </c>
      <c r="GP30" s="36" t="e">
        <f t="shared" si="50"/>
        <v>#REF!</v>
      </c>
      <c r="GQ30" s="36" t="e">
        <f t="shared" si="50"/>
        <v>#REF!</v>
      </c>
      <c r="GR30" s="36" t="e">
        <f t="shared" si="50"/>
        <v>#REF!</v>
      </c>
      <c r="GS30" s="36" t="e">
        <f t="shared" si="50"/>
        <v>#REF!</v>
      </c>
      <c r="GT30" s="36" t="e">
        <f t="shared" si="50"/>
        <v>#REF!</v>
      </c>
      <c r="GU30" s="36" t="e">
        <f t="shared" si="52"/>
        <v>#REF!</v>
      </c>
      <c r="GV30" s="36" t="e">
        <f t="shared" si="52"/>
        <v>#REF!</v>
      </c>
      <c r="GW30" s="36" t="e">
        <f t="shared" si="52"/>
        <v>#REF!</v>
      </c>
      <c r="GX30" s="36" t="e">
        <f t="shared" si="52"/>
        <v>#REF!</v>
      </c>
      <c r="GY30" s="36" t="e">
        <f t="shared" si="52"/>
        <v>#REF!</v>
      </c>
      <c r="GZ30" s="36" t="e">
        <f t="shared" si="52"/>
        <v>#REF!</v>
      </c>
      <c r="HA30" s="36" t="e">
        <f t="shared" si="52"/>
        <v>#REF!</v>
      </c>
      <c r="HB30" s="36" t="e">
        <f t="shared" si="52"/>
        <v>#REF!</v>
      </c>
      <c r="HC30" s="36" t="e">
        <f t="shared" si="52"/>
        <v>#REF!</v>
      </c>
      <c r="HD30" s="36" t="e">
        <f t="shared" si="52"/>
        <v>#REF!</v>
      </c>
      <c r="HE30" s="36" t="e">
        <f t="shared" si="52"/>
        <v>#REF!</v>
      </c>
      <c r="HF30" s="36" t="e">
        <f t="shared" si="52"/>
        <v>#REF!</v>
      </c>
      <c r="HG30" s="36" t="e">
        <f t="shared" si="52"/>
        <v>#REF!</v>
      </c>
      <c r="HH30" s="36" t="e">
        <f t="shared" si="52"/>
        <v>#REF!</v>
      </c>
    </row>
    <row r="31" spans="1:216" ht="15.75" customHeight="1">
      <c r="A31" s="10">
        <v>21</v>
      </c>
      <c r="B31" s="87" t="s">
        <v>344</v>
      </c>
      <c r="C31" s="103" t="e">
        <f>#REF!</f>
        <v>#REF!</v>
      </c>
      <c r="D31" s="116" t="e">
        <f>#REF!</f>
        <v>#REF!</v>
      </c>
      <c r="E31" s="75" t="e">
        <f>#REF!</f>
        <v>#REF!</v>
      </c>
      <c r="F31" s="15" t="e">
        <f t="shared" si="78"/>
        <v>#REF!</v>
      </c>
      <c r="G31" s="15" t="e">
        <f t="shared" si="79"/>
        <v>#REF!</v>
      </c>
      <c r="H31" s="15" t="e">
        <f t="shared" si="80"/>
        <v>#REF!</v>
      </c>
      <c r="I31" s="15" t="e">
        <f t="shared" si="81"/>
        <v>#REF!</v>
      </c>
      <c r="J31" s="15" t="e">
        <f t="shared" si="82"/>
        <v>#REF!</v>
      </c>
      <c r="K31" s="22">
        <v>0.05</v>
      </c>
      <c r="L31" s="15" t="e">
        <f t="shared" si="1"/>
        <v>#VALUE!</v>
      </c>
      <c r="M31" s="15"/>
      <c r="N31" s="107" t="e">
        <f t="shared" si="20"/>
        <v>#REF!</v>
      </c>
      <c r="O31" s="15" t="e">
        <f t="shared" si="21"/>
        <v>#REF!</v>
      </c>
      <c r="P31" s="100" t="e">
        <f t="shared" si="28"/>
        <v>#REF!</v>
      </c>
      <c r="Q31" s="36" t="e">
        <f t="shared" si="29"/>
        <v>#REF!</v>
      </c>
      <c r="R31" s="36" t="e">
        <f t="shared" si="2"/>
        <v>#REF!</v>
      </c>
      <c r="S31" s="36" t="e">
        <f t="shared" si="2"/>
        <v>#REF!</v>
      </c>
      <c r="T31" s="36" t="e">
        <f t="shared" si="2"/>
        <v>#REF!</v>
      </c>
      <c r="U31" s="36" t="e">
        <f t="shared" si="2"/>
        <v>#REF!</v>
      </c>
      <c r="V31" s="36" t="e">
        <f t="shared" si="83"/>
        <v>#REF!</v>
      </c>
      <c r="W31" s="36" t="e">
        <f t="shared" si="84"/>
        <v>#REF!</v>
      </c>
      <c r="X31" s="36" t="e">
        <f t="shared" si="85"/>
        <v>#REF!</v>
      </c>
      <c r="Y31" s="36" t="e">
        <f t="shared" si="86"/>
        <v>#REF!</v>
      </c>
      <c r="Z31" s="36" t="e">
        <f t="shared" si="87"/>
        <v>#REF!</v>
      </c>
      <c r="AA31" s="36" t="e">
        <f t="shared" si="30"/>
        <v>#REF!</v>
      </c>
      <c r="AB31" s="36" t="e">
        <f t="shared" si="30"/>
        <v>#REF!</v>
      </c>
      <c r="AC31" s="36" t="e">
        <f t="shared" si="30"/>
        <v>#REF!</v>
      </c>
      <c r="AD31" s="36" t="e">
        <f t="shared" si="30"/>
        <v>#REF!</v>
      </c>
      <c r="AE31" s="36" t="e">
        <f t="shared" si="30"/>
        <v>#REF!</v>
      </c>
      <c r="AF31" s="36" t="e">
        <f t="shared" si="30"/>
        <v>#REF!</v>
      </c>
      <c r="AG31" s="36" t="e">
        <f t="shared" si="30"/>
        <v>#REF!</v>
      </c>
      <c r="AH31" s="36" t="e">
        <f t="shared" si="30"/>
        <v>#REF!</v>
      </c>
      <c r="AI31" s="36" t="e">
        <f t="shared" si="30"/>
        <v>#REF!</v>
      </c>
      <c r="AJ31" s="36" t="e">
        <f t="shared" si="30"/>
        <v>#REF!</v>
      </c>
      <c r="AK31" s="36" t="e">
        <f t="shared" si="30"/>
        <v>#REF!</v>
      </c>
      <c r="AL31" s="36" t="e">
        <f t="shared" si="30"/>
        <v>#REF!</v>
      </c>
      <c r="AM31" s="36" t="e">
        <f t="shared" si="30"/>
        <v>#REF!</v>
      </c>
      <c r="AN31" s="36" t="e">
        <f t="shared" si="30"/>
        <v>#REF!</v>
      </c>
      <c r="AO31" s="36" t="e">
        <f t="shared" si="30"/>
        <v>#REF!</v>
      </c>
      <c r="AP31" s="36" t="e">
        <f t="shared" si="30"/>
        <v>#REF!</v>
      </c>
      <c r="AQ31" s="36" t="e">
        <f t="shared" si="32"/>
        <v>#REF!</v>
      </c>
      <c r="AR31" s="36" t="e">
        <f t="shared" si="32"/>
        <v>#REF!</v>
      </c>
      <c r="AS31" s="36" t="e">
        <f t="shared" si="32"/>
        <v>#REF!</v>
      </c>
      <c r="AT31" s="36" t="e">
        <f t="shared" si="32"/>
        <v>#REF!</v>
      </c>
      <c r="AU31" s="36" t="e">
        <f t="shared" si="32"/>
        <v>#REF!</v>
      </c>
      <c r="AV31" s="36" t="e">
        <f t="shared" si="32"/>
        <v>#REF!</v>
      </c>
      <c r="AW31" s="36" t="e">
        <f t="shared" si="32"/>
        <v>#REF!</v>
      </c>
      <c r="AX31" s="36" t="e">
        <f t="shared" si="32"/>
        <v>#REF!</v>
      </c>
      <c r="AY31" s="36" t="e">
        <f t="shared" si="32"/>
        <v>#REF!</v>
      </c>
      <c r="AZ31" s="36" t="e">
        <f t="shared" si="32"/>
        <v>#REF!</v>
      </c>
      <c r="BA31" s="36" t="e">
        <f t="shared" si="32"/>
        <v>#REF!</v>
      </c>
      <c r="BB31" s="36" t="e">
        <f t="shared" si="32"/>
        <v>#REF!</v>
      </c>
      <c r="BC31" s="36" t="e">
        <f t="shared" si="32"/>
        <v>#REF!</v>
      </c>
      <c r="BD31" s="36" t="e">
        <f t="shared" si="32"/>
        <v>#REF!</v>
      </c>
      <c r="BE31" s="36" t="e">
        <f t="shared" si="32"/>
        <v>#REF!</v>
      </c>
      <c r="BF31" s="36" t="e">
        <f t="shared" si="32"/>
        <v>#REF!</v>
      </c>
      <c r="BG31" s="36" t="e">
        <f t="shared" si="34"/>
        <v>#REF!</v>
      </c>
      <c r="BH31" s="36" t="e">
        <f t="shared" si="34"/>
        <v>#REF!</v>
      </c>
      <c r="BI31" s="36" t="e">
        <f t="shared" si="34"/>
        <v>#REF!</v>
      </c>
      <c r="BJ31" s="36" t="e">
        <f t="shared" si="34"/>
        <v>#REF!</v>
      </c>
      <c r="BK31" s="36" t="e">
        <f t="shared" si="34"/>
        <v>#REF!</v>
      </c>
      <c r="BL31" s="36" t="e">
        <f t="shared" si="34"/>
        <v>#REF!</v>
      </c>
      <c r="BM31" s="36" t="e">
        <f t="shared" si="34"/>
        <v>#REF!</v>
      </c>
      <c r="BN31" s="36" t="e">
        <f t="shared" si="34"/>
        <v>#REF!</v>
      </c>
      <c r="BO31" s="36" t="e">
        <f t="shared" si="34"/>
        <v>#REF!</v>
      </c>
      <c r="BP31" s="36" t="e">
        <f t="shared" si="34"/>
        <v>#REF!</v>
      </c>
      <c r="BQ31" s="36" t="e">
        <f t="shared" si="34"/>
        <v>#REF!</v>
      </c>
      <c r="BR31" s="36" t="e">
        <f t="shared" si="34"/>
        <v>#REF!</v>
      </c>
      <c r="BS31" s="36" t="e">
        <f t="shared" si="34"/>
        <v>#REF!</v>
      </c>
      <c r="BT31" s="36" t="e">
        <f t="shared" si="34"/>
        <v>#REF!</v>
      </c>
      <c r="BU31" s="36" t="e">
        <f t="shared" si="34"/>
        <v>#REF!</v>
      </c>
      <c r="BV31" s="36" t="e">
        <f t="shared" si="34"/>
        <v>#REF!</v>
      </c>
      <c r="BW31" s="36" t="e">
        <f t="shared" si="36"/>
        <v>#REF!</v>
      </c>
      <c r="BX31" s="36" t="e">
        <f t="shared" si="36"/>
        <v>#REF!</v>
      </c>
      <c r="BY31" s="36" t="e">
        <f t="shared" si="36"/>
        <v>#REF!</v>
      </c>
      <c r="BZ31" s="36" t="e">
        <f t="shared" si="36"/>
        <v>#REF!</v>
      </c>
      <c r="CA31" s="36" t="e">
        <f t="shared" si="36"/>
        <v>#REF!</v>
      </c>
      <c r="CB31" s="36" t="e">
        <f t="shared" si="36"/>
        <v>#REF!</v>
      </c>
      <c r="CC31" s="36" t="e">
        <f t="shared" si="36"/>
        <v>#REF!</v>
      </c>
      <c r="CD31" s="36" t="e">
        <f t="shared" si="36"/>
        <v>#REF!</v>
      </c>
      <c r="CE31" s="36" t="e">
        <f t="shared" si="36"/>
        <v>#REF!</v>
      </c>
      <c r="CF31" s="36" t="e">
        <f t="shared" si="36"/>
        <v>#REF!</v>
      </c>
      <c r="CG31" s="36" t="e">
        <f t="shared" si="36"/>
        <v>#REF!</v>
      </c>
      <c r="CH31" s="36" t="e">
        <f t="shared" si="36"/>
        <v>#REF!</v>
      </c>
      <c r="CI31" s="36" t="e">
        <f t="shared" si="36"/>
        <v>#REF!</v>
      </c>
      <c r="CJ31" s="36" t="e">
        <f t="shared" si="36"/>
        <v>#REF!</v>
      </c>
      <c r="CK31" s="36" t="e">
        <f t="shared" si="36"/>
        <v>#REF!</v>
      </c>
      <c r="CL31" s="36" t="e">
        <f t="shared" si="36"/>
        <v>#REF!</v>
      </c>
      <c r="CM31" s="36" t="e">
        <f t="shared" si="38"/>
        <v>#REF!</v>
      </c>
      <c r="CN31" s="36" t="e">
        <f t="shared" si="38"/>
        <v>#REF!</v>
      </c>
      <c r="CO31" s="36" t="e">
        <f t="shared" si="38"/>
        <v>#REF!</v>
      </c>
      <c r="CP31" s="36" t="e">
        <f t="shared" si="38"/>
        <v>#REF!</v>
      </c>
      <c r="CQ31" s="36" t="e">
        <f t="shared" si="38"/>
        <v>#REF!</v>
      </c>
      <c r="CR31" s="36" t="e">
        <f t="shared" si="38"/>
        <v>#REF!</v>
      </c>
      <c r="CS31" s="36" t="e">
        <f t="shared" si="38"/>
        <v>#REF!</v>
      </c>
      <c r="CT31" s="36" t="e">
        <f t="shared" si="38"/>
        <v>#REF!</v>
      </c>
      <c r="CU31" s="36" t="e">
        <f t="shared" si="38"/>
        <v>#REF!</v>
      </c>
      <c r="CV31" s="36" t="e">
        <f t="shared" si="38"/>
        <v>#REF!</v>
      </c>
      <c r="CW31" s="36" t="e">
        <f t="shared" si="38"/>
        <v>#REF!</v>
      </c>
      <c r="CX31" s="36" t="e">
        <f t="shared" si="38"/>
        <v>#REF!</v>
      </c>
      <c r="CY31" s="36" t="e">
        <f t="shared" si="38"/>
        <v>#REF!</v>
      </c>
      <c r="CZ31" s="36" t="e">
        <f t="shared" si="38"/>
        <v>#REF!</v>
      </c>
      <c r="DA31" s="36" t="e">
        <f t="shared" si="38"/>
        <v>#REF!</v>
      </c>
      <c r="DB31" s="36" t="e">
        <f t="shared" si="38"/>
        <v>#REF!</v>
      </c>
      <c r="DC31" s="36" t="e">
        <f t="shared" si="40"/>
        <v>#REF!</v>
      </c>
      <c r="DD31" s="36" t="e">
        <f t="shared" si="40"/>
        <v>#REF!</v>
      </c>
      <c r="DE31" s="36" t="e">
        <f t="shared" si="40"/>
        <v>#REF!</v>
      </c>
      <c r="DF31" s="36" t="e">
        <f t="shared" si="40"/>
        <v>#REF!</v>
      </c>
      <c r="DG31" s="36" t="e">
        <f t="shared" si="40"/>
        <v>#REF!</v>
      </c>
      <c r="DH31" s="36" t="e">
        <f t="shared" si="40"/>
        <v>#REF!</v>
      </c>
      <c r="DI31" s="36" t="e">
        <f t="shared" si="40"/>
        <v>#REF!</v>
      </c>
      <c r="DJ31" s="36" t="e">
        <f t="shared" si="40"/>
        <v>#REF!</v>
      </c>
      <c r="DK31" s="36" t="e">
        <f t="shared" si="40"/>
        <v>#REF!</v>
      </c>
      <c r="DL31" s="36" t="e">
        <f t="shared" si="40"/>
        <v>#REF!</v>
      </c>
      <c r="DM31" s="36" t="e">
        <f t="shared" si="40"/>
        <v>#REF!</v>
      </c>
      <c r="DN31" s="36" t="e">
        <f t="shared" si="40"/>
        <v>#REF!</v>
      </c>
      <c r="DO31" s="36" t="e">
        <f t="shared" si="40"/>
        <v>#REF!</v>
      </c>
      <c r="DP31" s="36" t="e">
        <f t="shared" si="40"/>
        <v>#REF!</v>
      </c>
      <c r="DQ31" s="36" t="e">
        <f t="shared" si="40"/>
        <v>#REF!</v>
      </c>
      <c r="DR31" s="36" t="e">
        <f t="shared" si="40"/>
        <v>#REF!</v>
      </c>
      <c r="DS31" s="36" t="e">
        <f t="shared" si="42"/>
        <v>#REF!</v>
      </c>
      <c r="DT31" s="36" t="e">
        <f t="shared" si="42"/>
        <v>#REF!</v>
      </c>
      <c r="DU31" s="36" t="e">
        <f t="shared" si="42"/>
        <v>#REF!</v>
      </c>
      <c r="DV31" s="36" t="e">
        <f t="shared" si="42"/>
        <v>#REF!</v>
      </c>
      <c r="DW31" s="36" t="e">
        <f t="shared" si="42"/>
        <v>#REF!</v>
      </c>
      <c r="DX31" s="36" t="e">
        <f t="shared" si="42"/>
        <v>#REF!</v>
      </c>
      <c r="DY31" s="36" t="e">
        <f t="shared" si="42"/>
        <v>#REF!</v>
      </c>
      <c r="DZ31" s="36" t="e">
        <f t="shared" si="42"/>
        <v>#REF!</v>
      </c>
      <c r="EA31" s="36" t="e">
        <f t="shared" si="42"/>
        <v>#REF!</v>
      </c>
      <c r="EB31" s="36" t="e">
        <f t="shared" si="42"/>
        <v>#REF!</v>
      </c>
      <c r="EC31" s="36" t="e">
        <f t="shared" si="42"/>
        <v>#REF!</v>
      </c>
      <c r="ED31" s="36" t="e">
        <f t="shared" si="42"/>
        <v>#REF!</v>
      </c>
      <c r="EE31" s="36" t="e">
        <f t="shared" si="42"/>
        <v>#REF!</v>
      </c>
      <c r="EF31" s="36" t="e">
        <f t="shared" si="42"/>
        <v>#REF!</v>
      </c>
      <c r="EG31" s="36" t="e">
        <f t="shared" si="42"/>
        <v>#REF!</v>
      </c>
      <c r="EH31" s="36" t="e">
        <f t="shared" si="42"/>
        <v>#REF!</v>
      </c>
      <c r="EI31" s="36" t="e">
        <f t="shared" si="44"/>
        <v>#REF!</v>
      </c>
      <c r="EJ31" s="36" t="e">
        <f t="shared" si="44"/>
        <v>#REF!</v>
      </c>
      <c r="EK31" s="36" t="e">
        <f t="shared" si="44"/>
        <v>#REF!</v>
      </c>
      <c r="EL31" s="36" t="e">
        <f t="shared" si="44"/>
        <v>#REF!</v>
      </c>
      <c r="EM31" s="36" t="e">
        <f t="shared" si="44"/>
        <v>#REF!</v>
      </c>
      <c r="EN31" s="36" t="e">
        <f t="shared" si="44"/>
        <v>#REF!</v>
      </c>
      <c r="EO31" s="36" t="e">
        <f t="shared" si="44"/>
        <v>#REF!</v>
      </c>
      <c r="EP31" s="36" t="e">
        <f t="shared" si="44"/>
        <v>#REF!</v>
      </c>
      <c r="EQ31" s="36" t="e">
        <f t="shared" si="44"/>
        <v>#REF!</v>
      </c>
      <c r="ER31" s="36" t="e">
        <f t="shared" si="44"/>
        <v>#REF!</v>
      </c>
      <c r="ES31" s="36" t="e">
        <f t="shared" si="44"/>
        <v>#REF!</v>
      </c>
      <c r="ET31" s="36" t="e">
        <f t="shared" si="44"/>
        <v>#REF!</v>
      </c>
      <c r="EU31" s="36" t="e">
        <f t="shared" si="44"/>
        <v>#REF!</v>
      </c>
      <c r="EV31" s="36" t="e">
        <f t="shared" si="44"/>
        <v>#REF!</v>
      </c>
      <c r="EW31" s="36" t="e">
        <f t="shared" si="44"/>
        <v>#REF!</v>
      </c>
      <c r="EX31" s="36" t="e">
        <f t="shared" si="44"/>
        <v>#REF!</v>
      </c>
      <c r="EY31" s="36" t="e">
        <f t="shared" si="46"/>
        <v>#REF!</v>
      </c>
      <c r="EZ31" s="36" t="e">
        <f t="shared" si="46"/>
        <v>#REF!</v>
      </c>
      <c r="FA31" s="36" t="e">
        <f t="shared" si="46"/>
        <v>#REF!</v>
      </c>
      <c r="FB31" s="36" t="e">
        <f t="shared" si="46"/>
        <v>#REF!</v>
      </c>
      <c r="FC31" s="36" t="e">
        <f t="shared" si="46"/>
        <v>#REF!</v>
      </c>
      <c r="FD31" s="36" t="e">
        <f t="shared" si="46"/>
        <v>#REF!</v>
      </c>
      <c r="FE31" s="36" t="e">
        <f t="shared" si="46"/>
        <v>#REF!</v>
      </c>
      <c r="FF31" s="36" t="e">
        <f t="shared" si="46"/>
        <v>#REF!</v>
      </c>
      <c r="FG31" s="36" t="e">
        <f t="shared" si="46"/>
        <v>#REF!</v>
      </c>
      <c r="FH31" s="36" t="e">
        <f t="shared" si="46"/>
        <v>#REF!</v>
      </c>
      <c r="FI31" s="36" t="e">
        <f t="shared" si="46"/>
        <v>#REF!</v>
      </c>
      <c r="FJ31" s="36" t="e">
        <f t="shared" si="46"/>
        <v>#REF!</v>
      </c>
      <c r="FK31" s="36" t="e">
        <f t="shared" si="46"/>
        <v>#REF!</v>
      </c>
      <c r="FL31" s="36" t="e">
        <f t="shared" si="46"/>
        <v>#REF!</v>
      </c>
      <c r="FM31" s="36" t="e">
        <f t="shared" si="46"/>
        <v>#REF!</v>
      </c>
      <c r="FN31" s="36" t="e">
        <f t="shared" si="46"/>
        <v>#REF!</v>
      </c>
      <c r="FO31" s="36" t="e">
        <f t="shared" si="48"/>
        <v>#REF!</v>
      </c>
      <c r="FP31" s="36" t="e">
        <f t="shared" si="48"/>
        <v>#REF!</v>
      </c>
      <c r="FQ31" s="36" t="e">
        <f t="shared" si="48"/>
        <v>#REF!</v>
      </c>
      <c r="FR31" s="36" t="e">
        <f t="shared" si="48"/>
        <v>#REF!</v>
      </c>
      <c r="FS31" s="36" t="e">
        <f t="shared" si="48"/>
        <v>#REF!</v>
      </c>
      <c r="FT31" s="36" t="e">
        <f t="shared" si="48"/>
        <v>#REF!</v>
      </c>
      <c r="FU31" s="36" t="e">
        <f t="shared" si="48"/>
        <v>#REF!</v>
      </c>
      <c r="FV31" s="36" t="e">
        <f t="shared" si="48"/>
        <v>#REF!</v>
      </c>
      <c r="FW31" s="36" t="e">
        <f t="shared" si="48"/>
        <v>#REF!</v>
      </c>
      <c r="FX31" s="36" t="e">
        <f t="shared" si="48"/>
        <v>#REF!</v>
      </c>
      <c r="FY31" s="36" t="e">
        <f t="shared" si="48"/>
        <v>#REF!</v>
      </c>
      <c r="FZ31" s="36" t="e">
        <f t="shared" si="48"/>
        <v>#REF!</v>
      </c>
      <c r="GA31" s="36" t="e">
        <f t="shared" si="48"/>
        <v>#REF!</v>
      </c>
      <c r="GB31" s="36" t="e">
        <f t="shared" si="48"/>
        <v>#REF!</v>
      </c>
      <c r="GC31" s="36" t="e">
        <f t="shared" si="48"/>
        <v>#REF!</v>
      </c>
      <c r="GD31" s="36" t="e">
        <f t="shared" si="48"/>
        <v>#REF!</v>
      </c>
      <c r="GE31" s="36" t="e">
        <f t="shared" si="50"/>
        <v>#REF!</v>
      </c>
      <c r="GF31" s="36" t="e">
        <f t="shared" si="50"/>
        <v>#REF!</v>
      </c>
      <c r="GG31" s="36" t="e">
        <f t="shared" si="50"/>
        <v>#REF!</v>
      </c>
      <c r="GH31" s="36" t="e">
        <f t="shared" si="50"/>
        <v>#REF!</v>
      </c>
      <c r="GI31" s="36" t="e">
        <f t="shared" si="50"/>
        <v>#REF!</v>
      </c>
      <c r="GJ31" s="36" t="e">
        <f t="shared" si="50"/>
        <v>#REF!</v>
      </c>
      <c r="GK31" s="36" t="e">
        <f t="shared" si="50"/>
        <v>#REF!</v>
      </c>
      <c r="GL31" s="36" t="e">
        <f t="shared" si="50"/>
        <v>#REF!</v>
      </c>
      <c r="GM31" s="36" t="e">
        <f t="shared" si="50"/>
        <v>#REF!</v>
      </c>
      <c r="GN31" s="36" t="e">
        <f t="shared" si="50"/>
        <v>#REF!</v>
      </c>
      <c r="GO31" s="36" t="e">
        <f t="shared" si="50"/>
        <v>#REF!</v>
      </c>
      <c r="GP31" s="36" t="e">
        <f t="shared" si="50"/>
        <v>#REF!</v>
      </c>
      <c r="GQ31" s="36" t="e">
        <f t="shared" si="50"/>
        <v>#REF!</v>
      </c>
      <c r="GR31" s="36" t="e">
        <f t="shared" si="50"/>
        <v>#REF!</v>
      </c>
      <c r="GS31" s="36" t="e">
        <f t="shared" si="50"/>
        <v>#REF!</v>
      </c>
      <c r="GT31" s="36" t="e">
        <f t="shared" si="50"/>
        <v>#REF!</v>
      </c>
      <c r="GU31" s="36" t="e">
        <f t="shared" si="52"/>
        <v>#REF!</v>
      </c>
      <c r="GV31" s="36" t="e">
        <f t="shared" si="52"/>
        <v>#REF!</v>
      </c>
      <c r="GW31" s="36" t="e">
        <f t="shared" si="52"/>
        <v>#REF!</v>
      </c>
      <c r="GX31" s="36" t="e">
        <f t="shared" si="52"/>
        <v>#REF!</v>
      </c>
      <c r="GY31" s="36" t="e">
        <f t="shared" si="52"/>
        <v>#REF!</v>
      </c>
      <c r="GZ31" s="36" t="e">
        <f t="shared" si="52"/>
        <v>#REF!</v>
      </c>
      <c r="HA31" s="36" t="e">
        <f t="shared" si="52"/>
        <v>#REF!</v>
      </c>
      <c r="HB31" s="36" t="e">
        <f t="shared" si="52"/>
        <v>#REF!</v>
      </c>
      <c r="HC31" s="36" t="e">
        <f t="shared" si="52"/>
        <v>#REF!</v>
      </c>
      <c r="HD31" s="36" t="e">
        <f t="shared" si="52"/>
        <v>#REF!</v>
      </c>
      <c r="HE31" s="36" t="e">
        <f t="shared" si="52"/>
        <v>#REF!</v>
      </c>
      <c r="HF31" s="36" t="e">
        <f t="shared" si="52"/>
        <v>#REF!</v>
      </c>
      <c r="HG31" s="36" t="e">
        <f t="shared" si="52"/>
        <v>#REF!</v>
      </c>
      <c r="HH31" s="36" t="e">
        <f t="shared" si="52"/>
        <v>#REF!</v>
      </c>
    </row>
    <row r="32" spans="1:216" ht="15.75" customHeight="1">
      <c r="A32" s="10">
        <v>22</v>
      </c>
      <c r="B32" s="87" t="s">
        <v>345</v>
      </c>
      <c r="C32" s="103" t="e">
        <f>#REF!</f>
        <v>#REF!</v>
      </c>
      <c r="D32" s="116" t="e">
        <f>#REF!</f>
        <v>#REF!</v>
      </c>
      <c r="E32" s="75" t="e">
        <f>#REF!</f>
        <v>#REF!</v>
      </c>
      <c r="F32" s="15" t="e">
        <f t="shared" si="78"/>
        <v>#REF!</v>
      </c>
      <c r="G32" s="15" t="e">
        <f t="shared" si="79"/>
        <v>#REF!</v>
      </c>
      <c r="H32" s="15" t="e">
        <f t="shared" si="80"/>
        <v>#REF!</v>
      </c>
      <c r="I32" s="15" t="e">
        <f t="shared" si="81"/>
        <v>#REF!</v>
      </c>
      <c r="J32" s="15" t="e">
        <f t="shared" si="82"/>
        <v>#REF!</v>
      </c>
      <c r="K32" s="22">
        <v>0.05</v>
      </c>
      <c r="L32" s="15" t="e">
        <f t="shared" si="1"/>
        <v>#VALUE!</v>
      </c>
      <c r="M32" s="15"/>
      <c r="N32" s="107" t="e">
        <f t="shared" si="20"/>
        <v>#REF!</v>
      </c>
      <c r="O32" s="15" t="e">
        <f t="shared" si="21"/>
        <v>#REF!</v>
      </c>
      <c r="P32" s="100" t="e">
        <f t="shared" si="28"/>
        <v>#REF!</v>
      </c>
      <c r="Q32" s="36" t="e">
        <f t="shared" si="29"/>
        <v>#REF!</v>
      </c>
      <c r="R32" s="36" t="e">
        <f t="shared" si="2"/>
        <v>#REF!</v>
      </c>
      <c r="S32" s="36" t="e">
        <f t="shared" si="2"/>
        <v>#REF!</v>
      </c>
      <c r="T32" s="36" t="e">
        <f t="shared" si="2"/>
        <v>#REF!</v>
      </c>
      <c r="U32" s="36" t="e">
        <f t="shared" si="2"/>
        <v>#REF!</v>
      </c>
      <c r="V32" s="36" t="e">
        <f t="shared" si="83"/>
        <v>#REF!</v>
      </c>
      <c r="W32" s="36" t="e">
        <f t="shared" si="84"/>
        <v>#REF!</v>
      </c>
      <c r="X32" s="36" t="e">
        <f t="shared" si="85"/>
        <v>#REF!</v>
      </c>
      <c r="Y32" s="36" t="e">
        <f t="shared" si="86"/>
        <v>#REF!</v>
      </c>
      <c r="Z32" s="36" t="e">
        <f t="shared" si="87"/>
        <v>#REF!</v>
      </c>
      <c r="AA32" s="36" t="e">
        <f t="shared" si="30"/>
        <v>#REF!</v>
      </c>
      <c r="AB32" s="36" t="e">
        <f t="shared" si="30"/>
        <v>#REF!</v>
      </c>
      <c r="AC32" s="36" t="e">
        <f t="shared" si="30"/>
        <v>#REF!</v>
      </c>
      <c r="AD32" s="36" t="e">
        <f t="shared" si="30"/>
        <v>#REF!</v>
      </c>
      <c r="AE32" s="36" t="e">
        <f t="shared" si="30"/>
        <v>#REF!</v>
      </c>
      <c r="AF32" s="36" t="e">
        <f t="shared" si="30"/>
        <v>#REF!</v>
      </c>
      <c r="AG32" s="36" t="e">
        <f t="shared" si="30"/>
        <v>#REF!</v>
      </c>
      <c r="AH32" s="36" t="e">
        <f t="shared" si="30"/>
        <v>#REF!</v>
      </c>
      <c r="AI32" s="36" t="e">
        <f t="shared" si="30"/>
        <v>#REF!</v>
      </c>
      <c r="AJ32" s="36" t="e">
        <f t="shared" si="30"/>
        <v>#REF!</v>
      </c>
      <c r="AK32" s="36" t="e">
        <f t="shared" si="30"/>
        <v>#REF!</v>
      </c>
      <c r="AL32" s="36" t="e">
        <f t="shared" si="30"/>
        <v>#REF!</v>
      </c>
      <c r="AM32" s="36" t="e">
        <f t="shared" si="30"/>
        <v>#REF!</v>
      </c>
      <c r="AN32" s="36" t="e">
        <f t="shared" si="30"/>
        <v>#REF!</v>
      </c>
      <c r="AO32" s="36" t="e">
        <f t="shared" si="30"/>
        <v>#REF!</v>
      </c>
      <c r="AP32" s="36" t="e">
        <f t="shared" si="30"/>
        <v>#REF!</v>
      </c>
      <c r="AQ32" s="36" t="e">
        <f t="shared" si="32"/>
        <v>#REF!</v>
      </c>
      <c r="AR32" s="36" t="e">
        <f t="shared" si="32"/>
        <v>#REF!</v>
      </c>
      <c r="AS32" s="36" t="e">
        <f t="shared" si="32"/>
        <v>#REF!</v>
      </c>
      <c r="AT32" s="36" t="e">
        <f t="shared" si="32"/>
        <v>#REF!</v>
      </c>
      <c r="AU32" s="36" t="e">
        <f t="shared" si="32"/>
        <v>#REF!</v>
      </c>
      <c r="AV32" s="36" t="e">
        <f t="shared" si="32"/>
        <v>#REF!</v>
      </c>
      <c r="AW32" s="36" t="e">
        <f t="shared" si="32"/>
        <v>#REF!</v>
      </c>
      <c r="AX32" s="36" t="e">
        <f t="shared" si="32"/>
        <v>#REF!</v>
      </c>
      <c r="AY32" s="36" t="e">
        <f t="shared" si="32"/>
        <v>#REF!</v>
      </c>
      <c r="AZ32" s="36" t="e">
        <f t="shared" si="32"/>
        <v>#REF!</v>
      </c>
      <c r="BA32" s="36" t="e">
        <f t="shared" si="32"/>
        <v>#REF!</v>
      </c>
      <c r="BB32" s="36" t="e">
        <f t="shared" si="32"/>
        <v>#REF!</v>
      </c>
      <c r="BC32" s="36" t="e">
        <f t="shared" si="32"/>
        <v>#REF!</v>
      </c>
      <c r="BD32" s="36" t="e">
        <f t="shared" si="32"/>
        <v>#REF!</v>
      </c>
      <c r="BE32" s="36" t="e">
        <f t="shared" si="32"/>
        <v>#REF!</v>
      </c>
      <c r="BF32" s="36" t="e">
        <f t="shared" si="32"/>
        <v>#REF!</v>
      </c>
      <c r="BG32" s="36" t="e">
        <f t="shared" si="34"/>
        <v>#REF!</v>
      </c>
      <c r="BH32" s="36" t="e">
        <f t="shared" si="34"/>
        <v>#REF!</v>
      </c>
      <c r="BI32" s="36" t="e">
        <f t="shared" si="34"/>
        <v>#REF!</v>
      </c>
      <c r="BJ32" s="36" t="e">
        <f t="shared" si="34"/>
        <v>#REF!</v>
      </c>
      <c r="BK32" s="36" t="e">
        <f t="shared" si="34"/>
        <v>#REF!</v>
      </c>
      <c r="BL32" s="36" t="e">
        <f t="shared" si="34"/>
        <v>#REF!</v>
      </c>
      <c r="BM32" s="36" t="e">
        <f t="shared" si="34"/>
        <v>#REF!</v>
      </c>
      <c r="BN32" s="36" t="e">
        <f t="shared" si="34"/>
        <v>#REF!</v>
      </c>
      <c r="BO32" s="36" t="e">
        <f t="shared" si="34"/>
        <v>#REF!</v>
      </c>
      <c r="BP32" s="36" t="e">
        <f t="shared" si="34"/>
        <v>#REF!</v>
      </c>
      <c r="BQ32" s="36" t="e">
        <f t="shared" si="34"/>
        <v>#REF!</v>
      </c>
      <c r="BR32" s="36" t="e">
        <f t="shared" si="34"/>
        <v>#REF!</v>
      </c>
      <c r="BS32" s="36" t="e">
        <f t="shared" si="34"/>
        <v>#REF!</v>
      </c>
      <c r="BT32" s="36" t="e">
        <f t="shared" si="34"/>
        <v>#REF!</v>
      </c>
      <c r="BU32" s="36" t="e">
        <f t="shared" si="34"/>
        <v>#REF!</v>
      </c>
      <c r="BV32" s="36" t="e">
        <f t="shared" si="34"/>
        <v>#REF!</v>
      </c>
      <c r="BW32" s="36" t="e">
        <f t="shared" si="36"/>
        <v>#REF!</v>
      </c>
      <c r="BX32" s="36" t="e">
        <f t="shared" si="36"/>
        <v>#REF!</v>
      </c>
      <c r="BY32" s="36" t="e">
        <f t="shared" si="36"/>
        <v>#REF!</v>
      </c>
      <c r="BZ32" s="36" t="e">
        <f t="shared" si="36"/>
        <v>#REF!</v>
      </c>
      <c r="CA32" s="36" t="e">
        <f t="shared" si="36"/>
        <v>#REF!</v>
      </c>
      <c r="CB32" s="36" t="e">
        <f t="shared" si="36"/>
        <v>#REF!</v>
      </c>
      <c r="CC32" s="36" t="e">
        <f t="shared" si="36"/>
        <v>#REF!</v>
      </c>
      <c r="CD32" s="36" t="e">
        <f t="shared" si="36"/>
        <v>#REF!</v>
      </c>
      <c r="CE32" s="36" t="e">
        <f t="shared" si="36"/>
        <v>#REF!</v>
      </c>
      <c r="CF32" s="36" t="e">
        <f t="shared" si="36"/>
        <v>#REF!</v>
      </c>
      <c r="CG32" s="36" t="e">
        <f t="shared" si="36"/>
        <v>#REF!</v>
      </c>
      <c r="CH32" s="36" t="e">
        <f t="shared" si="36"/>
        <v>#REF!</v>
      </c>
      <c r="CI32" s="36" t="e">
        <f t="shared" si="36"/>
        <v>#REF!</v>
      </c>
      <c r="CJ32" s="36" t="e">
        <f t="shared" si="36"/>
        <v>#REF!</v>
      </c>
      <c r="CK32" s="36" t="e">
        <f t="shared" si="36"/>
        <v>#REF!</v>
      </c>
      <c r="CL32" s="36" t="e">
        <f t="shared" si="36"/>
        <v>#REF!</v>
      </c>
      <c r="CM32" s="36" t="e">
        <f t="shared" si="38"/>
        <v>#REF!</v>
      </c>
      <c r="CN32" s="36" t="e">
        <f t="shared" si="38"/>
        <v>#REF!</v>
      </c>
      <c r="CO32" s="36" t="e">
        <f t="shared" si="38"/>
        <v>#REF!</v>
      </c>
      <c r="CP32" s="36" t="e">
        <f t="shared" si="38"/>
        <v>#REF!</v>
      </c>
      <c r="CQ32" s="36" t="e">
        <f t="shared" si="38"/>
        <v>#REF!</v>
      </c>
      <c r="CR32" s="36" t="e">
        <f t="shared" si="38"/>
        <v>#REF!</v>
      </c>
      <c r="CS32" s="36" t="e">
        <f t="shared" si="38"/>
        <v>#REF!</v>
      </c>
      <c r="CT32" s="36" t="e">
        <f t="shared" si="38"/>
        <v>#REF!</v>
      </c>
      <c r="CU32" s="36" t="e">
        <f t="shared" si="38"/>
        <v>#REF!</v>
      </c>
      <c r="CV32" s="36" t="e">
        <f t="shared" si="38"/>
        <v>#REF!</v>
      </c>
      <c r="CW32" s="36" t="e">
        <f t="shared" si="38"/>
        <v>#REF!</v>
      </c>
      <c r="CX32" s="36" t="e">
        <f t="shared" si="38"/>
        <v>#REF!</v>
      </c>
      <c r="CY32" s="36" t="e">
        <f t="shared" si="38"/>
        <v>#REF!</v>
      </c>
      <c r="CZ32" s="36" t="e">
        <f t="shared" si="38"/>
        <v>#REF!</v>
      </c>
      <c r="DA32" s="36" t="e">
        <f t="shared" si="38"/>
        <v>#REF!</v>
      </c>
      <c r="DB32" s="36" t="e">
        <f t="shared" si="38"/>
        <v>#REF!</v>
      </c>
      <c r="DC32" s="36" t="e">
        <f t="shared" si="40"/>
        <v>#REF!</v>
      </c>
      <c r="DD32" s="36" t="e">
        <f t="shared" si="40"/>
        <v>#REF!</v>
      </c>
      <c r="DE32" s="36" t="e">
        <f t="shared" si="40"/>
        <v>#REF!</v>
      </c>
      <c r="DF32" s="36" t="e">
        <f t="shared" si="40"/>
        <v>#REF!</v>
      </c>
      <c r="DG32" s="36" t="e">
        <f t="shared" si="40"/>
        <v>#REF!</v>
      </c>
      <c r="DH32" s="36" t="e">
        <f t="shared" si="40"/>
        <v>#REF!</v>
      </c>
      <c r="DI32" s="36" t="e">
        <f t="shared" si="40"/>
        <v>#REF!</v>
      </c>
      <c r="DJ32" s="36" t="e">
        <f t="shared" si="40"/>
        <v>#REF!</v>
      </c>
      <c r="DK32" s="36" t="e">
        <f t="shared" si="40"/>
        <v>#REF!</v>
      </c>
      <c r="DL32" s="36" t="e">
        <f t="shared" si="40"/>
        <v>#REF!</v>
      </c>
      <c r="DM32" s="36" t="e">
        <f t="shared" si="40"/>
        <v>#REF!</v>
      </c>
      <c r="DN32" s="36" t="e">
        <f t="shared" si="40"/>
        <v>#REF!</v>
      </c>
      <c r="DO32" s="36" t="e">
        <f t="shared" si="40"/>
        <v>#REF!</v>
      </c>
      <c r="DP32" s="36" t="e">
        <f t="shared" si="40"/>
        <v>#REF!</v>
      </c>
      <c r="DQ32" s="36" t="e">
        <f t="shared" si="40"/>
        <v>#REF!</v>
      </c>
      <c r="DR32" s="36" t="e">
        <f t="shared" si="40"/>
        <v>#REF!</v>
      </c>
      <c r="DS32" s="36" t="e">
        <f t="shared" si="42"/>
        <v>#REF!</v>
      </c>
      <c r="DT32" s="36" t="e">
        <f t="shared" si="42"/>
        <v>#REF!</v>
      </c>
      <c r="DU32" s="36" t="e">
        <f t="shared" si="42"/>
        <v>#REF!</v>
      </c>
      <c r="DV32" s="36" t="e">
        <f t="shared" si="42"/>
        <v>#REF!</v>
      </c>
      <c r="DW32" s="36" t="e">
        <f t="shared" si="42"/>
        <v>#REF!</v>
      </c>
      <c r="DX32" s="36" t="e">
        <f t="shared" si="42"/>
        <v>#REF!</v>
      </c>
      <c r="DY32" s="36" t="e">
        <f t="shared" si="42"/>
        <v>#REF!</v>
      </c>
      <c r="DZ32" s="36" t="e">
        <f t="shared" si="42"/>
        <v>#REF!</v>
      </c>
      <c r="EA32" s="36" t="e">
        <f t="shared" si="42"/>
        <v>#REF!</v>
      </c>
      <c r="EB32" s="36" t="e">
        <f t="shared" si="42"/>
        <v>#REF!</v>
      </c>
      <c r="EC32" s="36" t="e">
        <f t="shared" si="42"/>
        <v>#REF!</v>
      </c>
      <c r="ED32" s="36" t="e">
        <f t="shared" si="42"/>
        <v>#REF!</v>
      </c>
      <c r="EE32" s="36" t="e">
        <f t="shared" si="42"/>
        <v>#REF!</v>
      </c>
      <c r="EF32" s="36" t="e">
        <f t="shared" si="42"/>
        <v>#REF!</v>
      </c>
      <c r="EG32" s="36" t="e">
        <f t="shared" si="42"/>
        <v>#REF!</v>
      </c>
      <c r="EH32" s="36" t="e">
        <f t="shared" si="42"/>
        <v>#REF!</v>
      </c>
      <c r="EI32" s="36" t="e">
        <f t="shared" si="44"/>
        <v>#REF!</v>
      </c>
      <c r="EJ32" s="36" t="e">
        <f t="shared" si="44"/>
        <v>#REF!</v>
      </c>
      <c r="EK32" s="36" t="e">
        <f t="shared" si="44"/>
        <v>#REF!</v>
      </c>
      <c r="EL32" s="36" t="e">
        <f t="shared" si="44"/>
        <v>#REF!</v>
      </c>
      <c r="EM32" s="36" t="e">
        <f t="shared" si="44"/>
        <v>#REF!</v>
      </c>
      <c r="EN32" s="36" t="e">
        <f t="shared" si="44"/>
        <v>#REF!</v>
      </c>
      <c r="EO32" s="36" t="e">
        <f t="shared" si="44"/>
        <v>#REF!</v>
      </c>
      <c r="EP32" s="36" t="e">
        <f t="shared" si="44"/>
        <v>#REF!</v>
      </c>
      <c r="EQ32" s="36" t="e">
        <f t="shared" si="44"/>
        <v>#REF!</v>
      </c>
      <c r="ER32" s="36" t="e">
        <f t="shared" si="44"/>
        <v>#REF!</v>
      </c>
      <c r="ES32" s="36" t="e">
        <f t="shared" si="44"/>
        <v>#REF!</v>
      </c>
      <c r="ET32" s="36" t="e">
        <f t="shared" si="44"/>
        <v>#REF!</v>
      </c>
      <c r="EU32" s="36" t="e">
        <f t="shared" si="44"/>
        <v>#REF!</v>
      </c>
      <c r="EV32" s="36" t="e">
        <f t="shared" si="44"/>
        <v>#REF!</v>
      </c>
      <c r="EW32" s="36" t="e">
        <f t="shared" si="44"/>
        <v>#REF!</v>
      </c>
      <c r="EX32" s="36" t="e">
        <f t="shared" si="44"/>
        <v>#REF!</v>
      </c>
      <c r="EY32" s="36" t="e">
        <f t="shared" si="46"/>
        <v>#REF!</v>
      </c>
      <c r="EZ32" s="36" t="e">
        <f t="shared" si="46"/>
        <v>#REF!</v>
      </c>
      <c r="FA32" s="36" t="e">
        <f t="shared" si="46"/>
        <v>#REF!</v>
      </c>
      <c r="FB32" s="36" t="e">
        <f t="shared" si="46"/>
        <v>#REF!</v>
      </c>
      <c r="FC32" s="36" t="e">
        <f t="shared" si="46"/>
        <v>#REF!</v>
      </c>
      <c r="FD32" s="36" t="e">
        <f t="shared" si="46"/>
        <v>#REF!</v>
      </c>
      <c r="FE32" s="36" t="e">
        <f t="shared" si="46"/>
        <v>#REF!</v>
      </c>
      <c r="FF32" s="36" t="e">
        <f t="shared" si="46"/>
        <v>#REF!</v>
      </c>
      <c r="FG32" s="36" t="e">
        <f t="shared" si="46"/>
        <v>#REF!</v>
      </c>
      <c r="FH32" s="36" t="e">
        <f t="shared" si="46"/>
        <v>#REF!</v>
      </c>
      <c r="FI32" s="36" t="e">
        <f t="shared" si="46"/>
        <v>#REF!</v>
      </c>
      <c r="FJ32" s="36" t="e">
        <f t="shared" si="46"/>
        <v>#REF!</v>
      </c>
      <c r="FK32" s="36" t="e">
        <f t="shared" si="46"/>
        <v>#REF!</v>
      </c>
      <c r="FL32" s="36" t="e">
        <f t="shared" si="46"/>
        <v>#REF!</v>
      </c>
      <c r="FM32" s="36" t="e">
        <f t="shared" si="46"/>
        <v>#REF!</v>
      </c>
      <c r="FN32" s="36" t="e">
        <f t="shared" si="46"/>
        <v>#REF!</v>
      </c>
      <c r="FO32" s="36" t="e">
        <f t="shared" si="48"/>
        <v>#REF!</v>
      </c>
      <c r="FP32" s="36" t="e">
        <f t="shared" si="48"/>
        <v>#REF!</v>
      </c>
      <c r="FQ32" s="36" t="e">
        <f t="shared" si="48"/>
        <v>#REF!</v>
      </c>
      <c r="FR32" s="36" t="e">
        <f t="shared" si="48"/>
        <v>#REF!</v>
      </c>
      <c r="FS32" s="36" t="e">
        <f t="shared" si="48"/>
        <v>#REF!</v>
      </c>
      <c r="FT32" s="36" t="e">
        <f t="shared" si="48"/>
        <v>#REF!</v>
      </c>
      <c r="FU32" s="36" t="e">
        <f t="shared" si="48"/>
        <v>#REF!</v>
      </c>
      <c r="FV32" s="36" t="e">
        <f t="shared" si="48"/>
        <v>#REF!</v>
      </c>
      <c r="FW32" s="36" t="e">
        <f t="shared" si="48"/>
        <v>#REF!</v>
      </c>
      <c r="FX32" s="36" t="e">
        <f t="shared" si="48"/>
        <v>#REF!</v>
      </c>
      <c r="FY32" s="36" t="e">
        <f t="shared" si="48"/>
        <v>#REF!</v>
      </c>
      <c r="FZ32" s="36" t="e">
        <f t="shared" si="48"/>
        <v>#REF!</v>
      </c>
      <c r="GA32" s="36" t="e">
        <f t="shared" si="48"/>
        <v>#REF!</v>
      </c>
      <c r="GB32" s="36" t="e">
        <f t="shared" si="48"/>
        <v>#REF!</v>
      </c>
      <c r="GC32" s="36" t="e">
        <f t="shared" si="48"/>
        <v>#REF!</v>
      </c>
      <c r="GD32" s="36" t="e">
        <f t="shared" si="48"/>
        <v>#REF!</v>
      </c>
      <c r="GE32" s="36" t="e">
        <f t="shared" si="50"/>
        <v>#REF!</v>
      </c>
      <c r="GF32" s="36" t="e">
        <f t="shared" si="50"/>
        <v>#REF!</v>
      </c>
      <c r="GG32" s="36" t="e">
        <f t="shared" si="50"/>
        <v>#REF!</v>
      </c>
      <c r="GH32" s="36" t="e">
        <f t="shared" si="50"/>
        <v>#REF!</v>
      </c>
      <c r="GI32" s="36" t="e">
        <f t="shared" si="50"/>
        <v>#REF!</v>
      </c>
      <c r="GJ32" s="36" t="e">
        <f t="shared" si="50"/>
        <v>#REF!</v>
      </c>
      <c r="GK32" s="36" t="e">
        <f t="shared" si="50"/>
        <v>#REF!</v>
      </c>
      <c r="GL32" s="36" t="e">
        <f t="shared" si="50"/>
        <v>#REF!</v>
      </c>
      <c r="GM32" s="36" t="e">
        <f t="shared" si="50"/>
        <v>#REF!</v>
      </c>
      <c r="GN32" s="36" t="e">
        <f t="shared" si="50"/>
        <v>#REF!</v>
      </c>
      <c r="GO32" s="36" t="e">
        <f t="shared" si="50"/>
        <v>#REF!</v>
      </c>
      <c r="GP32" s="36" t="e">
        <f t="shared" si="50"/>
        <v>#REF!</v>
      </c>
      <c r="GQ32" s="36" t="e">
        <f t="shared" si="50"/>
        <v>#REF!</v>
      </c>
      <c r="GR32" s="36" t="e">
        <f t="shared" si="50"/>
        <v>#REF!</v>
      </c>
      <c r="GS32" s="36" t="e">
        <f t="shared" si="50"/>
        <v>#REF!</v>
      </c>
      <c r="GT32" s="36" t="e">
        <f t="shared" si="50"/>
        <v>#REF!</v>
      </c>
      <c r="GU32" s="36" t="e">
        <f t="shared" si="52"/>
        <v>#REF!</v>
      </c>
      <c r="GV32" s="36" t="e">
        <f t="shared" si="52"/>
        <v>#REF!</v>
      </c>
      <c r="GW32" s="36" t="e">
        <f t="shared" si="52"/>
        <v>#REF!</v>
      </c>
      <c r="GX32" s="36" t="e">
        <f t="shared" si="52"/>
        <v>#REF!</v>
      </c>
      <c r="GY32" s="36" t="e">
        <f t="shared" si="52"/>
        <v>#REF!</v>
      </c>
      <c r="GZ32" s="36" t="e">
        <f t="shared" si="52"/>
        <v>#REF!</v>
      </c>
      <c r="HA32" s="36" t="e">
        <f t="shared" si="52"/>
        <v>#REF!</v>
      </c>
      <c r="HB32" s="36" t="e">
        <f t="shared" si="52"/>
        <v>#REF!</v>
      </c>
      <c r="HC32" s="36" t="e">
        <f t="shared" si="52"/>
        <v>#REF!</v>
      </c>
      <c r="HD32" s="36" t="e">
        <f t="shared" si="52"/>
        <v>#REF!</v>
      </c>
      <c r="HE32" s="36" t="e">
        <f t="shared" si="52"/>
        <v>#REF!</v>
      </c>
      <c r="HF32" s="36" t="e">
        <f t="shared" si="52"/>
        <v>#REF!</v>
      </c>
      <c r="HG32" s="36" t="e">
        <f t="shared" si="52"/>
        <v>#REF!</v>
      </c>
      <c r="HH32" s="36" t="e">
        <f t="shared" si="52"/>
        <v>#REF!</v>
      </c>
    </row>
    <row r="33" spans="1:216" ht="15.75" customHeight="1">
      <c r="A33" s="10">
        <v>23</v>
      </c>
      <c r="B33" s="59" t="s">
        <v>336</v>
      </c>
      <c r="C33" s="103" t="e">
        <f>#REF!</f>
        <v>#REF!</v>
      </c>
      <c r="D33" s="116" t="e">
        <f>#REF!</f>
        <v>#REF!</v>
      </c>
      <c r="E33" s="75" t="e">
        <f>#REF!</f>
        <v>#REF!</v>
      </c>
      <c r="F33" s="15" t="e">
        <f t="shared" si="78"/>
        <v>#REF!</v>
      </c>
      <c r="G33" s="15" t="e">
        <f t="shared" si="79"/>
        <v>#REF!</v>
      </c>
      <c r="H33" s="15" t="e">
        <f t="shared" si="80"/>
        <v>#REF!</v>
      </c>
      <c r="I33" s="15" t="e">
        <f t="shared" si="81"/>
        <v>#REF!</v>
      </c>
      <c r="J33" s="15" t="e">
        <f t="shared" si="82"/>
        <v>#REF!</v>
      </c>
      <c r="K33" s="22">
        <v>0.05</v>
      </c>
      <c r="L33" s="15" t="e">
        <f t="shared" si="1"/>
        <v>#VALUE!</v>
      </c>
      <c r="M33" s="15"/>
      <c r="N33" s="107" t="e">
        <f t="shared" si="20"/>
        <v>#REF!</v>
      </c>
      <c r="O33" s="15" t="e">
        <f t="shared" si="21"/>
        <v>#REF!</v>
      </c>
      <c r="P33" s="100" t="e">
        <f t="shared" si="28"/>
        <v>#REF!</v>
      </c>
      <c r="Q33" s="36" t="e">
        <f t="shared" si="29"/>
        <v>#REF!</v>
      </c>
      <c r="R33" s="36" t="e">
        <f t="shared" si="2"/>
        <v>#REF!</v>
      </c>
      <c r="S33" s="36" t="e">
        <f t="shared" si="2"/>
        <v>#REF!</v>
      </c>
      <c r="T33" s="36" t="e">
        <f t="shared" si="2"/>
        <v>#REF!</v>
      </c>
      <c r="U33" s="36" t="e">
        <f t="shared" si="2"/>
        <v>#REF!</v>
      </c>
      <c r="V33" s="36" t="e">
        <f t="shared" si="83"/>
        <v>#REF!</v>
      </c>
      <c r="W33" s="36" t="e">
        <f t="shared" si="84"/>
        <v>#REF!</v>
      </c>
      <c r="X33" s="36" t="e">
        <f t="shared" si="85"/>
        <v>#REF!</v>
      </c>
      <c r="Y33" s="36" t="e">
        <f t="shared" si="86"/>
        <v>#REF!</v>
      </c>
      <c r="Z33" s="36" t="e">
        <f t="shared" si="87"/>
        <v>#REF!</v>
      </c>
      <c r="AA33" s="36" t="e">
        <f t="shared" si="30"/>
        <v>#REF!</v>
      </c>
      <c r="AB33" s="36" t="e">
        <f t="shared" si="30"/>
        <v>#REF!</v>
      </c>
      <c r="AC33" s="36" t="e">
        <f t="shared" si="30"/>
        <v>#REF!</v>
      </c>
      <c r="AD33" s="36" t="e">
        <f t="shared" si="30"/>
        <v>#REF!</v>
      </c>
      <c r="AE33" s="36" t="e">
        <f t="shared" si="30"/>
        <v>#REF!</v>
      </c>
      <c r="AF33" s="36" t="e">
        <f t="shared" si="30"/>
        <v>#REF!</v>
      </c>
      <c r="AG33" s="36" t="e">
        <f t="shared" si="30"/>
        <v>#REF!</v>
      </c>
      <c r="AH33" s="36" t="e">
        <f t="shared" si="30"/>
        <v>#REF!</v>
      </c>
      <c r="AI33" s="36" t="e">
        <f t="shared" si="30"/>
        <v>#REF!</v>
      </c>
      <c r="AJ33" s="36" t="e">
        <f t="shared" si="30"/>
        <v>#REF!</v>
      </c>
      <c r="AK33" s="36" t="e">
        <f t="shared" si="30"/>
        <v>#REF!</v>
      </c>
      <c r="AL33" s="36" t="e">
        <f t="shared" si="30"/>
        <v>#REF!</v>
      </c>
      <c r="AM33" s="36" t="e">
        <f>AL33*(1+$K33)</f>
        <v>#REF!</v>
      </c>
      <c r="AN33" s="36" t="e">
        <f>AM33*(1+$K33)</f>
        <v>#REF!</v>
      </c>
      <c r="AO33" s="36" t="e">
        <f>AN33*(1+$K33)</f>
        <v>#REF!</v>
      </c>
      <c r="AP33" s="36" t="e">
        <f>AO33*(1+$K33)</f>
        <v>#REF!</v>
      </c>
      <c r="AQ33" s="36" t="e">
        <f t="shared" si="32"/>
        <v>#REF!</v>
      </c>
      <c r="AR33" s="36" t="e">
        <f t="shared" si="32"/>
        <v>#REF!</v>
      </c>
      <c r="AS33" s="36" t="e">
        <f t="shared" si="32"/>
        <v>#REF!</v>
      </c>
      <c r="AT33" s="36" t="e">
        <f t="shared" si="32"/>
        <v>#REF!</v>
      </c>
      <c r="AU33" s="36" t="e">
        <f t="shared" si="32"/>
        <v>#REF!</v>
      </c>
      <c r="AV33" s="36" t="e">
        <f t="shared" si="32"/>
        <v>#REF!</v>
      </c>
      <c r="AW33" s="36" t="e">
        <f t="shared" si="32"/>
        <v>#REF!</v>
      </c>
      <c r="AX33" s="36" t="e">
        <f t="shared" si="32"/>
        <v>#REF!</v>
      </c>
      <c r="AY33" s="36" t="e">
        <f t="shared" si="32"/>
        <v>#REF!</v>
      </c>
      <c r="AZ33" s="36" t="e">
        <f t="shared" si="32"/>
        <v>#REF!</v>
      </c>
      <c r="BA33" s="36" t="e">
        <f t="shared" si="32"/>
        <v>#REF!</v>
      </c>
      <c r="BB33" s="36" t="e">
        <f t="shared" si="32"/>
        <v>#REF!</v>
      </c>
      <c r="BC33" s="36" t="e">
        <f>BB33*(1+$K33)</f>
        <v>#REF!</v>
      </c>
      <c r="BD33" s="36" t="e">
        <f>BC33*(1+$K33)</f>
        <v>#REF!</v>
      </c>
      <c r="BE33" s="36" t="e">
        <f>BD33*(1+$K33)</f>
        <v>#REF!</v>
      </c>
      <c r="BF33" s="36" t="e">
        <f>BE33*(1+$K33)</f>
        <v>#REF!</v>
      </c>
      <c r="BG33" s="36" t="e">
        <f t="shared" si="34"/>
        <v>#REF!</v>
      </c>
      <c r="BH33" s="36" t="e">
        <f t="shared" si="34"/>
        <v>#REF!</v>
      </c>
      <c r="BI33" s="36" t="e">
        <f t="shared" si="34"/>
        <v>#REF!</v>
      </c>
      <c r="BJ33" s="36" t="e">
        <f t="shared" si="34"/>
        <v>#REF!</v>
      </c>
      <c r="BK33" s="36" t="e">
        <f t="shared" si="34"/>
        <v>#REF!</v>
      </c>
      <c r="BL33" s="36" t="e">
        <f t="shared" si="34"/>
        <v>#REF!</v>
      </c>
      <c r="BM33" s="36" t="e">
        <f t="shared" si="34"/>
        <v>#REF!</v>
      </c>
      <c r="BN33" s="36" t="e">
        <f t="shared" si="34"/>
        <v>#REF!</v>
      </c>
      <c r="BO33" s="36" t="e">
        <f t="shared" si="34"/>
        <v>#REF!</v>
      </c>
      <c r="BP33" s="36" t="e">
        <f t="shared" si="34"/>
        <v>#REF!</v>
      </c>
      <c r="BQ33" s="36" t="e">
        <f t="shared" si="34"/>
        <v>#REF!</v>
      </c>
      <c r="BR33" s="36" t="e">
        <f t="shared" si="34"/>
        <v>#REF!</v>
      </c>
      <c r="BS33" s="36" t="e">
        <f>BR33*(1+$K33)</f>
        <v>#REF!</v>
      </c>
      <c r="BT33" s="36" t="e">
        <f>BS33*(1+$K33)</f>
        <v>#REF!</v>
      </c>
      <c r="BU33" s="36" t="e">
        <f>BT33*(1+$K33)</f>
        <v>#REF!</v>
      </c>
      <c r="BV33" s="36" t="e">
        <f>BU33*(1+$K33)</f>
        <v>#REF!</v>
      </c>
      <c r="BW33" s="36" t="e">
        <f t="shared" si="36"/>
        <v>#REF!</v>
      </c>
      <c r="BX33" s="36" t="e">
        <f t="shared" si="36"/>
        <v>#REF!</v>
      </c>
      <c r="BY33" s="36" t="e">
        <f t="shared" si="36"/>
        <v>#REF!</v>
      </c>
      <c r="BZ33" s="36" t="e">
        <f t="shared" si="36"/>
        <v>#REF!</v>
      </c>
      <c r="CA33" s="36" t="e">
        <f t="shared" si="36"/>
        <v>#REF!</v>
      </c>
      <c r="CB33" s="36" t="e">
        <f t="shared" si="36"/>
        <v>#REF!</v>
      </c>
      <c r="CC33" s="36" t="e">
        <f t="shared" si="36"/>
        <v>#REF!</v>
      </c>
      <c r="CD33" s="36" t="e">
        <f t="shared" si="36"/>
        <v>#REF!</v>
      </c>
      <c r="CE33" s="36" t="e">
        <f t="shared" si="36"/>
        <v>#REF!</v>
      </c>
      <c r="CF33" s="36" t="e">
        <f t="shared" si="36"/>
        <v>#REF!</v>
      </c>
      <c r="CG33" s="36" t="e">
        <f t="shared" si="36"/>
        <v>#REF!</v>
      </c>
      <c r="CH33" s="36" t="e">
        <f t="shared" si="36"/>
        <v>#REF!</v>
      </c>
      <c r="CI33" s="36" t="e">
        <f>CH33*(1+$K33)</f>
        <v>#REF!</v>
      </c>
      <c r="CJ33" s="36" t="e">
        <f>CI33*(1+$K33)</f>
        <v>#REF!</v>
      </c>
      <c r="CK33" s="36" t="e">
        <f>CJ33*(1+$K33)</f>
        <v>#REF!</v>
      </c>
      <c r="CL33" s="36" t="e">
        <f>CK33*(1+$K33)</f>
        <v>#REF!</v>
      </c>
      <c r="CM33" s="36" t="e">
        <f t="shared" si="38"/>
        <v>#REF!</v>
      </c>
      <c r="CN33" s="36" t="e">
        <f t="shared" si="38"/>
        <v>#REF!</v>
      </c>
      <c r="CO33" s="36" t="e">
        <f t="shared" si="38"/>
        <v>#REF!</v>
      </c>
      <c r="CP33" s="36" t="e">
        <f t="shared" si="38"/>
        <v>#REF!</v>
      </c>
      <c r="CQ33" s="36" t="e">
        <f t="shared" si="38"/>
        <v>#REF!</v>
      </c>
      <c r="CR33" s="36" t="e">
        <f t="shared" si="38"/>
        <v>#REF!</v>
      </c>
      <c r="CS33" s="36" t="e">
        <f t="shared" si="38"/>
        <v>#REF!</v>
      </c>
      <c r="CT33" s="36" t="e">
        <f t="shared" si="38"/>
        <v>#REF!</v>
      </c>
      <c r="CU33" s="36" t="e">
        <f t="shared" si="38"/>
        <v>#REF!</v>
      </c>
      <c r="CV33" s="36" t="e">
        <f t="shared" si="38"/>
        <v>#REF!</v>
      </c>
      <c r="CW33" s="36" t="e">
        <f t="shared" si="38"/>
        <v>#REF!</v>
      </c>
      <c r="CX33" s="36" t="e">
        <f t="shared" si="38"/>
        <v>#REF!</v>
      </c>
      <c r="CY33" s="36" t="e">
        <f>CX33*(1+$K33)</f>
        <v>#REF!</v>
      </c>
      <c r="CZ33" s="36" t="e">
        <f>CY33*(1+$K33)</f>
        <v>#REF!</v>
      </c>
      <c r="DA33" s="36" t="e">
        <f>CZ33*(1+$K33)</f>
        <v>#REF!</v>
      </c>
      <c r="DB33" s="36" t="e">
        <f>DA33*(1+$K33)</f>
        <v>#REF!</v>
      </c>
      <c r="DC33" s="36" t="e">
        <f t="shared" si="40"/>
        <v>#REF!</v>
      </c>
      <c r="DD33" s="36" t="e">
        <f t="shared" si="40"/>
        <v>#REF!</v>
      </c>
      <c r="DE33" s="36" t="e">
        <f t="shared" si="40"/>
        <v>#REF!</v>
      </c>
      <c r="DF33" s="36" t="e">
        <f t="shared" si="40"/>
        <v>#REF!</v>
      </c>
      <c r="DG33" s="36" t="e">
        <f t="shared" si="40"/>
        <v>#REF!</v>
      </c>
      <c r="DH33" s="36" t="e">
        <f t="shared" si="40"/>
        <v>#REF!</v>
      </c>
      <c r="DI33" s="36" t="e">
        <f t="shared" si="40"/>
        <v>#REF!</v>
      </c>
      <c r="DJ33" s="36" t="e">
        <f t="shared" si="40"/>
        <v>#REF!</v>
      </c>
      <c r="DK33" s="36" t="e">
        <f t="shared" si="40"/>
        <v>#REF!</v>
      </c>
      <c r="DL33" s="36" t="e">
        <f t="shared" si="40"/>
        <v>#REF!</v>
      </c>
      <c r="DM33" s="36" t="e">
        <f t="shared" si="40"/>
        <v>#REF!</v>
      </c>
      <c r="DN33" s="36" t="e">
        <f t="shared" si="40"/>
        <v>#REF!</v>
      </c>
      <c r="DO33" s="36" t="e">
        <f>DN33*(1+$K33)</f>
        <v>#REF!</v>
      </c>
      <c r="DP33" s="36" t="e">
        <f>DO33*(1+$K33)</f>
        <v>#REF!</v>
      </c>
      <c r="DQ33" s="36" t="e">
        <f>DP33*(1+$K33)</f>
        <v>#REF!</v>
      </c>
      <c r="DR33" s="36" t="e">
        <f>DQ33*(1+$K33)</f>
        <v>#REF!</v>
      </c>
      <c r="DS33" s="36" t="e">
        <f t="shared" si="42"/>
        <v>#REF!</v>
      </c>
      <c r="DT33" s="36" t="e">
        <f t="shared" si="42"/>
        <v>#REF!</v>
      </c>
      <c r="DU33" s="36" t="e">
        <f t="shared" si="42"/>
        <v>#REF!</v>
      </c>
      <c r="DV33" s="36" t="e">
        <f t="shared" si="42"/>
        <v>#REF!</v>
      </c>
      <c r="DW33" s="36" t="e">
        <f t="shared" si="42"/>
        <v>#REF!</v>
      </c>
      <c r="DX33" s="36" t="e">
        <f t="shared" si="42"/>
        <v>#REF!</v>
      </c>
      <c r="DY33" s="36" t="e">
        <f t="shared" si="42"/>
        <v>#REF!</v>
      </c>
      <c r="DZ33" s="36" t="e">
        <f t="shared" si="42"/>
        <v>#REF!</v>
      </c>
      <c r="EA33" s="36" t="e">
        <f t="shared" si="42"/>
        <v>#REF!</v>
      </c>
      <c r="EB33" s="36" t="e">
        <f t="shared" si="42"/>
        <v>#REF!</v>
      </c>
      <c r="EC33" s="36" t="e">
        <f t="shared" si="42"/>
        <v>#REF!</v>
      </c>
      <c r="ED33" s="36" t="e">
        <f t="shared" si="42"/>
        <v>#REF!</v>
      </c>
      <c r="EE33" s="36" t="e">
        <f>ED33*(1+$K33)</f>
        <v>#REF!</v>
      </c>
      <c r="EF33" s="36" t="e">
        <f>EE33*(1+$K33)</f>
        <v>#REF!</v>
      </c>
      <c r="EG33" s="36" t="e">
        <f>EF33*(1+$K33)</f>
        <v>#REF!</v>
      </c>
      <c r="EH33" s="36" t="e">
        <f>EG33*(1+$K33)</f>
        <v>#REF!</v>
      </c>
      <c r="EI33" s="36" t="e">
        <f t="shared" si="44"/>
        <v>#REF!</v>
      </c>
      <c r="EJ33" s="36" t="e">
        <f t="shared" si="44"/>
        <v>#REF!</v>
      </c>
      <c r="EK33" s="36" t="e">
        <f t="shared" si="44"/>
        <v>#REF!</v>
      </c>
      <c r="EL33" s="36" t="e">
        <f t="shared" si="44"/>
        <v>#REF!</v>
      </c>
      <c r="EM33" s="36" t="e">
        <f t="shared" si="44"/>
        <v>#REF!</v>
      </c>
      <c r="EN33" s="36" t="e">
        <f t="shared" si="44"/>
        <v>#REF!</v>
      </c>
      <c r="EO33" s="36" t="e">
        <f t="shared" si="44"/>
        <v>#REF!</v>
      </c>
      <c r="EP33" s="36" t="e">
        <f t="shared" si="44"/>
        <v>#REF!</v>
      </c>
      <c r="EQ33" s="36" t="e">
        <f t="shared" si="44"/>
        <v>#REF!</v>
      </c>
      <c r="ER33" s="36" t="e">
        <f t="shared" si="44"/>
        <v>#REF!</v>
      </c>
      <c r="ES33" s="36" t="e">
        <f t="shared" si="44"/>
        <v>#REF!</v>
      </c>
      <c r="ET33" s="36" t="e">
        <f t="shared" si="44"/>
        <v>#REF!</v>
      </c>
      <c r="EU33" s="36" t="e">
        <f>ET33*(1+$K33)</f>
        <v>#REF!</v>
      </c>
      <c r="EV33" s="36" t="e">
        <f>EU33*(1+$K33)</f>
        <v>#REF!</v>
      </c>
      <c r="EW33" s="36" t="e">
        <f>EV33*(1+$K33)</f>
        <v>#REF!</v>
      </c>
      <c r="EX33" s="36" t="e">
        <f>EW33*(1+$K33)</f>
        <v>#REF!</v>
      </c>
      <c r="EY33" s="36" t="e">
        <f t="shared" si="46"/>
        <v>#REF!</v>
      </c>
      <c r="EZ33" s="36" t="e">
        <f t="shared" si="46"/>
        <v>#REF!</v>
      </c>
      <c r="FA33" s="36" t="e">
        <f t="shared" si="46"/>
        <v>#REF!</v>
      </c>
      <c r="FB33" s="36" t="e">
        <f t="shared" si="46"/>
        <v>#REF!</v>
      </c>
      <c r="FC33" s="36" t="e">
        <f t="shared" si="46"/>
        <v>#REF!</v>
      </c>
      <c r="FD33" s="36" t="e">
        <f t="shared" si="46"/>
        <v>#REF!</v>
      </c>
      <c r="FE33" s="36" t="e">
        <f t="shared" si="46"/>
        <v>#REF!</v>
      </c>
      <c r="FF33" s="36" t="e">
        <f t="shared" si="46"/>
        <v>#REF!</v>
      </c>
      <c r="FG33" s="36" t="e">
        <f t="shared" si="46"/>
        <v>#REF!</v>
      </c>
      <c r="FH33" s="36" t="e">
        <f t="shared" si="46"/>
        <v>#REF!</v>
      </c>
      <c r="FI33" s="36" t="e">
        <f t="shared" si="46"/>
        <v>#REF!</v>
      </c>
      <c r="FJ33" s="36" t="e">
        <f t="shared" si="46"/>
        <v>#REF!</v>
      </c>
      <c r="FK33" s="36" t="e">
        <f>FJ33*(1+$K33)</f>
        <v>#REF!</v>
      </c>
      <c r="FL33" s="36" t="e">
        <f>FK33*(1+$K33)</f>
        <v>#REF!</v>
      </c>
      <c r="FM33" s="36" t="e">
        <f>FL33*(1+$K33)</f>
        <v>#REF!</v>
      </c>
      <c r="FN33" s="36" t="e">
        <f>FM33*(1+$K33)</f>
        <v>#REF!</v>
      </c>
      <c r="FO33" s="36" t="e">
        <f t="shared" si="48"/>
        <v>#REF!</v>
      </c>
      <c r="FP33" s="36" t="e">
        <f t="shared" si="48"/>
        <v>#REF!</v>
      </c>
      <c r="FQ33" s="36" t="e">
        <f t="shared" si="48"/>
        <v>#REF!</v>
      </c>
      <c r="FR33" s="36" t="e">
        <f t="shared" si="48"/>
        <v>#REF!</v>
      </c>
      <c r="FS33" s="36" t="e">
        <f t="shared" si="48"/>
        <v>#REF!</v>
      </c>
      <c r="FT33" s="36" t="e">
        <f t="shared" si="48"/>
        <v>#REF!</v>
      </c>
      <c r="FU33" s="36" t="e">
        <f t="shared" si="48"/>
        <v>#REF!</v>
      </c>
      <c r="FV33" s="36" t="e">
        <f t="shared" si="48"/>
        <v>#REF!</v>
      </c>
      <c r="FW33" s="36" t="e">
        <f t="shared" si="48"/>
        <v>#REF!</v>
      </c>
      <c r="FX33" s="36" t="e">
        <f t="shared" si="48"/>
        <v>#REF!</v>
      </c>
      <c r="FY33" s="36" t="e">
        <f t="shared" si="48"/>
        <v>#REF!</v>
      </c>
      <c r="FZ33" s="36" t="e">
        <f t="shared" si="48"/>
        <v>#REF!</v>
      </c>
      <c r="GA33" s="36" t="e">
        <f>FZ33*(1+$K33)</f>
        <v>#REF!</v>
      </c>
      <c r="GB33" s="36" t="e">
        <f>GA33*(1+$K33)</f>
        <v>#REF!</v>
      </c>
      <c r="GC33" s="36" t="e">
        <f>GB33*(1+$K33)</f>
        <v>#REF!</v>
      </c>
      <c r="GD33" s="36" t="e">
        <f>GC33*(1+$K33)</f>
        <v>#REF!</v>
      </c>
      <c r="GE33" s="36" t="e">
        <f t="shared" si="50"/>
        <v>#REF!</v>
      </c>
      <c r="GF33" s="36" t="e">
        <f t="shared" si="50"/>
        <v>#REF!</v>
      </c>
      <c r="GG33" s="36" t="e">
        <f t="shared" si="50"/>
        <v>#REF!</v>
      </c>
      <c r="GH33" s="36" t="e">
        <f t="shared" si="50"/>
        <v>#REF!</v>
      </c>
      <c r="GI33" s="36" t="e">
        <f t="shared" si="50"/>
        <v>#REF!</v>
      </c>
      <c r="GJ33" s="36" t="e">
        <f t="shared" si="50"/>
        <v>#REF!</v>
      </c>
      <c r="GK33" s="36" t="e">
        <f t="shared" si="50"/>
        <v>#REF!</v>
      </c>
      <c r="GL33" s="36" t="e">
        <f t="shared" si="50"/>
        <v>#REF!</v>
      </c>
      <c r="GM33" s="36" t="e">
        <f t="shared" si="50"/>
        <v>#REF!</v>
      </c>
      <c r="GN33" s="36" t="e">
        <f t="shared" si="50"/>
        <v>#REF!</v>
      </c>
      <c r="GO33" s="36" t="e">
        <f t="shared" si="50"/>
        <v>#REF!</v>
      </c>
      <c r="GP33" s="36" t="e">
        <f t="shared" si="50"/>
        <v>#REF!</v>
      </c>
      <c r="GQ33" s="36" t="e">
        <f>GP33*(1+$K33)</f>
        <v>#REF!</v>
      </c>
      <c r="GR33" s="36" t="e">
        <f>GQ33*(1+$K33)</f>
        <v>#REF!</v>
      </c>
      <c r="GS33" s="36" t="e">
        <f>GR33*(1+$K33)</f>
        <v>#REF!</v>
      </c>
      <c r="GT33" s="36" t="e">
        <f>GS33*(1+$K33)</f>
        <v>#REF!</v>
      </c>
      <c r="GU33" s="36" t="e">
        <f t="shared" si="52"/>
        <v>#REF!</v>
      </c>
      <c r="GV33" s="36" t="e">
        <f t="shared" si="52"/>
        <v>#REF!</v>
      </c>
      <c r="GW33" s="36" t="e">
        <f t="shared" si="52"/>
        <v>#REF!</v>
      </c>
      <c r="GX33" s="36" t="e">
        <f t="shared" si="52"/>
        <v>#REF!</v>
      </c>
      <c r="GY33" s="36" t="e">
        <f t="shared" si="52"/>
        <v>#REF!</v>
      </c>
      <c r="GZ33" s="36" t="e">
        <f t="shared" si="52"/>
        <v>#REF!</v>
      </c>
      <c r="HA33" s="36" t="e">
        <f t="shared" si="52"/>
        <v>#REF!</v>
      </c>
      <c r="HB33" s="36" t="e">
        <f t="shared" si="52"/>
        <v>#REF!</v>
      </c>
      <c r="HC33" s="36" t="e">
        <f t="shared" si="52"/>
        <v>#REF!</v>
      </c>
      <c r="HD33" s="36" t="e">
        <f t="shared" si="52"/>
        <v>#REF!</v>
      </c>
      <c r="HE33" s="36" t="e">
        <f t="shared" si="52"/>
        <v>#REF!</v>
      </c>
      <c r="HF33" s="36" t="e">
        <f t="shared" si="52"/>
        <v>#REF!</v>
      </c>
      <c r="HG33" s="36" t="e">
        <f t="shared" si="52"/>
        <v>#REF!</v>
      </c>
      <c r="HH33" s="36" t="e">
        <f t="shared" si="52"/>
        <v>#REF!</v>
      </c>
    </row>
    <row r="34" spans="1:216" ht="15.75" customHeight="1">
      <c r="A34" s="10">
        <v>24</v>
      </c>
      <c r="B34" s="59" t="s">
        <v>334</v>
      </c>
      <c r="C34" s="103" t="e">
        <f>#REF!</f>
        <v>#REF!</v>
      </c>
      <c r="D34" s="116" t="e">
        <f>#REF!</f>
        <v>#REF!</v>
      </c>
      <c r="E34" s="75" t="e">
        <f>#REF!</f>
        <v>#REF!</v>
      </c>
      <c r="F34" s="15" t="e">
        <f t="shared" si="78"/>
        <v>#REF!</v>
      </c>
      <c r="G34" s="15" t="e">
        <f t="shared" si="79"/>
        <v>#REF!</v>
      </c>
      <c r="H34" s="15" t="e">
        <f t="shared" si="80"/>
        <v>#REF!</v>
      </c>
      <c r="I34" s="15" t="e">
        <f t="shared" si="81"/>
        <v>#REF!</v>
      </c>
      <c r="J34" s="15" t="e">
        <f t="shared" si="82"/>
        <v>#REF!</v>
      </c>
      <c r="K34" s="22">
        <v>0.05</v>
      </c>
      <c r="L34" s="15" t="e">
        <f>IRR(P34:HH34)</f>
        <v>#VALUE!</v>
      </c>
      <c r="M34" s="15"/>
      <c r="N34" s="107" t="e">
        <f t="shared" si="20"/>
        <v>#REF!</v>
      </c>
      <c r="O34" s="15" t="e">
        <f t="shared" si="21"/>
        <v>#REF!</v>
      </c>
      <c r="P34" s="100" t="e">
        <f t="shared" si="28"/>
        <v>#REF!</v>
      </c>
      <c r="Q34" s="36" t="e">
        <f t="shared" si="29"/>
        <v>#REF!</v>
      </c>
      <c r="R34" s="36" t="e">
        <f t="shared" si="2"/>
        <v>#REF!</v>
      </c>
      <c r="S34" s="36" t="e">
        <f t="shared" si="2"/>
        <v>#REF!</v>
      </c>
      <c r="T34" s="36" t="e">
        <f t="shared" si="2"/>
        <v>#REF!</v>
      </c>
      <c r="U34" s="36" t="e">
        <f t="shared" si="2"/>
        <v>#REF!</v>
      </c>
      <c r="V34" s="36" t="e">
        <f t="shared" si="83"/>
        <v>#REF!</v>
      </c>
      <c r="W34" s="36" t="e">
        <f t="shared" si="84"/>
        <v>#REF!</v>
      </c>
      <c r="X34" s="36" t="e">
        <f t="shared" si="85"/>
        <v>#REF!</v>
      </c>
      <c r="Y34" s="36" t="e">
        <f t="shared" si="86"/>
        <v>#REF!</v>
      </c>
      <c r="Z34" s="36" t="e">
        <f t="shared" si="87"/>
        <v>#REF!</v>
      </c>
      <c r="AA34" s="36" t="e">
        <f aca="true" t="shared" si="88" ref="AA34:AP40">Z34*(1+$K34)</f>
        <v>#REF!</v>
      </c>
      <c r="AB34" s="36" t="e">
        <f t="shared" si="88"/>
        <v>#REF!</v>
      </c>
      <c r="AC34" s="36" t="e">
        <f t="shared" si="88"/>
        <v>#REF!</v>
      </c>
      <c r="AD34" s="36" t="e">
        <f t="shared" si="88"/>
        <v>#REF!</v>
      </c>
      <c r="AE34" s="36" t="e">
        <f t="shared" si="88"/>
        <v>#REF!</v>
      </c>
      <c r="AF34" s="36" t="e">
        <f t="shared" si="88"/>
        <v>#REF!</v>
      </c>
      <c r="AG34" s="36" t="e">
        <f t="shared" si="88"/>
        <v>#REF!</v>
      </c>
      <c r="AH34" s="36" t="e">
        <f t="shared" si="88"/>
        <v>#REF!</v>
      </c>
      <c r="AI34" s="36" t="e">
        <f t="shared" si="88"/>
        <v>#REF!</v>
      </c>
      <c r="AJ34" s="36" t="e">
        <f t="shared" si="88"/>
        <v>#REF!</v>
      </c>
      <c r="AK34" s="36" t="e">
        <f t="shared" si="88"/>
        <v>#REF!</v>
      </c>
      <c r="AL34" s="36" t="e">
        <f t="shared" si="88"/>
        <v>#REF!</v>
      </c>
      <c r="AM34" s="36" t="e">
        <f t="shared" si="88"/>
        <v>#REF!</v>
      </c>
      <c r="AN34" s="36" t="e">
        <f t="shared" si="88"/>
        <v>#REF!</v>
      </c>
      <c r="AO34" s="36" t="e">
        <f t="shared" si="88"/>
        <v>#REF!</v>
      </c>
      <c r="AP34" s="36" t="e">
        <f t="shared" si="88"/>
        <v>#REF!</v>
      </c>
      <c r="AQ34" s="36" t="e">
        <f aca="true" t="shared" si="89" ref="AQ34:BF40">AP34*(1+$K34)</f>
        <v>#REF!</v>
      </c>
      <c r="AR34" s="36" t="e">
        <f t="shared" si="89"/>
        <v>#REF!</v>
      </c>
      <c r="AS34" s="36" t="e">
        <f t="shared" si="89"/>
        <v>#REF!</v>
      </c>
      <c r="AT34" s="36" t="e">
        <f t="shared" si="89"/>
        <v>#REF!</v>
      </c>
      <c r="AU34" s="36" t="e">
        <f t="shared" si="89"/>
        <v>#REF!</v>
      </c>
      <c r="AV34" s="36" t="e">
        <f t="shared" si="89"/>
        <v>#REF!</v>
      </c>
      <c r="AW34" s="36" t="e">
        <f t="shared" si="89"/>
        <v>#REF!</v>
      </c>
      <c r="AX34" s="36" t="e">
        <f t="shared" si="89"/>
        <v>#REF!</v>
      </c>
      <c r="AY34" s="36" t="e">
        <f t="shared" si="89"/>
        <v>#REF!</v>
      </c>
      <c r="AZ34" s="36" t="e">
        <f t="shared" si="89"/>
        <v>#REF!</v>
      </c>
      <c r="BA34" s="36" t="e">
        <f t="shared" si="89"/>
        <v>#REF!</v>
      </c>
      <c r="BB34" s="36" t="e">
        <f t="shared" si="89"/>
        <v>#REF!</v>
      </c>
      <c r="BC34" s="36" t="e">
        <f t="shared" si="89"/>
        <v>#REF!</v>
      </c>
      <c r="BD34" s="36" t="e">
        <f t="shared" si="89"/>
        <v>#REF!</v>
      </c>
      <c r="BE34" s="36" t="e">
        <f t="shared" si="89"/>
        <v>#REF!</v>
      </c>
      <c r="BF34" s="36" t="e">
        <f t="shared" si="89"/>
        <v>#REF!</v>
      </c>
      <c r="BG34" s="36" t="e">
        <f aca="true" t="shared" si="90" ref="BG34:BV40">BF34*(1+$K34)</f>
        <v>#REF!</v>
      </c>
      <c r="BH34" s="36" t="e">
        <f t="shared" si="90"/>
        <v>#REF!</v>
      </c>
      <c r="BI34" s="36" t="e">
        <f t="shared" si="90"/>
        <v>#REF!</v>
      </c>
      <c r="BJ34" s="36" t="e">
        <f t="shared" si="90"/>
        <v>#REF!</v>
      </c>
      <c r="BK34" s="36" t="e">
        <f t="shared" si="90"/>
        <v>#REF!</v>
      </c>
      <c r="BL34" s="36" t="e">
        <f t="shared" si="90"/>
        <v>#REF!</v>
      </c>
      <c r="BM34" s="36" t="e">
        <f t="shared" si="90"/>
        <v>#REF!</v>
      </c>
      <c r="BN34" s="36" t="e">
        <f t="shared" si="90"/>
        <v>#REF!</v>
      </c>
      <c r="BO34" s="36" t="e">
        <f t="shared" si="90"/>
        <v>#REF!</v>
      </c>
      <c r="BP34" s="36" t="e">
        <f t="shared" si="90"/>
        <v>#REF!</v>
      </c>
      <c r="BQ34" s="36" t="e">
        <f t="shared" si="90"/>
        <v>#REF!</v>
      </c>
      <c r="BR34" s="36" t="e">
        <f t="shared" si="90"/>
        <v>#REF!</v>
      </c>
      <c r="BS34" s="36" t="e">
        <f t="shared" si="90"/>
        <v>#REF!</v>
      </c>
      <c r="BT34" s="36" t="e">
        <f t="shared" si="90"/>
        <v>#REF!</v>
      </c>
      <c r="BU34" s="36" t="e">
        <f t="shared" si="90"/>
        <v>#REF!</v>
      </c>
      <c r="BV34" s="36" t="e">
        <f t="shared" si="90"/>
        <v>#REF!</v>
      </c>
      <c r="BW34" s="36" t="e">
        <f aca="true" t="shared" si="91" ref="BW34:CL40">BV34*(1+$K34)</f>
        <v>#REF!</v>
      </c>
      <c r="BX34" s="36" t="e">
        <f t="shared" si="91"/>
        <v>#REF!</v>
      </c>
      <c r="BY34" s="36" t="e">
        <f t="shared" si="91"/>
        <v>#REF!</v>
      </c>
      <c r="BZ34" s="36" t="e">
        <f t="shared" si="91"/>
        <v>#REF!</v>
      </c>
      <c r="CA34" s="36" t="e">
        <f t="shared" si="91"/>
        <v>#REF!</v>
      </c>
      <c r="CB34" s="36" t="e">
        <f t="shared" si="91"/>
        <v>#REF!</v>
      </c>
      <c r="CC34" s="36" t="e">
        <f t="shared" si="91"/>
        <v>#REF!</v>
      </c>
      <c r="CD34" s="36" t="e">
        <f t="shared" si="91"/>
        <v>#REF!</v>
      </c>
      <c r="CE34" s="36" t="e">
        <f t="shared" si="91"/>
        <v>#REF!</v>
      </c>
      <c r="CF34" s="36" t="e">
        <f t="shared" si="91"/>
        <v>#REF!</v>
      </c>
      <c r="CG34" s="36" t="e">
        <f t="shared" si="91"/>
        <v>#REF!</v>
      </c>
      <c r="CH34" s="36" t="e">
        <f t="shared" si="91"/>
        <v>#REF!</v>
      </c>
      <c r="CI34" s="36" t="e">
        <f t="shared" si="91"/>
        <v>#REF!</v>
      </c>
      <c r="CJ34" s="36" t="e">
        <f t="shared" si="91"/>
        <v>#REF!</v>
      </c>
      <c r="CK34" s="36" t="e">
        <f t="shared" si="91"/>
        <v>#REF!</v>
      </c>
      <c r="CL34" s="36" t="e">
        <f t="shared" si="91"/>
        <v>#REF!</v>
      </c>
      <c r="CM34" s="36" t="e">
        <f aca="true" t="shared" si="92" ref="CM34:DB40">CL34*(1+$K34)</f>
        <v>#REF!</v>
      </c>
      <c r="CN34" s="36" t="e">
        <f t="shared" si="92"/>
        <v>#REF!</v>
      </c>
      <c r="CO34" s="36" t="e">
        <f t="shared" si="92"/>
        <v>#REF!</v>
      </c>
      <c r="CP34" s="36" t="e">
        <f t="shared" si="92"/>
        <v>#REF!</v>
      </c>
      <c r="CQ34" s="36" t="e">
        <f t="shared" si="92"/>
        <v>#REF!</v>
      </c>
      <c r="CR34" s="36" t="e">
        <f t="shared" si="92"/>
        <v>#REF!</v>
      </c>
      <c r="CS34" s="36" t="e">
        <f t="shared" si="92"/>
        <v>#REF!</v>
      </c>
      <c r="CT34" s="36" t="e">
        <f t="shared" si="92"/>
        <v>#REF!</v>
      </c>
      <c r="CU34" s="36" t="e">
        <f t="shared" si="92"/>
        <v>#REF!</v>
      </c>
      <c r="CV34" s="36" t="e">
        <f t="shared" si="92"/>
        <v>#REF!</v>
      </c>
      <c r="CW34" s="36" t="e">
        <f t="shared" si="92"/>
        <v>#REF!</v>
      </c>
      <c r="CX34" s="36" t="e">
        <f t="shared" si="92"/>
        <v>#REF!</v>
      </c>
      <c r="CY34" s="36" t="e">
        <f t="shared" si="92"/>
        <v>#REF!</v>
      </c>
      <c r="CZ34" s="36" t="e">
        <f t="shared" si="92"/>
        <v>#REF!</v>
      </c>
      <c r="DA34" s="36" t="e">
        <f t="shared" si="92"/>
        <v>#REF!</v>
      </c>
      <c r="DB34" s="36" t="e">
        <f t="shared" si="92"/>
        <v>#REF!</v>
      </c>
      <c r="DC34" s="36" t="e">
        <f aca="true" t="shared" si="93" ref="DC34:DR40">DB34*(1+$K34)</f>
        <v>#REF!</v>
      </c>
      <c r="DD34" s="36" t="e">
        <f t="shared" si="93"/>
        <v>#REF!</v>
      </c>
      <c r="DE34" s="36" t="e">
        <f t="shared" si="93"/>
        <v>#REF!</v>
      </c>
      <c r="DF34" s="36" t="e">
        <f t="shared" si="93"/>
        <v>#REF!</v>
      </c>
      <c r="DG34" s="36" t="e">
        <f t="shared" si="93"/>
        <v>#REF!</v>
      </c>
      <c r="DH34" s="36" t="e">
        <f t="shared" si="93"/>
        <v>#REF!</v>
      </c>
      <c r="DI34" s="36" t="e">
        <f t="shared" si="93"/>
        <v>#REF!</v>
      </c>
      <c r="DJ34" s="36" t="e">
        <f t="shared" si="93"/>
        <v>#REF!</v>
      </c>
      <c r="DK34" s="36" t="e">
        <f t="shared" si="93"/>
        <v>#REF!</v>
      </c>
      <c r="DL34" s="36" t="e">
        <f t="shared" si="93"/>
        <v>#REF!</v>
      </c>
      <c r="DM34" s="36" t="e">
        <f t="shared" si="93"/>
        <v>#REF!</v>
      </c>
      <c r="DN34" s="36" t="e">
        <f t="shared" si="93"/>
        <v>#REF!</v>
      </c>
      <c r="DO34" s="36" t="e">
        <f t="shared" si="93"/>
        <v>#REF!</v>
      </c>
      <c r="DP34" s="36" t="e">
        <f t="shared" si="93"/>
        <v>#REF!</v>
      </c>
      <c r="DQ34" s="36" t="e">
        <f t="shared" si="93"/>
        <v>#REF!</v>
      </c>
      <c r="DR34" s="36" t="e">
        <f t="shared" si="93"/>
        <v>#REF!</v>
      </c>
      <c r="DS34" s="36" t="e">
        <f aca="true" t="shared" si="94" ref="DS34:EH40">DR34*(1+$K34)</f>
        <v>#REF!</v>
      </c>
      <c r="DT34" s="36" t="e">
        <f t="shared" si="94"/>
        <v>#REF!</v>
      </c>
      <c r="DU34" s="36" t="e">
        <f t="shared" si="94"/>
        <v>#REF!</v>
      </c>
      <c r="DV34" s="36" t="e">
        <f t="shared" si="94"/>
        <v>#REF!</v>
      </c>
      <c r="DW34" s="36" t="e">
        <f t="shared" si="94"/>
        <v>#REF!</v>
      </c>
      <c r="DX34" s="36" t="e">
        <f t="shared" si="94"/>
        <v>#REF!</v>
      </c>
      <c r="DY34" s="36" t="e">
        <f t="shared" si="94"/>
        <v>#REF!</v>
      </c>
      <c r="DZ34" s="36" t="e">
        <f t="shared" si="94"/>
        <v>#REF!</v>
      </c>
      <c r="EA34" s="36" t="e">
        <f t="shared" si="94"/>
        <v>#REF!</v>
      </c>
      <c r="EB34" s="36" t="e">
        <f t="shared" si="94"/>
        <v>#REF!</v>
      </c>
      <c r="EC34" s="36" t="e">
        <f t="shared" si="94"/>
        <v>#REF!</v>
      </c>
      <c r="ED34" s="36" t="e">
        <f t="shared" si="94"/>
        <v>#REF!</v>
      </c>
      <c r="EE34" s="36" t="e">
        <f t="shared" si="94"/>
        <v>#REF!</v>
      </c>
      <c r="EF34" s="36" t="e">
        <f t="shared" si="94"/>
        <v>#REF!</v>
      </c>
      <c r="EG34" s="36" t="e">
        <f t="shared" si="94"/>
        <v>#REF!</v>
      </c>
      <c r="EH34" s="36" t="e">
        <f t="shared" si="94"/>
        <v>#REF!</v>
      </c>
      <c r="EI34" s="36" t="e">
        <f aca="true" t="shared" si="95" ref="EI34:EX40">EH34*(1+$K34)</f>
        <v>#REF!</v>
      </c>
      <c r="EJ34" s="36" t="e">
        <f t="shared" si="95"/>
        <v>#REF!</v>
      </c>
      <c r="EK34" s="36" t="e">
        <f t="shared" si="95"/>
        <v>#REF!</v>
      </c>
      <c r="EL34" s="36" t="e">
        <f t="shared" si="95"/>
        <v>#REF!</v>
      </c>
      <c r="EM34" s="36" t="e">
        <f t="shared" si="95"/>
        <v>#REF!</v>
      </c>
      <c r="EN34" s="36" t="e">
        <f t="shared" si="95"/>
        <v>#REF!</v>
      </c>
      <c r="EO34" s="36" t="e">
        <f t="shared" si="95"/>
        <v>#REF!</v>
      </c>
      <c r="EP34" s="36" t="e">
        <f t="shared" si="95"/>
        <v>#REF!</v>
      </c>
      <c r="EQ34" s="36" t="e">
        <f t="shared" si="95"/>
        <v>#REF!</v>
      </c>
      <c r="ER34" s="36" t="e">
        <f t="shared" si="95"/>
        <v>#REF!</v>
      </c>
      <c r="ES34" s="36" t="e">
        <f t="shared" si="95"/>
        <v>#REF!</v>
      </c>
      <c r="ET34" s="36" t="e">
        <f t="shared" si="95"/>
        <v>#REF!</v>
      </c>
      <c r="EU34" s="36" t="e">
        <f t="shared" si="95"/>
        <v>#REF!</v>
      </c>
      <c r="EV34" s="36" t="e">
        <f t="shared" si="95"/>
        <v>#REF!</v>
      </c>
      <c r="EW34" s="36" t="e">
        <f t="shared" si="95"/>
        <v>#REF!</v>
      </c>
      <c r="EX34" s="36" t="e">
        <f t="shared" si="95"/>
        <v>#REF!</v>
      </c>
      <c r="EY34" s="36" t="e">
        <f aca="true" t="shared" si="96" ref="EY34:FN40">EX34*(1+$K34)</f>
        <v>#REF!</v>
      </c>
      <c r="EZ34" s="36" t="e">
        <f t="shared" si="96"/>
        <v>#REF!</v>
      </c>
      <c r="FA34" s="36" t="e">
        <f t="shared" si="96"/>
        <v>#REF!</v>
      </c>
      <c r="FB34" s="36" t="e">
        <f t="shared" si="96"/>
        <v>#REF!</v>
      </c>
      <c r="FC34" s="36" t="e">
        <f t="shared" si="96"/>
        <v>#REF!</v>
      </c>
      <c r="FD34" s="36" t="e">
        <f t="shared" si="96"/>
        <v>#REF!</v>
      </c>
      <c r="FE34" s="36" t="e">
        <f t="shared" si="96"/>
        <v>#REF!</v>
      </c>
      <c r="FF34" s="36" t="e">
        <f t="shared" si="96"/>
        <v>#REF!</v>
      </c>
      <c r="FG34" s="36" t="e">
        <f t="shared" si="96"/>
        <v>#REF!</v>
      </c>
      <c r="FH34" s="36" t="e">
        <f t="shared" si="96"/>
        <v>#REF!</v>
      </c>
      <c r="FI34" s="36" t="e">
        <f t="shared" si="96"/>
        <v>#REF!</v>
      </c>
      <c r="FJ34" s="36" t="e">
        <f t="shared" si="96"/>
        <v>#REF!</v>
      </c>
      <c r="FK34" s="36" t="e">
        <f t="shared" si="96"/>
        <v>#REF!</v>
      </c>
      <c r="FL34" s="36" t="e">
        <f t="shared" si="96"/>
        <v>#REF!</v>
      </c>
      <c r="FM34" s="36" t="e">
        <f t="shared" si="96"/>
        <v>#REF!</v>
      </c>
      <c r="FN34" s="36" t="e">
        <f t="shared" si="96"/>
        <v>#REF!</v>
      </c>
      <c r="FO34" s="36" t="e">
        <f aca="true" t="shared" si="97" ref="FO34:GD40">FN34*(1+$K34)</f>
        <v>#REF!</v>
      </c>
      <c r="FP34" s="36" t="e">
        <f t="shared" si="97"/>
        <v>#REF!</v>
      </c>
      <c r="FQ34" s="36" t="e">
        <f t="shared" si="97"/>
        <v>#REF!</v>
      </c>
      <c r="FR34" s="36" t="e">
        <f t="shared" si="97"/>
        <v>#REF!</v>
      </c>
      <c r="FS34" s="36" t="e">
        <f t="shared" si="97"/>
        <v>#REF!</v>
      </c>
      <c r="FT34" s="36" t="e">
        <f t="shared" si="97"/>
        <v>#REF!</v>
      </c>
      <c r="FU34" s="36" t="e">
        <f t="shared" si="97"/>
        <v>#REF!</v>
      </c>
      <c r="FV34" s="36" t="e">
        <f t="shared" si="97"/>
        <v>#REF!</v>
      </c>
      <c r="FW34" s="36" t="e">
        <f t="shared" si="97"/>
        <v>#REF!</v>
      </c>
      <c r="FX34" s="36" t="e">
        <f t="shared" si="97"/>
        <v>#REF!</v>
      </c>
      <c r="FY34" s="36" t="e">
        <f t="shared" si="97"/>
        <v>#REF!</v>
      </c>
      <c r="FZ34" s="36" t="e">
        <f t="shared" si="97"/>
        <v>#REF!</v>
      </c>
      <c r="GA34" s="36" t="e">
        <f t="shared" si="97"/>
        <v>#REF!</v>
      </c>
      <c r="GB34" s="36" t="e">
        <f t="shared" si="97"/>
        <v>#REF!</v>
      </c>
      <c r="GC34" s="36" t="e">
        <f t="shared" si="97"/>
        <v>#REF!</v>
      </c>
      <c r="GD34" s="36" t="e">
        <f t="shared" si="97"/>
        <v>#REF!</v>
      </c>
      <c r="GE34" s="36" t="e">
        <f aca="true" t="shared" si="98" ref="GE34:GT40">GD34*(1+$K34)</f>
        <v>#REF!</v>
      </c>
      <c r="GF34" s="36" t="e">
        <f t="shared" si="98"/>
        <v>#REF!</v>
      </c>
      <c r="GG34" s="36" t="e">
        <f t="shared" si="98"/>
        <v>#REF!</v>
      </c>
      <c r="GH34" s="36" t="e">
        <f t="shared" si="98"/>
        <v>#REF!</v>
      </c>
      <c r="GI34" s="36" t="e">
        <f t="shared" si="98"/>
        <v>#REF!</v>
      </c>
      <c r="GJ34" s="36" t="e">
        <f t="shared" si="98"/>
        <v>#REF!</v>
      </c>
      <c r="GK34" s="36" t="e">
        <f t="shared" si="98"/>
        <v>#REF!</v>
      </c>
      <c r="GL34" s="36" t="e">
        <f t="shared" si="98"/>
        <v>#REF!</v>
      </c>
      <c r="GM34" s="36" t="e">
        <f t="shared" si="98"/>
        <v>#REF!</v>
      </c>
      <c r="GN34" s="36" t="e">
        <f t="shared" si="98"/>
        <v>#REF!</v>
      </c>
      <c r="GO34" s="36" t="e">
        <f t="shared" si="98"/>
        <v>#REF!</v>
      </c>
      <c r="GP34" s="36" t="e">
        <f t="shared" si="98"/>
        <v>#REF!</v>
      </c>
      <c r="GQ34" s="36" t="e">
        <f t="shared" si="98"/>
        <v>#REF!</v>
      </c>
      <c r="GR34" s="36" t="e">
        <f t="shared" si="98"/>
        <v>#REF!</v>
      </c>
      <c r="GS34" s="36" t="e">
        <f t="shared" si="98"/>
        <v>#REF!</v>
      </c>
      <c r="GT34" s="36" t="e">
        <f t="shared" si="98"/>
        <v>#REF!</v>
      </c>
      <c r="GU34" s="36" t="e">
        <f t="shared" si="52"/>
        <v>#REF!</v>
      </c>
      <c r="GV34" s="36" t="e">
        <f t="shared" si="52"/>
        <v>#REF!</v>
      </c>
      <c r="GW34" s="36" t="e">
        <f t="shared" si="52"/>
        <v>#REF!</v>
      </c>
      <c r="GX34" s="36" t="e">
        <f t="shared" si="52"/>
        <v>#REF!</v>
      </c>
      <c r="GY34" s="36" t="e">
        <f t="shared" si="52"/>
        <v>#REF!</v>
      </c>
      <c r="GZ34" s="36" t="e">
        <f t="shared" si="52"/>
        <v>#REF!</v>
      </c>
      <c r="HA34" s="36" t="e">
        <f t="shared" si="52"/>
        <v>#REF!</v>
      </c>
      <c r="HB34" s="36" t="e">
        <f t="shared" si="52"/>
        <v>#REF!</v>
      </c>
      <c r="HC34" s="36" t="e">
        <f t="shared" si="52"/>
        <v>#REF!</v>
      </c>
      <c r="HD34" s="36" t="e">
        <f t="shared" si="52"/>
        <v>#REF!</v>
      </c>
      <c r="HE34" s="36" t="e">
        <f t="shared" si="52"/>
        <v>#REF!</v>
      </c>
      <c r="HF34" s="36" t="e">
        <f t="shared" si="52"/>
        <v>#REF!</v>
      </c>
      <c r="HG34" s="36" t="e">
        <f t="shared" si="52"/>
        <v>#REF!</v>
      </c>
      <c r="HH34" s="36" t="e">
        <f t="shared" si="52"/>
        <v>#REF!</v>
      </c>
    </row>
    <row r="35" spans="1:216" ht="15.75" customHeight="1">
      <c r="A35" s="10">
        <v>25</v>
      </c>
      <c r="B35" s="59" t="s">
        <v>374</v>
      </c>
      <c r="C35" s="103" t="e">
        <f>#REF!</f>
        <v>#REF!</v>
      </c>
      <c r="D35" s="116" t="e">
        <f>#REF!</f>
        <v>#REF!</v>
      </c>
      <c r="E35" s="75" t="e">
        <f>#REF!</f>
        <v>#REF!</v>
      </c>
      <c r="F35" s="15" t="e">
        <f t="shared" si="78"/>
        <v>#REF!</v>
      </c>
      <c r="G35" s="15" t="e">
        <f t="shared" si="79"/>
        <v>#REF!</v>
      </c>
      <c r="H35" s="15" t="e">
        <f t="shared" si="80"/>
        <v>#REF!</v>
      </c>
      <c r="I35" s="15" t="e">
        <f t="shared" si="81"/>
        <v>#REF!</v>
      </c>
      <c r="J35" s="15" t="e">
        <f t="shared" si="82"/>
        <v>#REF!</v>
      </c>
      <c r="K35" s="22">
        <v>0.05</v>
      </c>
      <c r="L35" s="15" t="e">
        <f t="shared" si="1"/>
        <v>#VALUE!</v>
      </c>
      <c r="M35" s="15"/>
      <c r="N35" s="107" t="e">
        <f t="shared" si="20"/>
        <v>#REF!</v>
      </c>
      <c r="O35" s="15" t="e">
        <f t="shared" si="21"/>
        <v>#REF!</v>
      </c>
      <c r="P35" s="100" t="e">
        <f t="shared" si="28"/>
        <v>#REF!</v>
      </c>
      <c r="Q35" s="36" t="e">
        <f t="shared" si="29"/>
        <v>#REF!</v>
      </c>
      <c r="R35" s="36" t="e">
        <f t="shared" si="2"/>
        <v>#REF!</v>
      </c>
      <c r="S35" s="36" t="e">
        <f t="shared" si="2"/>
        <v>#REF!</v>
      </c>
      <c r="T35" s="36" t="e">
        <f t="shared" si="2"/>
        <v>#REF!</v>
      </c>
      <c r="U35" s="36" t="e">
        <f t="shared" si="2"/>
        <v>#REF!</v>
      </c>
      <c r="V35" s="36" t="e">
        <f t="shared" si="83"/>
        <v>#REF!</v>
      </c>
      <c r="W35" s="36" t="e">
        <f t="shared" si="84"/>
        <v>#REF!</v>
      </c>
      <c r="X35" s="36" t="e">
        <f t="shared" si="85"/>
        <v>#REF!</v>
      </c>
      <c r="Y35" s="36" t="e">
        <f t="shared" si="86"/>
        <v>#REF!</v>
      </c>
      <c r="Z35" s="36" t="e">
        <f t="shared" si="87"/>
        <v>#REF!</v>
      </c>
      <c r="AA35" s="36" t="e">
        <f t="shared" si="88"/>
        <v>#REF!</v>
      </c>
      <c r="AB35" s="36" t="e">
        <f t="shared" si="88"/>
        <v>#REF!</v>
      </c>
      <c r="AC35" s="36" t="e">
        <f t="shared" si="88"/>
        <v>#REF!</v>
      </c>
      <c r="AD35" s="36" t="e">
        <f t="shared" si="88"/>
        <v>#REF!</v>
      </c>
      <c r="AE35" s="36" t="e">
        <f t="shared" si="88"/>
        <v>#REF!</v>
      </c>
      <c r="AF35" s="36" t="e">
        <f t="shared" si="88"/>
        <v>#REF!</v>
      </c>
      <c r="AG35" s="36" t="e">
        <f t="shared" si="88"/>
        <v>#REF!</v>
      </c>
      <c r="AH35" s="36" t="e">
        <f t="shared" si="88"/>
        <v>#REF!</v>
      </c>
      <c r="AI35" s="36" t="e">
        <f t="shared" si="88"/>
        <v>#REF!</v>
      </c>
      <c r="AJ35" s="36" t="e">
        <f t="shared" si="88"/>
        <v>#REF!</v>
      </c>
      <c r="AK35" s="36" t="e">
        <f t="shared" si="88"/>
        <v>#REF!</v>
      </c>
      <c r="AL35" s="36" t="e">
        <f t="shared" si="88"/>
        <v>#REF!</v>
      </c>
      <c r="AM35" s="36" t="e">
        <f t="shared" si="88"/>
        <v>#REF!</v>
      </c>
      <c r="AN35" s="36" t="e">
        <f t="shared" si="88"/>
        <v>#REF!</v>
      </c>
      <c r="AO35" s="36" t="e">
        <f t="shared" si="88"/>
        <v>#REF!</v>
      </c>
      <c r="AP35" s="36" t="e">
        <f t="shared" si="88"/>
        <v>#REF!</v>
      </c>
      <c r="AQ35" s="36" t="e">
        <f t="shared" si="89"/>
        <v>#REF!</v>
      </c>
      <c r="AR35" s="36" t="e">
        <f t="shared" si="89"/>
        <v>#REF!</v>
      </c>
      <c r="AS35" s="36" t="e">
        <f t="shared" si="89"/>
        <v>#REF!</v>
      </c>
      <c r="AT35" s="36" t="e">
        <f t="shared" si="89"/>
        <v>#REF!</v>
      </c>
      <c r="AU35" s="36" t="e">
        <f t="shared" si="89"/>
        <v>#REF!</v>
      </c>
      <c r="AV35" s="36" t="e">
        <f t="shared" si="89"/>
        <v>#REF!</v>
      </c>
      <c r="AW35" s="36" t="e">
        <f t="shared" si="89"/>
        <v>#REF!</v>
      </c>
      <c r="AX35" s="36" t="e">
        <f t="shared" si="89"/>
        <v>#REF!</v>
      </c>
      <c r="AY35" s="36" t="e">
        <f t="shared" si="89"/>
        <v>#REF!</v>
      </c>
      <c r="AZ35" s="36" t="e">
        <f t="shared" si="89"/>
        <v>#REF!</v>
      </c>
      <c r="BA35" s="36" t="e">
        <f t="shared" si="89"/>
        <v>#REF!</v>
      </c>
      <c r="BB35" s="36" t="e">
        <f t="shared" si="89"/>
        <v>#REF!</v>
      </c>
      <c r="BC35" s="36" t="e">
        <f t="shared" si="89"/>
        <v>#REF!</v>
      </c>
      <c r="BD35" s="36" t="e">
        <f t="shared" si="89"/>
        <v>#REF!</v>
      </c>
      <c r="BE35" s="36" t="e">
        <f t="shared" si="89"/>
        <v>#REF!</v>
      </c>
      <c r="BF35" s="36" t="e">
        <f t="shared" si="89"/>
        <v>#REF!</v>
      </c>
      <c r="BG35" s="36" t="e">
        <f t="shared" si="90"/>
        <v>#REF!</v>
      </c>
      <c r="BH35" s="36" t="e">
        <f t="shared" si="90"/>
        <v>#REF!</v>
      </c>
      <c r="BI35" s="36" t="e">
        <f t="shared" si="90"/>
        <v>#REF!</v>
      </c>
      <c r="BJ35" s="36" t="e">
        <f t="shared" si="90"/>
        <v>#REF!</v>
      </c>
      <c r="BK35" s="36" t="e">
        <f t="shared" si="90"/>
        <v>#REF!</v>
      </c>
      <c r="BL35" s="36" t="e">
        <f t="shared" si="90"/>
        <v>#REF!</v>
      </c>
      <c r="BM35" s="36" t="e">
        <f t="shared" si="90"/>
        <v>#REF!</v>
      </c>
      <c r="BN35" s="36" t="e">
        <f t="shared" si="90"/>
        <v>#REF!</v>
      </c>
      <c r="BO35" s="36" t="e">
        <f t="shared" si="90"/>
        <v>#REF!</v>
      </c>
      <c r="BP35" s="36" t="e">
        <f t="shared" si="90"/>
        <v>#REF!</v>
      </c>
      <c r="BQ35" s="36" t="e">
        <f t="shared" si="90"/>
        <v>#REF!</v>
      </c>
      <c r="BR35" s="36" t="e">
        <f t="shared" si="90"/>
        <v>#REF!</v>
      </c>
      <c r="BS35" s="36" t="e">
        <f t="shared" si="90"/>
        <v>#REF!</v>
      </c>
      <c r="BT35" s="36" t="e">
        <f t="shared" si="90"/>
        <v>#REF!</v>
      </c>
      <c r="BU35" s="36" t="e">
        <f t="shared" si="90"/>
        <v>#REF!</v>
      </c>
      <c r="BV35" s="36" t="e">
        <f t="shared" si="90"/>
        <v>#REF!</v>
      </c>
      <c r="BW35" s="36" t="e">
        <f t="shared" si="91"/>
        <v>#REF!</v>
      </c>
      <c r="BX35" s="36" t="e">
        <f t="shared" si="91"/>
        <v>#REF!</v>
      </c>
      <c r="BY35" s="36" t="e">
        <f t="shared" si="91"/>
        <v>#REF!</v>
      </c>
      <c r="BZ35" s="36" t="e">
        <f t="shared" si="91"/>
        <v>#REF!</v>
      </c>
      <c r="CA35" s="36" t="e">
        <f t="shared" si="91"/>
        <v>#REF!</v>
      </c>
      <c r="CB35" s="36" t="e">
        <f t="shared" si="91"/>
        <v>#REF!</v>
      </c>
      <c r="CC35" s="36" t="e">
        <f t="shared" si="91"/>
        <v>#REF!</v>
      </c>
      <c r="CD35" s="36" t="e">
        <f t="shared" si="91"/>
        <v>#REF!</v>
      </c>
      <c r="CE35" s="36" t="e">
        <f t="shared" si="91"/>
        <v>#REF!</v>
      </c>
      <c r="CF35" s="36" t="e">
        <f t="shared" si="91"/>
        <v>#REF!</v>
      </c>
      <c r="CG35" s="36" t="e">
        <f t="shared" si="91"/>
        <v>#REF!</v>
      </c>
      <c r="CH35" s="36" t="e">
        <f t="shared" si="91"/>
        <v>#REF!</v>
      </c>
      <c r="CI35" s="36" t="e">
        <f t="shared" si="91"/>
        <v>#REF!</v>
      </c>
      <c r="CJ35" s="36" t="e">
        <f t="shared" si="91"/>
        <v>#REF!</v>
      </c>
      <c r="CK35" s="36" t="e">
        <f t="shared" si="91"/>
        <v>#REF!</v>
      </c>
      <c r="CL35" s="36" t="e">
        <f t="shared" si="91"/>
        <v>#REF!</v>
      </c>
      <c r="CM35" s="36" t="e">
        <f t="shared" si="92"/>
        <v>#REF!</v>
      </c>
      <c r="CN35" s="36" t="e">
        <f t="shared" si="92"/>
        <v>#REF!</v>
      </c>
      <c r="CO35" s="36" t="e">
        <f t="shared" si="92"/>
        <v>#REF!</v>
      </c>
      <c r="CP35" s="36" t="e">
        <f t="shared" si="92"/>
        <v>#REF!</v>
      </c>
      <c r="CQ35" s="36" t="e">
        <f t="shared" si="92"/>
        <v>#REF!</v>
      </c>
      <c r="CR35" s="36" t="e">
        <f t="shared" si="92"/>
        <v>#REF!</v>
      </c>
      <c r="CS35" s="36" t="e">
        <f t="shared" si="92"/>
        <v>#REF!</v>
      </c>
      <c r="CT35" s="36" t="e">
        <f t="shared" si="92"/>
        <v>#REF!</v>
      </c>
      <c r="CU35" s="36" t="e">
        <f t="shared" si="92"/>
        <v>#REF!</v>
      </c>
      <c r="CV35" s="36" t="e">
        <f t="shared" si="92"/>
        <v>#REF!</v>
      </c>
      <c r="CW35" s="36" t="e">
        <f t="shared" si="92"/>
        <v>#REF!</v>
      </c>
      <c r="CX35" s="36" t="e">
        <f t="shared" si="92"/>
        <v>#REF!</v>
      </c>
      <c r="CY35" s="36" t="e">
        <f t="shared" si="92"/>
        <v>#REF!</v>
      </c>
      <c r="CZ35" s="36" t="e">
        <f t="shared" si="92"/>
        <v>#REF!</v>
      </c>
      <c r="DA35" s="36" t="e">
        <f t="shared" si="92"/>
        <v>#REF!</v>
      </c>
      <c r="DB35" s="36" t="e">
        <f t="shared" si="92"/>
        <v>#REF!</v>
      </c>
      <c r="DC35" s="36" t="e">
        <f t="shared" si="93"/>
        <v>#REF!</v>
      </c>
      <c r="DD35" s="36" t="e">
        <f t="shared" si="93"/>
        <v>#REF!</v>
      </c>
      <c r="DE35" s="36" t="e">
        <f t="shared" si="93"/>
        <v>#REF!</v>
      </c>
      <c r="DF35" s="36" t="e">
        <f t="shared" si="93"/>
        <v>#REF!</v>
      </c>
      <c r="DG35" s="36" t="e">
        <f t="shared" si="93"/>
        <v>#REF!</v>
      </c>
      <c r="DH35" s="36" t="e">
        <f t="shared" si="93"/>
        <v>#REF!</v>
      </c>
      <c r="DI35" s="36" t="e">
        <f t="shared" si="93"/>
        <v>#REF!</v>
      </c>
      <c r="DJ35" s="36" t="e">
        <f t="shared" si="93"/>
        <v>#REF!</v>
      </c>
      <c r="DK35" s="36" t="e">
        <f t="shared" si="93"/>
        <v>#REF!</v>
      </c>
      <c r="DL35" s="36" t="e">
        <f t="shared" si="93"/>
        <v>#REF!</v>
      </c>
      <c r="DM35" s="36" t="e">
        <f t="shared" si="93"/>
        <v>#REF!</v>
      </c>
      <c r="DN35" s="36" t="e">
        <f t="shared" si="93"/>
        <v>#REF!</v>
      </c>
      <c r="DO35" s="36" t="e">
        <f t="shared" si="93"/>
        <v>#REF!</v>
      </c>
      <c r="DP35" s="36" t="e">
        <f t="shared" si="93"/>
        <v>#REF!</v>
      </c>
      <c r="DQ35" s="36" t="e">
        <f t="shared" si="93"/>
        <v>#REF!</v>
      </c>
      <c r="DR35" s="36" t="e">
        <f t="shared" si="93"/>
        <v>#REF!</v>
      </c>
      <c r="DS35" s="36" t="e">
        <f t="shared" si="94"/>
        <v>#REF!</v>
      </c>
      <c r="DT35" s="36" t="e">
        <f t="shared" si="94"/>
        <v>#REF!</v>
      </c>
      <c r="DU35" s="36" t="e">
        <f t="shared" si="94"/>
        <v>#REF!</v>
      </c>
      <c r="DV35" s="36" t="e">
        <f t="shared" si="94"/>
        <v>#REF!</v>
      </c>
      <c r="DW35" s="36" t="e">
        <f t="shared" si="94"/>
        <v>#REF!</v>
      </c>
      <c r="DX35" s="36" t="e">
        <f t="shared" si="94"/>
        <v>#REF!</v>
      </c>
      <c r="DY35" s="36" t="e">
        <f t="shared" si="94"/>
        <v>#REF!</v>
      </c>
      <c r="DZ35" s="36" t="e">
        <f t="shared" si="94"/>
        <v>#REF!</v>
      </c>
      <c r="EA35" s="36" t="e">
        <f t="shared" si="94"/>
        <v>#REF!</v>
      </c>
      <c r="EB35" s="36" t="e">
        <f t="shared" si="94"/>
        <v>#REF!</v>
      </c>
      <c r="EC35" s="36" t="e">
        <f t="shared" si="94"/>
        <v>#REF!</v>
      </c>
      <c r="ED35" s="36" t="e">
        <f t="shared" si="94"/>
        <v>#REF!</v>
      </c>
      <c r="EE35" s="36" t="e">
        <f t="shared" si="94"/>
        <v>#REF!</v>
      </c>
      <c r="EF35" s="36" t="e">
        <f t="shared" si="94"/>
        <v>#REF!</v>
      </c>
      <c r="EG35" s="36" t="e">
        <f t="shared" si="94"/>
        <v>#REF!</v>
      </c>
      <c r="EH35" s="36" t="e">
        <f t="shared" si="94"/>
        <v>#REF!</v>
      </c>
      <c r="EI35" s="36" t="e">
        <f t="shared" si="95"/>
        <v>#REF!</v>
      </c>
      <c r="EJ35" s="36" t="e">
        <f t="shared" si="95"/>
        <v>#REF!</v>
      </c>
      <c r="EK35" s="36" t="e">
        <f t="shared" si="95"/>
        <v>#REF!</v>
      </c>
      <c r="EL35" s="36" t="e">
        <f t="shared" si="95"/>
        <v>#REF!</v>
      </c>
      <c r="EM35" s="36" t="e">
        <f t="shared" si="95"/>
        <v>#REF!</v>
      </c>
      <c r="EN35" s="36" t="e">
        <f t="shared" si="95"/>
        <v>#REF!</v>
      </c>
      <c r="EO35" s="36" t="e">
        <f t="shared" si="95"/>
        <v>#REF!</v>
      </c>
      <c r="EP35" s="36" t="e">
        <f t="shared" si="95"/>
        <v>#REF!</v>
      </c>
      <c r="EQ35" s="36" t="e">
        <f t="shared" si="95"/>
        <v>#REF!</v>
      </c>
      <c r="ER35" s="36" t="e">
        <f t="shared" si="95"/>
        <v>#REF!</v>
      </c>
      <c r="ES35" s="36" t="e">
        <f t="shared" si="95"/>
        <v>#REF!</v>
      </c>
      <c r="ET35" s="36" t="e">
        <f t="shared" si="95"/>
        <v>#REF!</v>
      </c>
      <c r="EU35" s="36" t="e">
        <f t="shared" si="95"/>
        <v>#REF!</v>
      </c>
      <c r="EV35" s="36" t="e">
        <f t="shared" si="95"/>
        <v>#REF!</v>
      </c>
      <c r="EW35" s="36" t="e">
        <f t="shared" si="95"/>
        <v>#REF!</v>
      </c>
      <c r="EX35" s="36" t="e">
        <f t="shared" si="95"/>
        <v>#REF!</v>
      </c>
      <c r="EY35" s="36" t="e">
        <f t="shared" si="96"/>
        <v>#REF!</v>
      </c>
      <c r="EZ35" s="36" t="e">
        <f t="shared" si="96"/>
        <v>#REF!</v>
      </c>
      <c r="FA35" s="36" t="e">
        <f t="shared" si="96"/>
        <v>#REF!</v>
      </c>
      <c r="FB35" s="36" t="e">
        <f t="shared" si="96"/>
        <v>#REF!</v>
      </c>
      <c r="FC35" s="36" t="e">
        <f t="shared" si="96"/>
        <v>#REF!</v>
      </c>
      <c r="FD35" s="36" t="e">
        <f t="shared" si="96"/>
        <v>#REF!</v>
      </c>
      <c r="FE35" s="36" t="e">
        <f t="shared" si="96"/>
        <v>#REF!</v>
      </c>
      <c r="FF35" s="36" t="e">
        <f t="shared" si="96"/>
        <v>#REF!</v>
      </c>
      <c r="FG35" s="36" t="e">
        <f t="shared" si="96"/>
        <v>#REF!</v>
      </c>
      <c r="FH35" s="36" t="e">
        <f t="shared" si="96"/>
        <v>#REF!</v>
      </c>
      <c r="FI35" s="36" t="e">
        <f t="shared" si="96"/>
        <v>#REF!</v>
      </c>
      <c r="FJ35" s="36" t="e">
        <f t="shared" si="96"/>
        <v>#REF!</v>
      </c>
      <c r="FK35" s="36" t="e">
        <f t="shared" si="96"/>
        <v>#REF!</v>
      </c>
      <c r="FL35" s="36" t="e">
        <f t="shared" si="96"/>
        <v>#REF!</v>
      </c>
      <c r="FM35" s="36" t="e">
        <f t="shared" si="96"/>
        <v>#REF!</v>
      </c>
      <c r="FN35" s="36" t="e">
        <f t="shared" si="96"/>
        <v>#REF!</v>
      </c>
      <c r="FO35" s="36" t="e">
        <f t="shared" si="97"/>
        <v>#REF!</v>
      </c>
      <c r="FP35" s="36" t="e">
        <f t="shared" si="97"/>
        <v>#REF!</v>
      </c>
      <c r="FQ35" s="36" t="e">
        <f t="shared" si="97"/>
        <v>#REF!</v>
      </c>
      <c r="FR35" s="36" t="e">
        <f t="shared" si="97"/>
        <v>#REF!</v>
      </c>
      <c r="FS35" s="36" t="e">
        <f t="shared" si="97"/>
        <v>#REF!</v>
      </c>
      <c r="FT35" s="36" t="e">
        <f t="shared" si="97"/>
        <v>#REF!</v>
      </c>
      <c r="FU35" s="36" t="e">
        <f t="shared" si="97"/>
        <v>#REF!</v>
      </c>
      <c r="FV35" s="36" t="e">
        <f t="shared" si="97"/>
        <v>#REF!</v>
      </c>
      <c r="FW35" s="36" t="e">
        <f t="shared" si="97"/>
        <v>#REF!</v>
      </c>
      <c r="FX35" s="36" t="e">
        <f t="shared" si="97"/>
        <v>#REF!</v>
      </c>
      <c r="FY35" s="36" t="e">
        <f t="shared" si="97"/>
        <v>#REF!</v>
      </c>
      <c r="FZ35" s="36" t="e">
        <f t="shared" si="97"/>
        <v>#REF!</v>
      </c>
      <c r="GA35" s="36" t="e">
        <f t="shared" si="97"/>
        <v>#REF!</v>
      </c>
      <c r="GB35" s="36" t="e">
        <f t="shared" si="97"/>
        <v>#REF!</v>
      </c>
      <c r="GC35" s="36" t="e">
        <f t="shared" si="97"/>
        <v>#REF!</v>
      </c>
      <c r="GD35" s="36" t="e">
        <f t="shared" si="97"/>
        <v>#REF!</v>
      </c>
      <c r="GE35" s="36" t="e">
        <f t="shared" si="98"/>
        <v>#REF!</v>
      </c>
      <c r="GF35" s="36" t="e">
        <f t="shared" si="98"/>
        <v>#REF!</v>
      </c>
      <c r="GG35" s="36" t="e">
        <f t="shared" si="98"/>
        <v>#REF!</v>
      </c>
      <c r="GH35" s="36" t="e">
        <f t="shared" si="98"/>
        <v>#REF!</v>
      </c>
      <c r="GI35" s="36" t="e">
        <f t="shared" si="98"/>
        <v>#REF!</v>
      </c>
      <c r="GJ35" s="36" t="e">
        <f t="shared" si="98"/>
        <v>#REF!</v>
      </c>
      <c r="GK35" s="36" t="e">
        <f t="shared" si="98"/>
        <v>#REF!</v>
      </c>
      <c r="GL35" s="36" t="e">
        <f t="shared" si="98"/>
        <v>#REF!</v>
      </c>
      <c r="GM35" s="36" t="e">
        <f t="shared" si="98"/>
        <v>#REF!</v>
      </c>
      <c r="GN35" s="36" t="e">
        <f t="shared" si="98"/>
        <v>#REF!</v>
      </c>
      <c r="GO35" s="36" t="e">
        <f t="shared" si="98"/>
        <v>#REF!</v>
      </c>
      <c r="GP35" s="36" t="e">
        <f t="shared" si="98"/>
        <v>#REF!</v>
      </c>
      <c r="GQ35" s="36" t="e">
        <f t="shared" si="98"/>
        <v>#REF!</v>
      </c>
      <c r="GR35" s="36" t="e">
        <f t="shared" si="98"/>
        <v>#REF!</v>
      </c>
      <c r="GS35" s="36" t="e">
        <f t="shared" si="98"/>
        <v>#REF!</v>
      </c>
      <c r="GT35" s="36" t="e">
        <f t="shared" si="98"/>
        <v>#REF!</v>
      </c>
      <c r="GU35" s="36" t="e">
        <f t="shared" si="52"/>
        <v>#REF!</v>
      </c>
      <c r="GV35" s="36" t="e">
        <f t="shared" si="52"/>
        <v>#REF!</v>
      </c>
      <c r="GW35" s="36" t="e">
        <f t="shared" si="52"/>
        <v>#REF!</v>
      </c>
      <c r="GX35" s="36" t="e">
        <f t="shared" si="52"/>
        <v>#REF!</v>
      </c>
      <c r="GY35" s="36" t="e">
        <f t="shared" si="52"/>
        <v>#REF!</v>
      </c>
      <c r="GZ35" s="36" t="e">
        <f t="shared" si="52"/>
        <v>#REF!</v>
      </c>
      <c r="HA35" s="36" t="e">
        <f t="shared" si="52"/>
        <v>#REF!</v>
      </c>
      <c r="HB35" s="36" t="e">
        <f t="shared" si="52"/>
        <v>#REF!</v>
      </c>
      <c r="HC35" s="36" t="e">
        <f t="shared" si="52"/>
        <v>#REF!</v>
      </c>
      <c r="HD35" s="36" t="e">
        <f t="shared" si="52"/>
        <v>#REF!</v>
      </c>
      <c r="HE35" s="36" t="e">
        <f t="shared" si="52"/>
        <v>#REF!</v>
      </c>
      <c r="HF35" s="36" t="e">
        <f t="shared" si="52"/>
        <v>#REF!</v>
      </c>
      <c r="HG35" s="36" t="e">
        <f t="shared" si="52"/>
        <v>#REF!</v>
      </c>
      <c r="HH35" s="36" t="e">
        <f t="shared" si="52"/>
        <v>#REF!</v>
      </c>
    </row>
    <row r="36" spans="1:216" ht="15.75" customHeight="1">
      <c r="A36" s="10">
        <v>26</v>
      </c>
      <c r="B36" s="59" t="s">
        <v>365</v>
      </c>
      <c r="C36" s="103" t="e">
        <f>#REF!</f>
        <v>#REF!</v>
      </c>
      <c r="D36" s="116" t="e">
        <f>#REF!</f>
        <v>#REF!</v>
      </c>
      <c r="E36" s="75" t="e">
        <f>#REF!</f>
        <v>#REF!</v>
      </c>
      <c r="F36" s="15" t="e">
        <f t="shared" si="78"/>
        <v>#REF!</v>
      </c>
      <c r="G36" s="15" t="e">
        <f t="shared" si="79"/>
        <v>#REF!</v>
      </c>
      <c r="H36" s="15" t="e">
        <f t="shared" si="80"/>
        <v>#REF!</v>
      </c>
      <c r="I36" s="15" t="e">
        <f t="shared" si="81"/>
        <v>#REF!</v>
      </c>
      <c r="J36" s="15" t="e">
        <f t="shared" si="82"/>
        <v>#REF!</v>
      </c>
      <c r="K36" s="22">
        <v>0.05</v>
      </c>
      <c r="L36" s="15" t="e">
        <f t="shared" si="1"/>
        <v>#VALUE!</v>
      </c>
      <c r="M36" s="15"/>
      <c r="N36" s="107" t="e">
        <f t="shared" si="20"/>
        <v>#REF!</v>
      </c>
      <c r="O36" s="15" t="e">
        <f t="shared" si="21"/>
        <v>#REF!</v>
      </c>
      <c r="P36" s="100" t="e">
        <f t="shared" si="28"/>
        <v>#REF!</v>
      </c>
      <c r="Q36" s="36" t="e">
        <f t="shared" si="29"/>
        <v>#REF!</v>
      </c>
      <c r="R36" s="36" t="e">
        <f t="shared" si="2"/>
        <v>#REF!</v>
      </c>
      <c r="S36" s="36" t="e">
        <f t="shared" si="2"/>
        <v>#REF!</v>
      </c>
      <c r="T36" s="36" t="e">
        <f t="shared" si="2"/>
        <v>#REF!</v>
      </c>
      <c r="U36" s="36" t="e">
        <f t="shared" si="2"/>
        <v>#REF!</v>
      </c>
      <c r="V36" s="36" t="e">
        <f t="shared" si="83"/>
        <v>#REF!</v>
      </c>
      <c r="W36" s="36" t="e">
        <f t="shared" si="84"/>
        <v>#REF!</v>
      </c>
      <c r="X36" s="36" t="e">
        <f t="shared" si="85"/>
        <v>#REF!</v>
      </c>
      <c r="Y36" s="36" t="e">
        <f t="shared" si="86"/>
        <v>#REF!</v>
      </c>
      <c r="Z36" s="36" t="e">
        <f t="shared" si="87"/>
        <v>#REF!</v>
      </c>
      <c r="AA36" s="36" t="e">
        <f t="shared" si="88"/>
        <v>#REF!</v>
      </c>
      <c r="AB36" s="36" t="e">
        <f t="shared" si="88"/>
        <v>#REF!</v>
      </c>
      <c r="AC36" s="36" t="e">
        <f t="shared" si="88"/>
        <v>#REF!</v>
      </c>
      <c r="AD36" s="36" t="e">
        <f t="shared" si="88"/>
        <v>#REF!</v>
      </c>
      <c r="AE36" s="36" t="e">
        <f t="shared" si="88"/>
        <v>#REF!</v>
      </c>
      <c r="AF36" s="36" t="e">
        <f t="shared" si="88"/>
        <v>#REF!</v>
      </c>
      <c r="AG36" s="36" t="e">
        <f t="shared" si="88"/>
        <v>#REF!</v>
      </c>
      <c r="AH36" s="36" t="e">
        <f t="shared" si="88"/>
        <v>#REF!</v>
      </c>
      <c r="AI36" s="36" t="e">
        <f t="shared" si="88"/>
        <v>#REF!</v>
      </c>
      <c r="AJ36" s="36" t="e">
        <f t="shared" si="88"/>
        <v>#REF!</v>
      </c>
      <c r="AK36" s="36" t="e">
        <f t="shared" si="88"/>
        <v>#REF!</v>
      </c>
      <c r="AL36" s="36" t="e">
        <f t="shared" si="88"/>
        <v>#REF!</v>
      </c>
      <c r="AM36" s="36" t="e">
        <f t="shared" si="88"/>
        <v>#REF!</v>
      </c>
      <c r="AN36" s="36" t="e">
        <f t="shared" si="88"/>
        <v>#REF!</v>
      </c>
      <c r="AO36" s="36" t="e">
        <f t="shared" si="88"/>
        <v>#REF!</v>
      </c>
      <c r="AP36" s="36" t="e">
        <f t="shared" si="88"/>
        <v>#REF!</v>
      </c>
      <c r="AQ36" s="36" t="e">
        <f t="shared" si="89"/>
        <v>#REF!</v>
      </c>
      <c r="AR36" s="36" t="e">
        <f t="shared" si="89"/>
        <v>#REF!</v>
      </c>
      <c r="AS36" s="36" t="e">
        <f t="shared" si="89"/>
        <v>#REF!</v>
      </c>
      <c r="AT36" s="36" t="e">
        <f t="shared" si="89"/>
        <v>#REF!</v>
      </c>
      <c r="AU36" s="36" t="e">
        <f t="shared" si="89"/>
        <v>#REF!</v>
      </c>
      <c r="AV36" s="36" t="e">
        <f t="shared" si="89"/>
        <v>#REF!</v>
      </c>
      <c r="AW36" s="36" t="e">
        <f t="shared" si="89"/>
        <v>#REF!</v>
      </c>
      <c r="AX36" s="36" t="e">
        <f t="shared" si="89"/>
        <v>#REF!</v>
      </c>
      <c r="AY36" s="36" t="e">
        <f t="shared" si="89"/>
        <v>#REF!</v>
      </c>
      <c r="AZ36" s="36" t="e">
        <f t="shared" si="89"/>
        <v>#REF!</v>
      </c>
      <c r="BA36" s="36" t="e">
        <f t="shared" si="89"/>
        <v>#REF!</v>
      </c>
      <c r="BB36" s="36" t="e">
        <f t="shared" si="89"/>
        <v>#REF!</v>
      </c>
      <c r="BC36" s="36" t="e">
        <f t="shared" si="89"/>
        <v>#REF!</v>
      </c>
      <c r="BD36" s="36" t="e">
        <f t="shared" si="89"/>
        <v>#REF!</v>
      </c>
      <c r="BE36" s="36" t="e">
        <f t="shared" si="89"/>
        <v>#REF!</v>
      </c>
      <c r="BF36" s="36" t="e">
        <f t="shared" si="89"/>
        <v>#REF!</v>
      </c>
      <c r="BG36" s="36" t="e">
        <f t="shared" si="90"/>
        <v>#REF!</v>
      </c>
      <c r="BH36" s="36" t="e">
        <f t="shared" si="90"/>
        <v>#REF!</v>
      </c>
      <c r="BI36" s="36" t="e">
        <f t="shared" si="90"/>
        <v>#REF!</v>
      </c>
      <c r="BJ36" s="36" t="e">
        <f t="shared" si="90"/>
        <v>#REF!</v>
      </c>
      <c r="BK36" s="36" t="e">
        <f t="shared" si="90"/>
        <v>#REF!</v>
      </c>
      <c r="BL36" s="36" t="e">
        <f t="shared" si="90"/>
        <v>#REF!</v>
      </c>
      <c r="BM36" s="36" t="e">
        <f t="shared" si="90"/>
        <v>#REF!</v>
      </c>
      <c r="BN36" s="36" t="e">
        <f t="shared" si="90"/>
        <v>#REF!</v>
      </c>
      <c r="BO36" s="36" t="e">
        <f t="shared" si="90"/>
        <v>#REF!</v>
      </c>
      <c r="BP36" s="36" t="e">
        <f t="shared" si="90"/>
        <v>#REF!</v>
      </c>
      <c r="BQ36" s="36" t="e">
        <f t="shared" si="90"/>
        <v>#REF!</v>
      </c>
      <c r="BR36" s="36" t="e">
        <f t="shared" si="90"/>
        <v>#REF!</v>
      </c>
      <c r="BS36" s="36" t="e">
        <f t="shared" si="90"/>
        <v>#REF!</v>
      </c>
      <c r="BT36" s="36" t="e">
        <f t="shared" si="90"/>
        <v>#REF!</v>
      </c>
      <c r="BU36" s="36" t="e">
        <f t="shared" si="90"/>
        <v>#REF!</v>
      </c>
      <c r="BV36" s="36" t="e">
        <f t="shared" si="90"/>
        <v>#REF!</v>
      </c>
      <c r="BW36" s="36" t="e">
        <f t="shared" si="91"/>
        <v>#REF!</v>
      </c>
      <c r="BX36" s="36" t="e">
        <f t="shared" si="91"/>
        <v>#REF!</v>
      </c>
      <c r="BY36" s="36" t="e">
        <f t="shared" si="91"/>
        <v>#REF!</v>
      </c>
      <c r="BZ36" s="36" t="e">
        <f t="shared" si="91"/>
        <v>#REF!</v>
      </c>
      <c r="CA36" s="36" t="e">
        <f t="shared" si="91"/>
        <v>#REF!</v>
      </c>
      <c r="CB36" s="36" t="e">
        <f t="shared" si="91"/>
        <v>#REF!</v>
      </c>
      <c r="CC36" s="36" t="e">
        <f t="shared" si="91"/>
        <v>#REF!</v>
      </c>
      <c r="CD36" s="36" t="e">
        <f t="shared" si="91"/>
        <v>#REF!</v>
      </c>
      <c r="CE36" s="36" t="e">
        <f t="shared" si="91"/>
        <v>#REF!</v>
      </c>
      <c r="CF36" s="36" t="e">
        <f t="shared" si="91"/>
        <v>#REF!</v>
      </c>
      <c r="CG36" s="36" t="e">
        <f t="shared" si="91"/>
        <v>#REF!</v>
      </c>
      <c r="CH36" s="36" t="e">
        <f t="shared" si="91"/>
        <v>#REF!</v>
      </c>
      <c r="CI36" s="36" t="e">
        <f t="shared" si="91"/>
        <v>#REF!</v>
      </c>
      <c r="CJ36" s="36" t="e">
        <f t="shared" si="91"/>
        <v>#REF!</v>
      </c>
      <c r="CK36" s="36" t="e">
        <f t="shared" si="91"/>
        <v>#REF!</v>
      </c>
      <c r="CL36" s="36" t="e">
        <f t="shared" si="91"/>
        <v>#REF!</v>
      </c>
      <c r="CM36" s="36" t="e">
        <f t="shared" si="92"/>
        <v>#REF!</v>
      </c>
      <c r="CN36" s="36" t="e">
        <f t="shared" si="92"/>
        <v>#REF!</v>
      </c>
      <c r="CO36" s="36" t="e">
        <f t="shared" si="92"/>
        <v>#REF!</v>
      </c>
      <c r="CP36" s="36" t="e">
        <f t="shared" si="92"/>
        <v>#REF!</v>
      </c>
      <c r="CQ36" s="36" t="e">
        <f t="shared" si="92"/>
        <v>#REF!</v>
      </c>
      <c r="CR36" s="36" t="e">
        <f t="shared" si="92"/>
        <v>#REF!</v>
      </c>
      <c r="CS36" s="36" t="e">
        <f t="shared" si="92"/>
        <v>#REF!</v>
      </c>
      <c r="CT36" s="36" t="e">
        <f t="shared" si="92"/>
        <v>#REF!</v>
      </c>
      <c r="CU36" s="36" t="e">
        <f t="shared" si="92"/>
        <v>#REF!</v>
      </c>
      <c r="CV36" s="36" t="e">
        <f t="shared" si="92"/>
        <v>#REF!</v>
      </c>
      <c r="CW36" s="36" t="e">
        <f t="shared" si="92"/>
        <v>#REF!</v>
      </c>
      <c r="CX36" s="36" t="e">
        <f t="shared" si="92"/>
        <v>#REF!</v>
      </c>
      <c r="CY36" s="36" t="e">
        <f t="shared" si="92"/>
        <v>#REF!</v>
      </c>
      <c r="CZ36" s="36" t="e">
        <f t="shared" si="92"/>
        <v>#REF!</v>
      </c>
      <c r="DA36" s="36" t="e">
        <f t="shared" si="92"/>
        <v>#REF!</v>
      </c>
      <c r="DB36" s="36" t="e">
        <f t="shared" si="92"/>
        <v>#REF!</v>
      </c>
      <c r="DC36" s="36" t="e">
        <f t="shared" si="93"/>
        <v>#REF!</v>
      </c>
      <c r="DD36" s="36" t="e">
        <f t="shared" si="93"/>
        <v>#REF!</v>
      </c>
      <c r="DE36" s="36" t="e">
        <f t="shared" si="93"/>
        <v>#REF!</v>
      </c>
      <c r="DF36" s="36" t="e">
        <f t="shared" si="93"/>
        <v>#REF!</v>
      </c>
      <c r="DG36" s="36" t="e">
        <f t="shared" si="93"/>
        <v>#REF!</v>
      </c>
      <c r="DH36" s="36" t="e">
        <f t="shared" si="93"/>
        <v>#REF!</v>
      </c>
      <c r="DI36" s="36" t="e">
        <f t="shared" si="93"/>
        <v>#REF!</v>
      </c>
      <c r="DJ36" s="36" t="e">
        <f t="shared" si="93"/>
        <v>#REF!</v>
      </c>
      <c r="DK36" s="36" t="e">
        <f t="shared" si="93"/>
        <v>#REF!</v>
      </c>
      <c r="DL36" s="36" t="e">
        <f t="shared" si="93"/>
        <v>#REF!</v>
      </c>
      <c r="DM36" s="36" t="e">
        <f t="shared" si="93"/>
        <v>#REF!</v>
      </c>
      <c r="DN36" s="36" t="e">
        <f t="shared" si="93"/>
        <v>#REF!</v>
      </c>
      <c r="DO36" s="36" t="e">
        <f t="shared" si="93"/>
        <v>#REF!</v>
      </c>
      <c r="DP36" s="36" t="e">
        <f t="shared" si="93"/>
        <v>#REF!</v>
      </c>
      <c r="DQ36" s="36" t="e">
        <f t="shared" si="93"/>
        <v>#REF!</v>
      </c>
      <c r="DR36" s="36" t="e">
        <f t="shared" si="93"/>
        <v>#REF!</v>
      </c>
      <c r="DS36" s="36" t="e">
        <f t="shared" si="94"/>
        <v>#REF!</v>
      </c>
      <c r="DT36" s="36" t="e">
        <f t="shared" si="94"/>
        <v>#REF!</v>
      </c>
      <c r="DU36" s="36" t="e">
        <f t="shared" si="94"/>
        <v>#REF!</v>
      </c>
      <c r="DV36" s="36" t="e">
        <f t="shared" si="94"/>
        <v>#REF!</v>
      </c>
      <c r="DW36" s="36" t="e">
        <f t="shared" si="94"/>
        <v>#REF!</v>
      </c>
      <c r="DX36" s="36" t="e">
        <f t="shared" si="94"/>
        <v>#REF!</v>
      </c>
      <c r="DY36" s="36" t="e">
        <f t="shared" si="94"/>
        <v>#REF!</v>
      </c>
      <c r="DZ36" s="36" t="e">
        <f t="shared" si="94"/>
        <v>#REF!</v>
      </c>
      <c r="EA36" s="36" t="e">
        <f t="shared" si="94"/>
        <v>#REF!</v>
      </c>
      <c r="EB36" s="36" t="e">
        <f t="shared" si="94"/>
        <v>#REF!</v>
      </c>
      <c r="EC36" s="36" t="e">
        <f t="shared" si="94"/>
        <v>#REF!</v>
      </c>
      <c r="ED36" s="36" t="e">
        <f t="shared" si="94"/>
        <v>#REF!</v>
      </c>
      <c r="EE36" s="36" t="e">
        <f t="shared" si="94"/>
        <v>#REF!</v>
      </c>
      <c r="EF36" s="36" t="e">
        <f t="shared" si="94"/>
        <v>#REF!</v>
      </c>
      <c r="EG36" s="36" t="e">
        <f t="shared" si="94"/>
        <v>#REF!</v>
      </c>
      <c r="EH36" s="36" t="e">
        <f t="shared" si="94"/>
        <v>#REF!</v>
      </c>
      <c r="EI36" s="36" t="e">
        <f t="shared" si="95"/>
        <v>#REF!</v>
      </c>
      <c r="EJ36" s="36" t="e">
        <f t="shared" si="95"/>
        <v>#REF!</v>
      </c>
      <c r="EK36" s="36" t="e">
        <f t="shared" si="95"/>
        <v>#REF!</v>
      </c>
      <c r="EL36" s="36" t="e">
        <f t="shared" si="95"/>
        <v>#REF!</v>
      </c>
      <c r="EM36" s="36" t="e">
        <f t="shared" si="95"/>
        <v>#REF!</v>
      </c>
      <c r="EN36" s="36" t="e">
        <f t="shared" si="95"/>
        <v>#REF!</v>
      </c>
      <c r="EO36" s="36" t="e">
        <f t="shared" si="95"/>
        <v>#REF!</v>
      </c>
      <c r="EP36" s="36" t="e">
        <f t="shared" si="95"/>
        <v>#REF!</v>
      </c>
      <c r="EQ36" s="36" t="e">
        <f t="shared" si="95"/>
        <v>#REF!</v>
      </c>
      <c r="ER36" s="36" t="e">
        <f t="shared" si="95"/>
        <v>#REF!</v>
      </c>
      <c r="ES36" s="36" t="e">
        <f t="shared" si="95"/>
        <v>#REF!</v>
      </c>
      <c r="ET36" s="36" t="e">
        <f t="shared" si="95"/>
        <v>#REF!</v>
      </c>
      <c r="EU36" s="36" t="e">
        <f t="shared" si="95"/>
        <v>#REF!</v>
      </c>
      <c r="EV36" s="36" t="e">
        <f t="shared" si="95"/>
        <v>#REF!</v>
      </c>
      <c r="EW36" s="36" t="e">
        <f t="shared" si="95"/>
        <v>#REF!</v>
      </c>
      <c r="EX36" s="36" t="e">
        <f t="shared" si="95"/>
        <v>#REF!</v>
      </c>
      <c r="EY36" s="36" t="e">
        <f t="shared" si="96"/>
        <v>#REF!</v>
      </c>
      <c r="EZ36" s="36" t="e">
        <f t="shared" si="96"/>
        <v>#REF!</v>
      </c>
      <c r="FA36" s="36" t="e">
        <f t="shared" si="96"/>
        <v>#REF!</v>
      </c>
      <c r="FB36" s="36" t="e">
        <f t="shared" si="96"/>
        <v>#REF!</v>
      </c>
      <c r="FC36" s="36" t="e">
        <f t="shared" si="96"/>
        <v>#REF!</v>
      </c>
      <c r="FD36" s="36" t="e">
        <f t="shared" si="96"/>
        <v>#REF!</v>
      </c>
      <c r="FE36" s="36" t="e">
        <f t="shared" si="96"/>
        <v>#REF!</v>
      </c>
      <c r="FF36" s="36" t="e">
        <f t="shared" si="96"/>
        <v>#REF!</v>
      </c>
      <c r="FG36" s="36" t="e">
        <f t="shared" si="96"/>
        <v>#REF!</v>
      </c>
      <c r="FH36" s="36" t="e">
        <f t="shared" si="96"/>
        <v>#REF!</v>
      </c>
      <c r="FI36" s="36" t="e">
        <f t="shared" si="96"/>
        <v>#REF!</v>
      </c>
      <c r="FJ36" s="36" t="e">
        <f t="shared" si="96"/>
        <v>#REF!</v>
      </c>
      <c r="FK36" s="36" t="e">
        <f t="shared" si="96"/>
        <v>#REF!</v>
      </c>
      <c r="FL36" s="36" t="e">
        <f t="shared" si="96"/>
        <v>#REF!</v>
      </c>
      <c r="FM36" s="36" t="e">
        <f t="shared" si="96"/>
        <v>#REF!</v>
      </c>
      <c r="FN36" s="36" t="e">
        <f t="shared" si="96"/>
        <v>#REF!</v>
      </c>
      <c r="FO36" s="36" t="e">
        <f t="shared" si="97"/>
        <v>#REF!</v>
      </c>
      <c r="FP36" s="36" t="e">
        <f t="shared" si="97"/>
        <v>#REF!</v>
      </c>
      <c r="FQ36" s="36" t="e">
        <f t="shared" si="97"/>
        <v>#REF!</v>
      </c>
      <c r="FR36" s="36" t="e">
        <f t="shared" si="97"/>
        <v>#REF!</v>
      </c>
      <c r="FS36" s="36" t="e">
        <f t="shared" si="97"/>
        <v>#REF!</v>
      </c>
      <c r="FT36" s="36" t="e">
        <f t="shared" si="97"/>
        <v>#REF!</v>
      </c>
      <c r="FU36" s="36" t="e">
        <f t="shared" si="97"/>
        <v>#REF!</v>
      </c>
      <c r="FV36" s="36" t="e">
        <f t="shared" si="97"/>
        <v>#REF!</v>
      </c>
      <c r="FW36" s="36" t="e">
        <f t="shared" si="97"/>
        <v>#REF!</v>
      </c>
      <c r="FX36" s="36" t="e">
        <f t="shared" si="97"/>
        <v>#REF!</v>
      </c>
      <c r="FY36" s="36" t="e">
        <f t="shared" si="97"/>
        <v>#REF!</v>
      </c>
      <c r="FZ36" s="36" t="e">
        <f t="shared" si="97"/>
        <v>#REF!</v>
      </c>
      <c r="GA36" s="36" t="e">
        <f t="shared" si="97"/>
        <v>#REF!</v>
      </c>
      <c r="GB36" s="36" t="e">
        <f t="shared" si="97"/>
        <v>#REF!</v>
      </c>
      <c r="GC36" s="36" t="e">
        <f t="shared" si="97"/>
        <v>#REF!</v>
      </c>
      <c r="GD36" s="36" t="e">
        <f t="shared" si="97"/>
        <v>#REF!</v>
      </c>
      <c r="GE36" s="36" t="e">
        <f t="shared" si="98"/>
        <v>#REF!</v>
      </c>
      <c r="GF36" s="36" t="e">
        <f t="shared" si="98"/>
        <v>#REF!</v>
      </c>
      <c r="GG36" s="36" t="e">
        <f t="shared" si="98"/>
        <v>#REF!</v>
      </c>
      <c r="GH36" s="36" t="e">
        <f t="shared" si="98"/>
        <v>#REF!</v>
      </c>
      <c r="GI36" s="36" t="e">
        <f t="shared" si="98"/>
        <v>#REF!</v>
      </c>
      <c r="GJ36" s="36" t="e">
        <f t="shared" si="98"/>
        <v>#REF!</v>
      </c>
      <c r="GK36" s="36" t="e">
        <f t="shared" si="98"/>
        <v>#REF!</v>
      </c>
      <c r="GL36" s="36" t="e">
        <f t="shared" si="98"/>
        <v>#REF!</v>
      </c>
      <c r="GM36" s="36" t="e">
        <f t="shared" si="98"/>
        <v>#REF!</v>
      </c>
      <c r="GN36" s="36" t="e">
        <f t="shared" si="98"/>
        <v>#REF!</v>
      </c>
      <c r="GO36" s="36" t="e">
        <f t="shared" si="98"/>
        <v>#REF!</v>
      </c>
      <c r="GP36" s="36" t="e">
        <f t="shared" si="98"/>
        <v>#REF!</v>
      </c>
      <c r="GQ36" s="36" t="e">
        <f t="shared" si="98"/>
        <v>#REF!</v>
      </c>
      <c r="GR36" s="36" t="e">
        <f t="shared" si="98"/>
        <v>#REF!</v>
      </c>
      <c r="GS36" s="36" t="e">
        <f t="shared" si="98"/>
        <v>#REF!</v>
      </c>
      <c r="GT36" s="36" t="e">
        <f t="shared" si="98"/>
        <v>#REF!</v>
      </c>
      <c r="GU36" s="36" t="e">
        <f aca="true" t="shared" si="99" ref="GU36:HH40">GT36*(1+$K36)</f>
        <v>#REF!</v>
      </c>
      <c r="GV36" s="36" t="e">
        <f aca="true" t="shared" si="100" ref="GV36:HH36">GU36*(1+$K36)</f>
        <v>#REF!</v>
      </c>
      <c r="GW36" s="36" t="e">
        <f t="shared" si="100"/>
        <v>#REF!</v>
      </c>
      <c r="GX36" s="36" t="e">
        <f t="shared" si="100"/>
        <v>#REF!</v>
      </c>
      <c r="GY36" s="36" t="e">
        <f t="shared" si="100"/>
        <v>#REF!</v>
      </c>
      <c r="GZ36" s="36" t="e">
        <f t="shared" si="100"/>
        <v>#REF!</v>
      </c>
      <c r="HA36" s="36" t="e">
        <f t="shared" si="100"/>
        <v>#REF!</v>
      </c>
      <c r="HB36" s="36" t="e">
        <f t="shared" si="100"/>
        <v>#REF!</v>
      </c>
      <c r="HC36" s="36" t="e">
        <f t="shared" si="100"/>
        <v>#REF!</v>
      </c>
      <c r="HD36" s="36" t="e">
        <f t="shared" si="100"/>
        <v>#REF!</v>
      </c>
      <c r="HE36" s="36" t="e">
        <f t="shared" si="100"/>
        <v>#REF!</v>
      </c>
      <c r="HF36" s="36" t="e">
        <f t="shared" si="100"/>
        <v>#REF!</v>
      </c>
      <c r="HG36" s="36" t="e">
        <f t="shared" si="100"/>
        <v>#REF!</v>
      </c>
      <c r="HH36" s="36" t="e">
        <f t="shared" si="100"/>
        <v>#REF!</v>
      </c>
    </row>
    <row r="37" spans="1:216" ht="15.75" customHeight="1">
      <c r="A37" s="10">
        <v>27</v>
      </c>
      <c r="B37" s="59" t="s">
        <v>366</v>
      </c>
      <c r="C37" s="103" t="e">
        <f>#REF!</f>
        <v>#REF!</v>
      </c>
      <c r="D37" s="116" t="e">
        <f>#REF!</f>
        <v>#REF!</v>
      </c>
      <c r="E37" s="75" t="e">
        <f>#REF!</f>
        <v>#REF!</v>
      </c>
      <c r="F37" s="15" t="e">
        <f t="shared" si="78"/>
        <v>#REF!</v>
      </c>
      <c r="G37" s="15" t="e">
        <f t="shared" si="79"/>
        <v>#REF!</v>
      </c>
      <c r="H37" s="15" t="e">
        <f t="shared" si="80"/>
        <v>#REF!</v>
      </c>
      <c r="I37" s="15" t="e">
        <f t="shared" si="81"/>
        <v>#REF!</v>
      </c>
      <c r="J37" s="15" t="e">
        <f t="shared" si="82"/>
        <v>#REF!</v>
      </c>
      <c r="K37" s="22">
        <v>0.05</v>
      </c>
      <c r="L37" s="15" t="e">
        <f t="shared" si="1"/>
        <v>#VALUE!</v>
      </c>
      <c r="M37" s="15"/>
      <c r="N37" s="107" t="e">
        <f t="shared" si="20"/>
        <v>#REF!</v>
      </c>
      <c r="O37" s="15" t="e">
        <f t="shared" si="21"/>
        <v>#REF!</v>
      </c>
      <c r="P37" s="100" t="e">
        <f t="shared" si="28"/>
        <v>#REF!</v>
      </c>
      <c r="Q37" s="36" t="e">
        <f t="shared" si="29"/>
        <v>#REF!</v>
      </c>
      <c r="R37" s="36" t="e">
        <f t="shared" si="2"/>
        <v>#REF!</v>
      </c>
      <c r="S37" s="36" t="e">
        <f t="shared" si="2"/>
        <v>#REF!</v>
      </c>
      <c r="T37" s="36" t="e">
        <f t="shared" si="2"/>
        <v>#REF!</v>
      </c>
      <c r="U37" s="36" t="e">
        <f t="shared" si="2"/>
        <v>#REF!</v>
      </c>
      <c r="V37" s="36" t="e">
        <f t="shared" si="83"/>
        <v>#REF!</v>
      </c>
      <c r="W37" s="36" t="e">
        <f t="shared" si="84"/>
        <v>#REF!</v>
      </c>
      <c r="X37" s="36" t="e">
        <f t="shared" si="85"/>
        <v>#REF!</v>
      </c>
      <c r="Y37" s="36" t="e">
        <f t="shared" si="86"/>
        <v>#REF!</v>
      </c>
      <c r="Z37" s="36" t="e">
        <f t="shared" si="87"/>
        <v>#REF!</v>
      </c>
      <c r="AA37" s="36" t="e">
        <f t="shared" si="88"/>
        <v>#REF!</v>
      </c>
      <c r="AB37" s="36" t="e">
        <f t="shared" si="88"/>
        <v>#REF!</v>
      </c>
      <c r="AC37" s="36" t="e">
        <f t="shared" si="88"/>
        <v>#REF!</v>
      </c>
      <c r="AD37" s="36" t="e">
        <f t="shared" si="88"/>
        <v>#REF!</v>
      </c>
      <c r="AE37" s="36" t="e">
        <f t="shared" si="88"/>
        <v>#REF!</v>
      </c>
      <c r="AF37" s="36" t="e">
        <f t="shared" si="88"/>
        <v>#REF!</v>
      </c>
      <c r="AG37" s="36" t="e">
        <f t="shared" si="88"/>
        <v>#REF!</v>
      </c>
      <c r="AH37" s="36" t="e">
        <f t="shared" si="88"/>
        <v>#REF!</v>
      </c>
      <c r="AI37" s="36" t="e">
        <f t="shared" si="88"/>
        <v>#REF!</v>
      </c>
      <c r="AJ37" s="36" t="e">
        <f t="shared" si="88"/>
        <v>#REF!</v>
      </c>
      <c r="AK37" s="36" t="e">
        <f t="shared" si="88"/>
        <v>#REF!</v>
      </c>
      <c r="AL37" s="36" t="e">
        <f t="shared" si="88"/>
        <v>#REF!</v>
      </c>
      <c r="AM37" s="36" t="e">
        <f t="shared" si="88"/>
        <v>#REF!</v>
      </c>
      <c r="AN37" s="36" t="e">
        <f t="shared" si="88"/>
        <v>#REF!</v>
      </c>
      <c r="AO37" s="36" t="e">
        <f t="shared" si="88"/>
        <v>#REF!</v>
      </c>
      <c r="AP37" s="36" t="e">
        <f t="shared" si="88"/>
        <v>#REF!</v>
      </c>
      <c r="AQ37" s="36" t="e">
        <f t="shared" si="89"/>
        <v>#REF!</v>
      </c>
      <c r="AR37" s="36" t="e">
        <f t="shared" si="89"/>
        <v>#REF!</v>
      </c>
      <c r="AS37" s="36" t="e">
        <f t="shared" si="89"/>
        <v>#REF!</v>
      </c>
      <c r="AT37" s="36" t="e">
        <f t="shared" si="89"/>
        <v>#REF!</v>
      </c>
      <c r="AU37" s="36" t="e">
        <f t="shared" si="89"/>
        <v>#REF!</v>
      </c>
      <c r="AV37" s="36" t="e">
        <f t="shared" si="89"/>
        <v>#REF!</v>
      </c>
      <c r="AW37" s="36" t="e">
        <f t="shared" si="89"/>
        <v>#REF!</v>
      </c>
      <c r="AX37" s="36" t="e">
        <f t="shared" si="89"/>
        <v>#REF!</v>
      </c>
      <c r="AY37" s="36" t="e">
        <f t="shared" si="89"/>
        <v>#REF!</v>
      </c>
      <c r="AZ37" s="36" t="e">
        <f t="shared" si="89"/>
        <v>#REF!</v>
      </c>
      <c r="BA37" s="36" t="e">
        <f t="shared" si="89"/>
        <v>#REF!</v>
      </c>
      <c r="BB37" s="36" t="e">
        <f t="shared" si="89"/>
        <v>#REF!</v>
      </c>
      <c r="BC37" s="36" t="e">
        <f t="shared" si="89"/>
        <v>#REF!</v>
      </c>
      <c r="BD37" s="36" t="e">
        <f t="shared" si="89"/>
        <v>#REF!</v>
      </c>
      <c r="BE37" s="36" t="e">
        <f t="shared" si="89"/>
        <v>#REF!</v>
      </c>
      <c r="BF37" s="36" t="e">
        <f t="shared" si="89"/>
        <v>#REF!</v>
      </c>
      <c r="BG37" s="36" t="e">
        <f t="shared" si="90"/>
        <v>#REF!</v>
      </c>
      <c r="BH37" s="36" t="e">
        <f t="shared" si="90"/>
        <v>#REF!</v>
      </c>
      <c r="BI37" s="36" t="e">
        <f t="shared" si="90"/>
        <v>#REF!</v>
      </c>
      <c r="BJ37" s="36" t="e">
        <f t="shared" si="90"/>
        <v>#REF!</v>
      </c>
      <c r="BK37" s="36" t="e">
        <f t="shared" si="90"/>
        <v>#REF!</v>
      </c>
      <c r="BL37" s="36" t="e">
        <f t="shared" si="90"/>
        <v>#REF!</v>
      </c>
      <c r="BM37" s="36" t="e">
        <f t="shared" si="90"/>
        <v>#REF!</v>
      </c>
      <c r="BN37" s="36" t="e">
        <f t="shared" si="90"/>
        <v>#REF!</v>
      </c>
      <c r="BO37" s="36" t="e">
        <f t="shared" si="90"/>
        <v>#REF!</v>
      </c>
      <c r="BP37" s="36" t="e">
        <f t="shared" si="90"/>
        <v>#REF!</v>
      </c>
      <c r="BQ37" s="36" t="e">
        <f t="shared" si="90"/>
        <v>#REF!</v>
      </c>
      <c r="BR37" s="36" t="e">
        <f t="shared" si="90"/>
        <v>#REF!</v>
      </c>
      <c r="BS37" s="36" t="e">
        <f t="shared" si="90"/>
        <v>#REF!</v>
      </c>
      <c r="BT37" s="36" t="e">
        <f t="shared" si="90"/>
        <v>#REF!</v>
      </c>
      <c r="BU37" s="36" t="e">
        <f t="shared" si="90"/>
        <v>#REF!</v>
      </c>
      <c r="BV37" s="36" t="e">
        <f t="shared" si="90"/>
        <v>#REF!</v>
      </c>
      <c r="BW37" s="36" t="e">
        <f t="shared" si="91"/>
        <v>#REF!</v>
      </c>
      <c r="BX37" s="36" t="e">
        <f t="shared" si="91"/>
        <v>#REF!</v>
      </c>
      <c r="BY37" s="36" t="e">
        <f t="shared" si="91"/>
        <v>#REF!</v>
      </c>
      <c r="BZ37" s="36" t="e">
        <f t="shared" si="91"/>
        <v>#REF!</v>
      </c>
      <c r="CA37" s="36" t="e">
        <f t="shared" si="91"/>
        <v>#REF!</v>
      </c>
      <c r="CB37" s="36" t="e">
        <f t="shared" si="91"/>
        <v>#REF!</v>
      </c>
      <c r="CC37" s="36" t="e">
        <f t="shared" si="91"/>
        <v>#REF!</v>
      </c>
      <c r="CD37" s="36" t="e">
        <f t="shared" si="91"/>
        <v>#REF!</v>
      </c>
      <c r="CE37" s="36" t="e">
        <f t="shared" si="91"/>
        <v>#REF!</v>
      </c>
      <c r="CF37" s="36" t="e">
        <f t="shared" si="91"/>
        <v>#REF!</v>
      </c>
      <c r="CG37" s="36" t="e">
        <f t="shared" si="91"/>
        <v>#REF!</v>
      </c>
      <c r="CH37" s="36" t="e">
        <f t="shared" si="91"/>
        <v>#REF!</v>
      </c>
      <c r="CI37" s="36" t="e">
        <f t="shared" si="91"/>
        <v>#REF!</v>
      </c>
      <c r="CJ37" s="36" t="e">
        <f t="shared" si="91"/>
        <v>#REF!</v>
      </c>
      <c r="CK37" s="36" t="e">
        <f t="shared" si="91"/>
        <v>#REF!</v>
      </c>
      <c r="CL37" s="36" t="e">
        <f t="shared" si="91"/>
        <v>#REF!</v>
      </c>
      <c r="CM37" s="36" t="e">
        <f t="shared" si="92"/>
        <v>#REF!</v>
      </c>
      <c r="CN37" s="36" t="e">
        <f t="shared" si="92"/>
        <v>#REF!</v>
      </c>
      <c r="CO37" s="36" t="e">
        <f t="shared" si="92"/>
        <v>#REF!</v>
      </c>
      <c r="CP37" s="36" t="e">
        <f t="shared" si="92"/>
        <v>#REF!</v>
      </c>
      <c r="CQ37" s="36" t="e">
        <f t="shared" si="92"/>
        <v>#REF!</v>
      </c>
      <c r="CR37" s="36" t="e">
        <f t="shared" si="92"/>
        <v>#REF!</v>
      </c>
      <c r="CS37" s="36" t="e">
        <f t="shared" si="92"/>
        <v>#REF!</v>
      </c>
      <c r="CT37" s="36" t="e">
        <f t="shared" si="92"/>
        <v>#REF!</v>
      </c>
      <c r="CU37" s="36" t="e">
        <f t="shared" si="92"/>
        <v>#REF!</v>
      </c>
      <c r="CV37" s="36" t="e">
        <f t="shared" si="92"/>
        <v>#REF!</v>
      </c>
      <c r="CW37" s="36" t="e">
        <f t="shared" si="92"/>
        <v>#REF!</v>
      </c>
      <c r="CX37" s="36" t="e">
        <f t="shared" si="92"/>
        <v>#REF!</v>
      </c>
      <c r="CY37" s="36" t="e">
        <f t="shared" si="92"/>
        <v>#REF!</v>
      </c>
      <c r="CZ37" s="36" t="e">
        <f t="shared" si="92"/>
        <v>#REF!</v>
      </c>
      <c r="DA37" s="36" t="e">
        <f t="shared" si="92"/>
        <v>#REF!</v>
      </c>
      <c r="DB37" s="36" t="e">
        <f t="shared" si="92"/>
        <v>#REF!</v>
      </c>
      <c r="DC37" s="36" t="e">
        <f t="shared" si="93"/>
        <v>#REF!</v>
      </c>
      <c r="DD37" s="36" t="e">
        <f t="shared" si="93"/>
        <v>#REF!</v>
      </c>
      <c r="DE37" s="36" t="e">
        <f t="shared" si="93"/>
        <v>#REF!</v>
      </c>
      <c r="DF37" s="36" t="e">
        <f t="shared" si="93"/>
        <v>#REF!</v>
      </c>
      <c r="DG37" s="36" t="e">
        <f t="shared" si="93"/>
        <v>#REF!</v>
      </c>
      <c r="DH37" s="36" t="e">
        <f t="shared" si="93"/>
        <v>#REF!</v>
      </c>
      <c r="DI37" s="36" t="e">
        <f t="shared" si="93"/>
        <v>#REF!</v>
      </c>
      <c r="DJ37" s="36" t="e">
        <f t="shared" si="93"/>
        <v>#REF!</v>
      </c>
      <c r="DK37" s="36" t="e">
        <f t="shared" si="93"/>
        <v>#REF!</v>
      </c>
      <c r="DL37" s="36" t="e">
        <f t="shared" si="93"/>
        <v>#REF!</v>
      </c>
      <c r="DM37" s="36" t="e">
        <f t="shared" si="93"/>
        <v>#REF!</v>
      </c>
      <c r="DN37" s="36" t="e">
        <f t="shared" si="93"/>
        <v>#REF!</v>
      </c>
      <c r="DO37" s="36" t="e">
        <f t="shared" si="93"/>
        <v>#REF!</v>
      </c>
      <c r="DP37" s="36" t="e">
        <f t="shared" si="93"/>
        <v>#REF!</v>
      </c>
      <c r="DQ37" s="36" t="e">
        <f t="shared" si="93"/>
        <v>#REF!</v>
      </c>
      <c r="DR37" s="36" t="e">
        <f t="shared" si="93"/>
        <v>#REF!</v>
      </c>
      <c r="DS37" s="36" t="e">
        <f t="shared" si="94"/>
        <v>#REF!</v>
      </c>
      <c r="DT37" s="36" t="e">
        <f t="shared" si="94"/>
        <v>#REF!</v>
      </c>
      <c r="DU37" s="36" t="e">
        <f t="shared" si="94"/>
        <v>#REF!</v>
      </c>
      <c r="DV37" s="36" t="e">
        <f t="shared" si="94"/>
        <v>#REF!</v>
      </c>
      <c r="DW37" s="36" t="e">
        <f t="shared" si="94"/>
        <v>#REF!</v>
      </c>
      <c r="DX37" s="36" t="e">
        <f t="shared" si="94"/>
        <v>#REF!</v>
      </c>
      <c r="DY37" s="36" t="e">
        <f t="shared" si="94"/>
        <v>#REF!</v>
      </c>
      <c r="DZ37" s="36" t="e">
        <f t="shared" si="94"/>
        <v>#REF!</v>
      </c>
      <c r="EA37" s="36" t="e">
        <f t="shared" si="94"/>
        <v>#REF!</v>
      </c>
      <c r="EB37" s="36" t="e">
        <f t="shared" si="94"/>
        <v>#REF!</v>
      </c>
      <c r="EC37" s="36" t="e">
        <f t="shared" si="94"/>
        <v>#REF!</v>
      </c>
      <c r="ED37" s="36" t="e">
        <f t="shared" si="94"/>
        <v>#REF!</v>
      </c>
      <c r="EE37" s="36" t="e">
        <f t="shared" si="94"/>
        <v>#REF!</v>
      </c>
      <c r="EF37" s="36" t="e">
        <f t="shared" si="94"/>
        <v>#REF!</v>
      </c>
      <c r="EG37" s="36" t="e">
        <f t="shared" si="94"/>
        <v>#REF!</v>
      </c>
      <c r="EH37" s="36" t="e">
        <f t="shared" si="94"/>
        <v>#REF!</v>
      </c>
      <c r="EI37" s="36" t="e">
        <f t="shared" si="95"/>
        <v>#REF!</v>
      </c>
      <c r="EJ37" s="36" t="e">
        <f t="shared" si="95"/>
        <v>#REF!</v>
      </c>
      <c r="EK37" s="36" t="e">
        <f t="shared" si="95"/>
        <v>#REF!</v>
      </c>
      <c r="EL37" s="36" t="e">
        <f t="shared" si="95"/>
        <v>#REF!</v>
      </c>
      <c r="EM37" s="36" t="e">
        <f t="shared" si="95"/>
        <v>#REF!</v>
      </c>
      <c r="EN37" s="36" t="e">
        <f t="shared" si="95"/>
        <v>#REF!</v>
      </c>
      <c r="EO37" s="36" t="e">
        <f t="shared" si="95"/>
        <v>#REF!</v>
      </c>
      <c r="EP37" s="36" t="e">
        <f t="shared" si="95"/>
        <v>#REF!</v>
      </c>
      <c r="EQ37" s="36" t="e">
        <f t="shared" si="95"/>
        <v>#REF!</v>
      </c>
      <c r="ER37" s="36" t="e">
        <f t="shared" si="95"/>
        <v>#REF!</v>
      </c>
      <c r="ES37" s="36" t="e">
        <f t="shared" si="95"/>
        <v>#REF!</v>
      </c>
      <c r="ET37" s="36" t="e">
        <f t="shared" si="95"/>
        <v>#REF!</v>
      </c>
      <c r="EU37" s="36" t="e">
        <f t="shared" si="95"/>
        <v>#REF!</v>
      </c>
      <c r="EV37" s="36" t="e">
        <f t="shared" si="95"/>
        <v>#REF!</v>
      </c>
      <c r="EW37" s="36" t="e">
        <f t="shared" si="95"/>
        <v>#REF!</v>
      </c>
      <c r="EX37" s="36" t="e">
        <f t="shared" si="95"/>
        <v>#REF!</v>
      </c>
      <c r="EY37" s="36" t="e">
        <f t="shared" si="96"/>
        <v>#REF!</v>
      </c>
      <c r="EZ37" s="36" t="e">
        <f t="shared" si="96"/>
        <v>#REF!</v>
      </c>
      <c r="FA37" s="36" t="e">
        <f t="shared" si="96"/>
        <v>#REF!</v>
      </c>
      <c r="FB37" s="36" t="e">
        <f t="shared" si="96"/>
        <v>#REF!</v>
      </c>
      <c r="FC37" s="36" t="e">
        <f t="shared" si="96"/>
        <v>#REF!</v>
      </c>
      <c r="FD37" s="36" t="e">
        <f t="shared" si="96"/>
        <v>#REF!</v>
      </c>
      <c r="FE37" s="36" t="e">
        <f t="shared" si="96"/>
        <v>#REF!</v>
      </c>
      <c r="FF37" s="36" t="e">
        <f t="shared" si="96"/>
        <v>#REF!</v>
      </c>
      <c r="FG37" s="36" t="e">
        <f t="shared" si="96"/>
        <v>#REF!</v>
      </c>
      <c r="FH37" s="36" t="e">
        <f t="shared" si="96"/>
        <v>#REF!</v>
      </c>
      <c r="FI37" s="36" t="e">
        <f t="shared" si="96"/>
        <v>#REF!</v>
      </c>
      <c r="FJ37" s="36" t="e">
        <f t="shared" si="96"/>
        <v>#REF!</v>
      </c>
      <c r="FK37" s="36" t="e">
        <f t="shared" si="96"/>
        <v>#REF!</v>
      </c>
      <c r="FL37" s="36" t="e">
        <f t="shared" si="96"/>
        <v>#REF!</v>
      </c>
      <c r="FM37" s="36" t="e">
        <f t="shared" si="96"/>
        <v>#REF!</v>
      </c>
      <c r="FN37" s="36" t="e">
        <f t="shared" si="96"/>
        <v>#REF!</v>
      </c>
      <c r="FO37" s="36" t="e">
        <f t="shared" si="97"/>
        <v>#REF!</v>
      </c>
      <c r="FP37" s="36" t="e">
        <f t="shared" si="97"/>
        <v>#REF!</v>
      </c>
      <c r="FQ37" s="36" t="e">
        <f t="shared" si="97"/>
        <v>#REF!</v>
      </c>
      <c r="FR37" s="36" t="e">
        <f t="shared" si="97"/>
        <v>#REF!</v>
      </c>
      <c r="FS37" s="36" t="e">
        <f t="shared" si="97"/>
        <v>#REF!</v>
      </c>
      <c r="FT37" s="36" t="e">
        <f t="shared" si="97"/>
        <v>#REF!</v>
      </c>
      <c r="FU37" s="36" t="e">
        <f t="shared" si="97"/>
        <v>#REF!</v>
      </c>
      <c r="FV37" s="36" t="e">
        <f t="shared" si="97"/>
        <v>#REF!</v>
      </c>
      <c r="FW37" s="36" t="e">
        <f t="shared" si="97"/>
        <v>#REF!</v>
      </c>
      <c r="FX37" s="36" t="e">
        <f t="shared" si="97"/>
        <v>#REF!</v>
      </c>
      <c r="FY37" s="36" t="e">
        <f t="shared" si="97"/>
        <v>#REF!</v>
      </c>
      <c r="FZ37" s="36" t="e">
        <f t="shared" si="97"/>
        <v>#REF!</v>
      </c>
      <c r="GA37" s="36" t="e">
        <f t="shared" si="97"/>
        <v>#REF!</v>
      </c>
      <c r="GB37" s="36" t="e">
        <f t="shared" si="97"/>
        <v>#REF!</v>
      </c>
      <c r="GC37" s="36" t="e">
        <f t="shared" si="97"/>
        <v>#REF!</v>
      </c>
      <c r="GD37" s="36" t="e">
        <f t="shared" si="97"/>
        <v>#REF!</v>
      </c>
      <c r="GE37" s="36" t="e">
        <f t="shared" si="98"/>
        <v>#REF!</v>
      </c>
      <c r="GF37" s="36" t="e">
        <f t="shared" si="98"/>
        <v>#REF!</v>
      </c>
      <c r="GG37" s="36" t="e">
        <f t="shared" si="98"/>
        <v>#REF!</v>
      </c>
      <c r="GH37" s="36" t="e">
        <f t="shared" si="98"/>
        <v>#REF!</v>
      </c>
      <c r="GI37" s="36" t="e">
        <f t="shared" si="98"/>
        <v>#REF!</v>
      </c>
      <c r="GJ37" s="36" t="e">
        <f t="shared" si="98"/>
        <v>#REF!</v>
      </c>
      <c r="GK37" s="36" t="e">
        <f t="shared" si="98"/>
        <v>#REF!</v>
      </c>
      <c r="GL37" s="36" t="e">
        <f t="shared" si="98"/>
        <v>#REF!</v>
      </c>
      <c r="GM37" s="36" t="e">
        <f t="shared" si="98"/>
        <v>#REF!</v>
      </c>
      <c r="GN37" s="36" t="e">
        <f t="shared" si="98"/>
        <v>#REF!</v>
      </c>
      <c r="GO37" s="36" t="e">
        <f t="shared" si="98"/>
        <v>#REF!</v>
      </c>
      <c r="GP37" s="36" t="e">
        <f t="shared" si="98"/>
        <v>#REF!</v>
      </c>
      <c r="GQ37" s="36" t="e">
        <f t="shared" si="98"/>
        <v>#REF!</v>
      </c>
      <c r="GR37" s="36" t="e">
        <f t="shared" si="98"/>
        <v>#REF!</v>
      </c>
      <c r="GS37" s="36" t="e">
        <f t="shared" si="98"/>
        <v>#REF!</v>
      </c>
      <c r="GT37" s="36" t="e">
        <f t="shared" si="98"/>
        <v>#REF!</v>
      </c>
      <c r="GU37" s="36" t="e">
        <f t="shared" si="99"/>
        <v>#REF!</v>
      </c>
      <c r="GV37" s="36" t="e">
        <f t="shared" si="99"/>
        <v>#REF!</v>
      </c>
      <c r="GW37" s="36" t="e">
        <f t="shared" si="99"/>
        <v>#REF!</v>
      </c>
      <c r="GX37" s="36" t="e">
        <f t="shared" si="99"/>
        <v>#REF!</v>
      </c>
      <c r="GY37" s="36" t="e">
        <f t="shared" si="99"/>
        <v>#REF!</v>
      </c>
      <c r="GZ37" s="36" t="e">
        <f t="shared" si="99"/>
        <v>#REF!</v>
      </c>
      <c r="HA37" s="36" t="e">
        <f t="shared" si="99"/>
        <v>#REF!</v>
      </c>
      <c r="HB37" s="36" t="e">
        <f t="shared" si="99"/>
        <v>#REF!</v>
      </c>
      <c r="HC37" s="36" t="e">
        <f t="shared" si="99"/>
        <v>#REF!</v>
      </c>
      <c r="HD37" s="36" t="e">
        <f t="shared" si="99"/>
        <v>#REF!</v>
      </c>
      <c r="HE37" s="36" t="e">
        <f t="shared" si="99"/>
        <v>#REF!</v>
      </c>
      <c r="HF37" s="36" t="e">
        <f t="shared" si="99"/>
        <v>#REF!</v>
      </c>
      <c r="HG37" s="36" t="e">
        <f t="shared" si="99"/>
        <v>#REF!</v>
      </c>
      <c r="HH37" s="36" t="e">
        <f t="shared" si="99"/>
        <v>#REF!</v>
      </c>
    </row>
    <row r="38" spans="1:216" ht="15.75" customHeight="1">
      <c r="A38" s="10">
        <v>28</v>
      </c>
      <c r="B38" s="59" t="s">
        <v>370</v>
      </c>
      <c r="C38" s="103" t="e">
        <f>#REF!</f>
        <v>#REF!</v>
      </c>
      <c r="D38" s="116" t="e">
        <f>#REF!</f>
        <v>#REF!</v>
      </c>
      <c r="E38" s="75" t="e">
        <f>#REF!</f>
        <v>#REF!</v>
      </c>
      <c r="F38" s="15" t="e">
        <f t="shared" si="78"/>
        <v>#REF!</v>
      </c>
      <c r="G38" s="15" t="e">
        <f t="shared" si="79"/>
        <v>#REF!</v>
      </c>
      <c r="H38" s="15" t="e">
        <f t="shared" si="80"/>
        <v>#REF!</v>
      </c>
      <c r="I38" s="15" t="e">
        <f t="shared" si="81"/>
        <v>#REF!</v>
      </c>
      <c r="J38" s="15" t="e">
        <f t="shared" si="82"/>
        <v>#REF!</v>
      </c>
      <c r="K38" s="22">
        <v>0.05</v>
      </c>
      <c r="L38" s="15" t="e">
        <f>IRR(P38:HH38)</f>
        <v>#VALUE!</v>
      </c>
      <c r="M38" s="15"/>
      <c r="N38" s="107" t="e">
        <f t="shared" si="20"/>
        <v>#REF!</v>
      </c>
      <c r="O38" s="15" t="e">
        <f t="shared" si="21"/>
        <v>#REF!</v>
      </c>
      <c r="P38" s="100" t="e">
        <f t="shared" si="28"/>
        <v>#REF!</v>
      </c>
      <c r="Q38" s="36" t="e">
        <f t="shared" si="29"/>
        <v>#REF!</v>
      </c>
      <c r="R38" s="36" t="e">
        <f t="shared" si="2"/>
        <v>#REF!</v>
      </c>
      <c r="S38" s="36" t="e">
        <f t="shared" si="2"/>
        <v>#REF!</v>
      </c>
      <c r="T38" s="36" t="e">
        <f t="shared" si="2"/>
        <v>#REF!</v>
      </c>
      <c r="U38" s="36" t="e">
        <f t="shared" si="2"/>
        <v>#REF!</v>
      </c>
      <c r="V38" s="36" t="e">
        <f t="shared" si="83"/>
        <v>#REF!</v>
      </c>
      <c r="W38" s="36" t="e">
        <f t="shared" si="84"/>
        <v>#REF!</v>
      </c>
      <c r="X38" s="36" t="e">
        <f t="shared" si="85"/>
        <v>#REF!</v>
      </c>
      <c r="Y38" s="36" t="e">
        <f t="shared" si="86"/>
        <v>#REF!</v>
      </c>
      <c r="Z38" s="36" t="e">
        <f t="shared" si="87"/>
        <v>#REF!</v>
      </c>
      <c r="AA38" s="36" t="e">
        <f t="shared" si="88"/>
        <v>#REF!</v>
      </c>
      <c r="AB38" s="36" t="e">
        <f t="shared" si="88"/>
        <v>#REF!</v>
      </c>
      <c r="AC38" s="36" t="e">
        <f t="shared" si="88"/>
        <v>#REF!</v>
      </c>
      <c r="AD38" s="36" t="e">
        <f t="shared" si="88"/>
        <v>#REF!</v>
      </c>
      <c r="AE38" s="36" t="e">
        <f t="shared" si="88"/>
        <v>#REF!</v>
      </c>
      <c r="AF38" s="36" t="e">
        <f t="shared" si="88"/>
        <v>#REF!</v>
      </c>
      <c r="AG38" s="36" t="e">
        <f t="shared" si="88"/>
        <v>#REF!</v>
      </c>
      <c r="AH38" s="36" t="e">
        <f t="shared" si="88"/>
        <v>#REF!</v>
      </c>
      <c r="AI38" s="36" t="e">
        <f t="shared" si="88"/>
        <v>#REF!</v>
      </c>
      <c r="AJ38" s="36" t="e">
        <f t="shared" si="88"/>
        <v>#REF!</v>
      </c>
      <c r="AK38" s="36" t="e">
        <f t="shared" si="88"/>
        <v>#REF!</v>
      </c>
      <c r="AL38" s="36" t="e">
        <f t="shared" si="88"/>
        <v>#REF!</v>
      </c>
      <c r="AM38" s="36" t="e">
        <f t="shared" si="88"/>
        <v>#REF!</v>
      </c>
      <c r="AN38" s="36" t="e">
        <f t="shared" si="88"/>
        <v>#REF!</v>
      </c>
      <c r="AO38" s="36" t="e">
        <f t="shared" si="88"/>
        <v>#REF!</v>
      </c>
      <c r="AP38" s="36" t="e">
        <f t="shared" si="88"/>
        <v>#REF!</v>
      </c>
      <c r="AQ38" s="36" t="e">
        <f t="shared" si="89"/>
        <v>#REF!</v>
      </c>
      <c r="AR38" s="36" t="e">
        <f t="shared" si="89"/>
        <v>#REF!</v>
      </c>
      <c r="AS38" s="36" t="e">
        <f t="shared" si="89"/>
        <v>#REF!</v>
      </c>
      <c r="AT38" s="36" t="e">
        <f t="shared" si="89"/>
        <v>#REF!</v>
      </c>
      <c r="AU38" s="36" t="e">
        <f t="shared" si="89"/>
        <v>#REF!</v>
      </c>
      <c r="AV38" s="36" t="e">
        <f t="shared" si="89"/>
        <v>#REF!</v>
      </c>
      <c r="AW38" s="36" t="e">
        <f t="shared" si="89"/>
        <v>#REF!</v>
      </c>
      <c r="AX38" s="36" t="e">
        <f t="shared" si="89"/>
        <v>#REF!</v>
      </c>
      <c r="AY38" s="36" t="e">
        <f t="shared" si="89"/>
        <v>#REF!</v>
      </c>
      <c r="AZ38" s="36" t="e">
        <f t="shared" si="89"/>
        <v>#REF!</v>
      </c>
      <c r="BA38" s="36" t="e">
        <f t="shared" si="89"/>
        <v>#REF!</v>
      </c>
      <c r="BB38" s="36" t="e">
        <f t="shared" si="89"/>
        <v>#REF!</v>
      </c>
      <c r="BC38" s="36" t="e">
        <f t="shared" si="89"/>
        <v>#REF!</v>
      </c>
      <c r="BD38" s="36" t="e">
        <f t="shared" si="89"/>
        <v>#REF!</v>
      </c>
      <c r="BE38" s="36" t="e">
        <f t="shared" si="89"/>
        <v>#REF!</v>
      </c>
      <c r="BF38" s="36" t="e">
        <f t="shared" si="89"/>
        <v>#REF!</v>
      </c>
      <c r="BG38" s="36" t="e">
        <f t="shared" si="90"/>
        <v>#REF!</v>
      </c>
      <c r="BH38" s="36" t="e">
        <f t="shared" si="90"/>
        <v>#REF!</v>
      </c>
      <c r="BI38" s="36" t="e">
        <f t="shared" si="90"/>
        <v>#REF!</v>
      </c>
      <c r="BJ38" s="36" t="e">
        <f t="shared" si="90"/>
        <v>#REF!</v>
      </c>
      <c r="BK38" s="36" t="e">
        <f t="shared" si="90"/>
        <v>#REF!</v>
      </c>
      <c r="BL38" s="36" t="e">
        <f t="shared" si="90"/>
        <v>#REF!</v>
      </c>
      <c r="BM38" s="36" t="e">
        <f t="shared" si="90"/>
        <v>#REF!</v>
      </c>
      <c r="BN38" s="36" t="e">
        <f t="shared" si="90"/>
        <v>#REF!</v>
      </c>
      <c r="BO38" s="36" t="e">
        <f t="shared" si="90"/>
        <v>#REF!</v>
      </c>
      <c r="BP38" s="36" t="e">
        <f t="shared" si="90"/>
        <v>#REF!</v>
      </c>
      <c r="BQ38" s="36" t="e">
        <f t="shared" si="90"/>
        <v>#REF!</v>
      </c>
      <c r="BR38" s="36" t="e">
        <f t="shared" si="90"/>
        <v>#REF!</v>
      </c>
      <c r="BS38" s="36" t="e">
        <f t="shared" si="90"/>
        <v>#REF!</v>
      </c>
      <c r="BT38" s="36" t="e">
        <f t="shared" si="90"/>
        <v>#REF!</v>
      </c>
      <c r="BU38" s="36" t="e">
        <f t="shared" si="90"/>
        <v>#REF!</v>
      </c>
      <c r="BV38" s="36" t="e">
        <f t="shared" si="90"/>
        <v>#REF!</v>
      </c>
      <c r="BW38" s="36" t="e">
        <f t="shared" si="91"/>
        <v>#REF!</v>
      </c>
      <c r="BX38" s="36" t="e">
        <f t="shared" si="91"/>
        <v>#REF!</v>
      </c>
      <c r="BY38" s="36" t="e">
        <f t="shared" si="91"/>
        <v>#REF!</v>
      </c>
      <c r="BZ38" s="36" t="e">
        <f t="shared" si="91"/>
        <v>#REF!</v>
      </c>
      <c r="CA38" s="36" t="e">
        <f t="shared" si="91"/>
        <v>#REF!</v>
      </c>
      <c r="CB38" s="36" t="e">
        <f t="shared" si="91"/>
        <v>#REF!</v>
      </c>
      <c r="CC38" s="36" t="e">
        <f t="shared" si="91"/>
        <v>#REF!</v>
      </c>
      <c r="CD38" s="36" t="e">
        <f t="shared" si="91"/>
        <v>#REF!</v>
      </c>
      <c r="CE38" s="36" t="e">
        <f t="shared" si="91"/>
        <v>#REF!</v>
      </c>
      <c r="CF38" s="36" t="e">
        <f t="shared" si="91"/>
        <v>#REF!</v>
      </c>
      <c r="CG38" s="36" t="e">
        <f t="shared" si="91"/>
        <v>#REF!</v>
      </c>
      <c r="CH38" s="36" t="e">
        <f t="shared" si="91"/>
        <v>#REF!</v>
      </c>
      <c r="CI38" s="36" t="e">
        <f t="shared" si="91"/>
        <v>#REF!</v>
      </c>
      <c r="CJ38" s="36" t="e">
        <f t="shared" si="91"/>
        <v>#REF!</v>
      </c>
      <c r="CK38" s="36" t="e">
        <f t="shared" si="91"/>
        <v>#REF!</v>
      </c>
      <c r="CL38" s="36" t="e">
        <f t="shared" si="91"/>
        <v>#REF!</v>
      </c>
      <c r="CM38" s="36" t="e">
        <f t="shared" si="92"/>
        <v>#REF!</v>
      </c>
      <c r="CN38" s="36" t="e">
        <f t="shared" si="92"/>
        <v>#REF!</v>
      </c>
      <c r="CO38" s="36" t="e">
        <f t="shared" si="92"/>
        <v>#REF!</v>
      </c>
      <c r="CP38" s="36" t="e">
        <f t="shared" si="92"/>
        <v>#REF!</v>
      </c>
      <c r="CQ38" s="36" t="e">
        <f t="shared" si="92"/>
        <v>#REF!</v>
      </c>
      <c r="CR38" s="36" t="e">
        <f t="shared" si="92"/>
        <v>#REF!</v>
      </c>
      <c r="CS38" s="36" t="e">
        <f t="shared" si="92"/>
        <v>#REF!</v>
      </c>
      <c r="CT38" s="36" t="e">
        <f t="shared" si="92"/>
        <v>#REF!</v>
      </c>
      <c r="CU38" s="36" t="e">
        <f t="shared" si="92"/>
        <v>#REF!</v>
      </c>
      <c r="CV38" s="36" t="e">
        <f t="shared" si="92"/>
        <v>#REF!</v>
      </c>
      <c r="CW38" s="36" t="e">
        <f t="shared" si="92"/>
        <v>#REF!</v>
      </c>
      <c r="CX38" s="36" t="e">
        <f t="shared" si="92"/>
        <v>#REF!</v>
      </c>
      <c r="CY38" s="36" t="e">
        <f t="shared" si="92"/>
        <v>#REF!</v>
      </c>
      <c r="CZ38" s="36" t="e">
        <f t="shared" si="92"/>
        <v>#REF!</v>
      </c>
      <c r="DA38" s="36" t="e">
        <f t="shared" si="92"/>
        <v>#REF!</v>
      </c>
      <c r="DB38" s="36" t="e">
        <f t="shared" si="92"/>
        <v>#REF!</v>
      </c>
      <c r="DC38" s="36" t="e">
        <f t="shared" si="93"/>
        <v>#REF!</v>
      </c>
      <c r="DD38" s="36" t="e">
        <f t="shared" si="93"/>
        <v>#REF!</v>
      </c>
      <c r="DE38" s="36" t="e">
        <f t="shared" si="93"/>
        <v>#REF!</v>
      </c>
      <c r="DF38" s="36" t="e">
        <f t="shared" si="93"/>
        <v>#REF!</v>
      </c>
      <c r="DG38" s="36" t="e">
        <f t="shared" si="93"/>
        <v>#REF!</v>
      </c>
      <c r="DH38" s="36" t="e">
        <f t="shared" si="93"/>
        <v>#REF!</v>
      </c>
      <c r="DI38" s="36" t="e">
        <f t="shared" si="93"/>
        <v>#REF!</v>
      </c>
      <c r="DJ38" s="36" t="e">
        <f t="shared" si="93"/>
        <v>#REF!</v>
      </c>
      <c r="DK38" s="36" t="e">
        <f t="shared" si="93"/>
        <v>#REF!</v>
      </c>
      <c r="DL38" s="36" t="e">
        <f t="shared" si="93"/>
        <v>#REF!</v>
      </c>
      <c r="DM38" s="36" t="e">
        <f t="shared" si="93"/>
        <v>#REF!</v>
      </c>
      <c r="DN38" s="36" t="e">
        <f t="shared" si="93"/>
        <v>#REF!</v>
      </c>
      <c r="DO38" s="36" t="e">
        <f t="shared" si="93"/>
        <v>#REF!</v>
      </c>
      <c r="DP38" s="36" t="e">
        <f t="shared" si="93"/>
        <v>#REF!</v>
      </c>
      <c r="DQ38" s="36" t="e">
        <f t="shared" si="93"/>
        <v>#REF!</v>
      </c>
      <c r="DR38" s="36" t="e">
        <f t="shared" si="93"/>
        <v>#REF!</v>
      </c>
      <c r="DS38" s="36" t="e">
        <f t="shared" si="94"/>
        <v>#REF!</v>
      </c>
      <c r="DT38" s="36" t="e">
        <f t="shared" si="94"/>
        <v>#REF!</v>
      </c>
      <c r="DU38" s="36" t="e">
        <f t="shared" si="94"/>
        <v>#REF!</v>
      </c>
      <c r="DV38" s="36" t="e">
        <f t="shared" si="94"/>
        <v>#REF!</v>
      </c>
      <c r="DW38" s="36" t="e">
        <f t="shared" si="94"/>
        <v>#REF!</v>
      </c>
      <c r="DX38" s="36" t="e">
        <f t="shared" si="94"/>
        <v>#REF!</v>
      </c>
      <c r="DY38" s="36" t="e">
        <f t="shared" si="94"/>
        <v>#REF!</v>
      </c>
      <c r="DZ38" s="36" t="e">
        <f t="shared" si="94"/>
        <v>#REF!</v>
      </c>
      <c r="EA38" s="36" t="e">
        <f t="shared" si="94"/>
        <v>#REF!</v>
      </c>
      <c r="EB38" s="36" t="e">
        <f t="shared" si="94"/>
        <v>#REF!</v>
      </c>
      <c r="EC38" s="36" t="e">
        <f t="shared" si="94"/>
        <v>#REF!</v>
      </c>
      <c r="ED38" s="36" t="e">
        <f t="shared" si="94"/>
        <v>#REF!</v>
      </c>
      <c r="EE38" s="36" t="e">
        <f t="shared" si="94"/>
        <v>#REF!</v>
      </c>
      <c r="EF38" s="36" t="e">
        <f t="shared" si="94"/>
        <v>#REF!</v>
      </c>
      <c r="EG38" s="36" t="e">
        <f t="shared" si="94"/>
        <v>#REF!</v>
      </c>
      <c r="EH38" s="36" t="e">
        <f t="shared" si="94"/>
        <v>#REF!</v>
      </c>
      <c r="EI38" s="36" t="e">
        <f t="shared" si="95"/>
        <v>#REF!</v>
      </c>
      <c r="EJ38" s="36" t="e">
        <f t="shared" si="95"/>
        <v>#REF!</v>
      </c>
      <c r="EK38" s="36" t="e">
        <f t="shared" si="95"/>
        <v>#REF!</v>
      </c>
      <c r="EL38" s="36" t="e">
        <f t="shared" si="95"/>
        <v>#REF!</v>
      </c>
      <c r="EM38" s="36" t="e">
        <f t="shared" si="95"/>
        <v>#REF!</v>
      </c>
      <c r="EN38" s="36" t="e">
        <f t="shared" si="95"/>
        <v>#REF!</v>
      </c>
      <c r="EO38" s="36" t="e">
        <f t="shared" si="95"/>
        <v>#REF!</v>
      </c>
      <c r="EP38" s="36" t="e">
        <f t="shared" si="95"/>
        <v>#REF!</v>
      </c>
      <c r="EQ38" s="36" t="e">
        <f t="shared" si="95"/>
        <v>#REF!</v>
      </c>
      <c r="ER38" s="36" t="e">
        <f t="shared" si="95"/>
        <v>#REF!</v>
      </c>
      <c r="ES38" s="36" t="e">
        <f t="shared" si="95"/>
        <v>#REF!</v>
      </c>
      <c r="ET38" s="36" t="e">
        <f t="shared" si="95"/>
        <v>#REF!</v>
      </c>
      <c r="EU38" s="36" t="e">
        <f t="shared" si="95"/>
        <v>#REF!</v>
      </c>
      <c r="EV38" s="36" t="e">
        <f t="shared" si="95"/>
        <v>#REF!</v>
      </c>
      <c r="EW38" s="36" t="e">
        <f t="shared" si="95"/>
        <v>#REF!</v>
      </c>
      <c r="EX38" s="36" t="e">
        <f t="shared" si="95"/>
        <v>#REF!</v>
      </c>
      <c r="EY38" s="36" t="e">
        <f t="shared" si="96"/>
        <v>#REF!</v>
      </c>
      <c r="EZ38" s="36" t="e">
        <f t="shared" si="96"/>
        <v>#REF!</v>
      </c>
      <c r="FA38" s="36" t="e">
        <f t="shared" si="96"/>
        <v>#REF!</v>
      </c>
      <c r="FB38" s="36" t="e">
        <f t="shared" si="96"/>
        <v>#REF!</v>
      </c>
      <c r="FC38" s="36" t="e">
        <f t="shared" si="96"/>
        <v>#REF!</v>
      </c>
      <c r="FD38" s="36" t="e">
        <f t="shared" si="96"/>
        <v>#REF!</v>
      </c>
      <c r="FE38" s="36" t="e">
        <f t="shared" si="96"/>
        <v>#REF!</v>
      </c>
      <c r="FF38" s="36" t="e">
        <f t="shared" si="96"/>
        <v>#REF!</v>
      </c>
      <c r="FG38" s="36" t="e">
        <f t="shared" si="96"/>
        <v>#REF!</v>
      </c>
      <c r="FH38" s="36" t="e">
        <f t="shared" si="96"/>
        <v>#REF!</v>
      </c>
      <c r="FI38" s="36" t="e">
        <f t="shared" si="96"/>
        <v>#REF!</v>
      </c>
      <c r="FJ38" s="36" t="e">
        <f t="shared" si="96"/>
        <v>#REF!</v>
      </c>
      <c r="FK38" s="36" t="e">
        <f t="shared" si="96"/>
        <v>#REF!</v>
      </c>
      <c r="FL38" s="36" t="e">
        <f t="shared" si="96"/>
        <v>#REF!</v>
      </c>
      <c r="FM38" s="36" t="e">
        <f t="shared" si="96"/>
        <v>#REF!</v>
      </c>
      <c r="FN38" s="36" t="e">
        <f t="shared" si="96"/>
        <v>#REF!</v>
      </c>
      <c r="FO38" s="36" t="e">
        <f t="shared" si="97"/>
        <v>#REF!</v>
      </c>
      <c r="FP38" s="36" t="e">
        <f t="shared" si="97"/>
        <v>#REF!</v>
      </c>
      <c r="FQ38" s="36" t="e">
        <f t="shared" si="97"/>
        <v>#REF!</v>
      </c>
      <c r="FR38" s="36" t="e">
        <f t="shared" si="97"/>
        <v>#REF!</v>
      </c>
      <c r="FS38" s="36" t="e">
        <f t="shared" si="97"/>
        <v>#REF!</v>
      </c>
      <c r="FT38" s="36" t="e">
        <f t="shared" si="97"/>
        <v>#REF!</v>
      </c>
      <c r="FU38" s="36" t="e">
        <f t="shared" si="97"/>
        <v>#REF!</v>
      </c>
      <c r="FV38" s="36" t="e">
        <f t="shared" si="97"/>
        <v>#REF!</v>
      </c>
      <c r="FW38" s="36" t="e">
        <f t="shared" si="97"/>
        <v>#REF!</v>
      </c>
      <c r="FX38" s="36" t="e">
        <f t="shared" si="97"/>
        <v>#REF!</v>
      </c>
      <c r="FY38" s="36" t="e">
        <f t="shared" si="97"/>
        <v>#REF!</v>
      </c>
      <c r="FZ38" s="36" t="e">
        <f t="shared" si="97"/>
        <v>#REF!</v>
      </c>
      <c r="GA38" s="36" t="e">
        <f t="shared" si="97"/>
        <v>#REF!</v>
      </c>
      <c r="GB38" s="36" t="e">
        <f t="shared" si="97"/>
        <v>#REF!</v>
      </c>
      <c r="GC38" s="36" t="e">
        <f t="shared" si="97"/>
        <v>#REF!</v>
      </c>
      <c r="GD38" s="36" t="e">
        <f t="shared" si="97"/>
        <v>#REF!</v>
      </c>
      <c r="GE38" s="36" t="e">
        <f t="shared" si="98"/>
        <v>#REF!</v>
      </c>
      <c r="GF38" s="36" t="e">
        <f t="shared" si="98"/>
        <v>#REF!</v>
      </c>
      <c r="GG38" s="36" t="e">
        <f t="shared" si="98"/>
        <v>#REF!</v>
      </c>
      <c r="GH38" s="36" t="e">
        <f t="shared" si="98"/>
        <v>#REF!</v>
      </c>
      <c r="GI38" s="36" t="e">
        <f t="shared" si="98"/>
        <v>#REF!</v>
      </c>
      <c r="GJ38" s="36" t="e">
        <f t="shared" si="98"/>
        <v>#REF!</v>
      </c>
      <c r="GK38" s="36" t="e">
        <f t="shared" si="98"/>
        <v>#REF!</v>
      </c>
      <c r="GL38" s="36" t="e">
        <f t="shared" si="98"/>
        <v>#REF!</v>
      </c>
      <c r="GM38" s="36" t="e">
        <f t="shared" si="98"/>
        <v>#REF!</v>
      </c>
      <c r="GN38" s="36" t="e">
        <f t="shared" si="98"/>
        <v>#REF!</v>
      </c>
      <c r="GO38" s="36" t="e">
        <f t="shared" si="98"/>
        <v>#REF!</v>
      </c>
      <c r="GP38" s="36" t="e">
        <f t="shared" si="98"/>
        <v>#REF!</v>
      </c>
      <c r="GQ38" s="36" t="e">
        <f t="shared" si="98"/>
        <v>#REF!</v>
      </c>
      <c r="GR38" s="36" t="e">
        <f t="shared" si="98"/>
        <v>#REF!</v>
      </c>
      <c r="GS38" s="36" t="e">
        <f t="shared" si="98"/>
        <v>#REF!</v>
      </c>
      <c r="GT38" s="36" t="e">
        <f t="shared" si="98"/>
        <v>#REF!</v>
      </c>
      <c r="GU38" s="36" t="e">
        <f t="shared" si="99"/>
        <v>#REF!</v>
      </c>
      <c r="GV38" s="36" t="e">
        <f t="shared" si="99"/>
        <v>#REF!</v>
      </c>
      <c r="GW38" s="36" t="e">
        <f t="shared" si="99"/>
        <v>#REF!</v>
      </c>
      <c r="GX38" s="36" t="e">
        <f t="shared" si="99"/>
        <v>#REF!</v>
      </c>
      <c r="GY38" s="36" t="e">
        <f t="shared" si="99"/>
        <v>#REF!</v>
      </c>
      <c r="GZ38" s="36" t="e">
        <f t="shared" si="99"/>
        <v>#REF!</v>
      </c>
      <c r="HA38" s="36" t="e">
        <f t="shared" si="99"/>
        <v>#REF!</v>
      </c>
      <c r="HB38" s="36" t="e">
        <f t="shared" si="99"/>
        <v>#REF!</v>
      </c>
      <c r="HC38" s="36" t="e">
        <f t="shared" si="99"/>
        <v>#REF!</v>
      </c>
      <c r="HD38" s="36" t="e">
        <f t="shared" si="99"/>
        <v>#REF!</v>
      </c>
      <c r="HE38" s="36" t="e">
        <f t="shared" si="99"/>
        <v>#REF!</v>
      </c>
      <c r="HF38" s="36" t="e">
        <f t="shared" si="99"/>
        <v>#REF!</v>
      </c>
      <c r="HG38" s="36" t="e">
        <f t="shared" si="99"/>
        <v>#REF!</v>
      </c>
      <c r="HH38" s="36" t="e">
        <f t="shared" si="99"/>
        <v>#REF!</v>
      </c>
    </row>
    <row r="39" spans="1:216" ht="15.75" customHeight="1">
      <c r="A39" s="10">
        <v>29</v>
      </c>
      <c r="B39" s="59" t="s">
        <v>362</v>
      </c>
      <c r="C39" s="103" t="e">
        <f>#REF!</f>
        <v>#REF!</v>
      </c>
      <c r="D39" s="116" t="e">
        <f>#REF!</f>
        <v>#REF!</v>
      </c>
      <c r="E39" s="75" t="e">
        <f>#REF!</f>
        <v>#REF!</v>
      </c>
      <c r="F39" s="15" t="e">
        <f t="shared" si="78"/>
        <v>#REF!</v>
      </c>
      <c r="G39" s="15" t="e">
        <f t="shared" si="79"/>
        <v>#REF!</v>
      </c>
      <c r="H39" s="15" t="e">
        <f t="shared" si="80"/>
        <v>#REF!</v>
      </c>
      <c r="I39" s="15" t="e">
        <f t="shared" si="81"/>
        <v>#REF!</v>
      </c>
      <c r="J39" s="15" t="e">
        <f t="shared" si="82"/>
        <v>#REF!</v>
      </c>
      <c r="K39" s="22">
        <v>0.05</v>
      </c>
      <c r="L39" s="15" t="e">
        <f t="shared" si="1"/>
        <v>#VALUE!</v>
      </c>
      <c r="M39" s="15"/>
      <c r="N39" s="107" t="e">
        <f t="shared" si="20"/>
        <v>#REF!</v>
      </c>
      <c r="O39" s="15" t="e">
        <f t="shared" si="21"/>
        <v>#REF!</v>
      </c>
      <c r="P39" s="100" t="e">
        <f t="shared" si="28"/>
        <v>#REF!</v>
      </c>
      <c r="Q39" s="36" t="e">
        <f t="shared" si="29"/>
        <v>#REF!</v>
      </c>
      <c r="R39" s="36" t="e">
        <f t="shared" si="2"/>
        <v>#REF!</v>
      </c>
      <c r="S39" s="36" t="e">
        <f t="shared" si="2"/>
        <v>#REF!</v>
      </c>
      <c r="T39" s="36" t="e">
        <f t="shared" si="2"/>
        <v>#REF!</v>
      </c>
      <c r="U39" s="36" t="e">
        <f t="shared" si="2"/>
        <v>#REF!</v>
      </c>
      <c r="V39" s="36" t="e">
        <f t="shared" si="83"/>
        <v>#REF!</v>
      </c>
      <c r="W39" s="36" t="e">
        <f t="shared" si="84"/>
        <v>#REF!</v>
      </c>
      <c r="X39" s="36" t="e">
        <f t="shared" si="85"/>
        <v>#REF!</v>
      </c>
      <c r="Y39" s="36" t="e">
        <f t="shared" si="86"/>
        <v>#REF!</v>
      </c>
      <c r="Z39" s="36" t="e">
        <f t="shared" si="87"/>
        <v>#REF!</v>
      </c>
      <c r="AA39" s="36" t="e">
        <f t="shared" si="88"/>
        <v>#REF!</v>
      </c>
      <c r="AB39" s="36" t="e">
        <f t="shared" si="88"/>
        <v>#REF!</v>
      </c>
      <c r="AC39" s="36" t="e">
        <f t="shared" si="88"/>
        <v>#REF!</v>
      </c>
      <c r="AD39" s="36" t="e">
        <f t="shared" si="88"/>
        <v>#REF!</v>
      </c>
      <c r="AE39" s="36" t="e">
        <f t="shared" si="88"/>
        <v>#REF!</v>
      </c>
      <c r="AF39" s="36" t="e">
        <f t="shared" si="88"/>
        <v>#REF!</v>
      </c>
      <c r="AG39" s="36" t="e">
        <f t="shared" si="88"/>
        <v>#REF!</v>
      </c>
      <c r="AH39" s="36" t="e">
        <f t="shared" si="88"/>
        <v>#REF!</v>
      </c>
      <c r="AI39" s="36" t="e">
        <f t="shared" si="88"/>
        <v>#REF!</v>
      </c>
      <c r="AJ39" s="36" t="e">
        <f t="shared" si="88"/>
        <v>#REF!</v>
      </c>
      <c r="AK39" s="36" t="e">
        <f t="shared" si="88"/>
        <v>#REF!</v>
      </c>
      <c r="AL39" s="36" t="e">
        <f t="shared" si="88"/>
        <v>#REF!</v>
      </c>
      <c r="AM39" s="36" t="e">
        <f t="shared" si="88"/>
        <v>#REF!</v>
      </c>
      <c r="AN39" s="36" t="e">
        <f t="shared" si="88"/>
        <v>#REF!</v>
      </c>
      <c r="AO39" s="36" t="e">
        <f t="shared" si="88"/>
        <v>#REF!</v>
      </c>
      <c r="AP39" s="36" t="e">
        <f t="shared" si="88"/>
        <v>#REF!</v>
      </c>
      <c r="AQ39" s="36" t="e">
        <f t="shared" si="89"/>
        <v>#REF!</v>
      </c>
      <c r="AR39" s="36" t="e">
        <f t="shared" si="89"/>
        <v>#REF!</v>
      </c>
      <c r="AS39" s="36" t="e">
        <f t="shared" si="89"/>
        <v>#REF!</v>
      </c>
      <c r="AT39" s="36" t="e">
        <f t="shared" si="89"/>
        <v>#REF!</v>
      </c>
      <c r="AU39" s="36" t="e">
        <f t="shared" si="89"/>
        <v>#REF!</v>
      </c>
      <c r="AV39" s="36" t="e">
        <f t="shared" si="89"/>
        <v>#REF!</v>
      </c>
      <c r="AW39" s="36" t="e">
        <f t="shared" si="89"/>
        <v>#REF!</v>
      </c>
      <c r="AX39" s="36" t="e">
        <f t="shared" si="89"/>
        <v>#REF!</v>
      </c>
      <c r="AY39" s="36" t="e">
        <f t="shared" si="89"/>
        <v>#REF!</v>
      </c>
      <c r="AZ39" s="36" t="e">
        <f t="shared" si="89"/>
        <v>#REF!</v>
      </c>
      <c r="BA39" s="36" t="e">
        <f t="shared" si="89"/>
        <v>#REF!</v>
      </c>
      <c r="BB39" s="36" t="e">
        <f t="shared" si="89"/>
        <v>#REF!</v>
      </c>
      <c r="BC39" s="36" t="e">
        <f t="shared" si="89"/>
        <v>#REF!</v>
      </c>
      <c r="BD39" s="36" t="e">
        <f t="shared" si="89"/>
        <v>#REF!</v>
      </c>
      <c r="BE39" s="36" t="e">
        <f t="shared" si="89"/>
        <v>#REF!</v>
      </c>
      <c r="BF39" s="36" t="e">
        <f t="shared" si="89"/>
        <v>#REF!</v>
      </c>
      <c r="BG39" s="36" t="e">
        <f t="shared" si="90"/>
        <v>#REF!</v>
      </c>
      <c r="BH39" s="36" t="e">
        <f t="shared" si="90"/>
        <v>#REF!</v>
      </c>
      <c r="BI39" s="36" t="e">
        <f t="shared" si="90"/>
        <v>#REF!</v>
      </c>
      <c r="BJ39" s="36" t="e">
        <f t="shared" si="90"/>
        <v>#REF!</v>
      </c>
      <c r="BK39" s="36" t="e">
        <f t="shared" si="90"/>
        <v>#REF!</v>
      </c>
      <c r="BL39" s="36" t="e">
        <f t="shared" si="90"/>
        <v>#REF!</v>
      </c>
      <c r="BM39" s="36" t="e">
        <f t="shared" si="90"/>
        <v>#REF!</v>
      </c>
      <c r="BN39" s="36" t="e">
        <f t="shared" si="90"/>
        <v>#REF!</v>
      </c>
      <c r="BO39" s="36" t="e">
        <f t="shared" si="90"/>
        <v>#REF!</v>
      </c>
      <c r="BP39" s="36" t="e">
        <f t="shared" si="90"/>
        <v>#REF!</v>
      </c>
      <c r="BQ39" s="36" t="e">
        <f t="shared" si="90"/>
        <v>#REF!</v>
      </c>
      <c r="BR39" s="36" t="e">
        <f t="shared" si="90"/>
        <v>#REF!</v>
      </c>
      <c r="BS39" s="36" t="e">
        <f t="shared" si="90"/>
        <v>#REF!</v>
      </c>
      <c r="BT39" s="36" t="e">
        <f t="shared" si="90"/>
        <v>#REF!</v>
      </c>
      <c r="BU39" s="36" t="e">
        <f t="shared" si="90"/>
        <v>#REF!</v>
      </c>
      <c r="BV39" s="36" t="e">
        <f t="shared" si="90"/>
        <v>#REF!</v>
      </c>
      <c r="BW39" s="36" t="e">
        <f t="shared" si="91"/>
        <v>#REF!</v>
      </c>
      <c r="BX39" s="36" t="e">
        <f t="shared" si="91"/>
        <v>#REF!</v>
      </c>
      <c r="BY39" s="36" t="e">
        <f t="shared" si="91"/>
        <v>#REF!</v>
      </c>
      <c r="BZ39" s="36" t="e">
        <f t="shared" si="91"/>
        <v>#REF!</v>
      </c>
      <c r="CA39" s="36" t="e">
        <f t="shared" si="91"/>
        <v>#REF!</v>
      </c>
      <c r="CB39" s="36" t="e">
        <f t="shared" si="91"/>
        <v>#REF!</v>
      </c>
      <c r="CC39" s="36" t="e">
        <f t="shared" si="91"/>
        <v>#REF!</v>
      </c>
      <c r="CD39" s="36" t="e">
        <f t="shared" si="91"/>
        <v>#REF!</v>
      </c>
      <c r="CE39" s="36" t="e">
        <f t="shared" si="91"/>
        <v>#REF!</v>
      </c>
      <c r="CF39" s="36" t="e">
        <f t="shared" si="91"/>
        <v>#REF!</v>
      </c>
      <c r="CG39" s="36" t="e">
        <f t="shared" si="91"/>
        <v>#REF!</v>
      </c>
      <c r="CH39" s="36" t="e">
        <f t="shared" si="91"/>
        <v>#REF!</v>
      </c>
      <c r="CI39" s="36" t="e">
        <f t="shared" si="91"/>
        <v>#REF!</v>
      </c>
      <c r="CJ39" s="36" t="e">
        <f t="shared" si="91"/>
        <v>#REF!</v>
      </c>
      <c r="CK39" s="36" t="e">
        <f t="shared" si="91"/>
        <v>#REF!</v>
      </c>
      <c r="CL39" s="36" t="e">
        <f t="shared" si="91"/>
        <v>#REF!</v>
      </c>
      <c r="CM39" s="36" t="e">
        <f t="shared" si="92"/>
        <v>#REF!</v>
      </c>
      <c r="CN39" s="36" t="e">
        <f t="shared" si="92"/>
        <v>#REF!</v>
      </c>
      <c r="CO39" s="36" t="e">
        <f t="shared" si="92"/>
        <v>#REF!</v>
      </c>
      <c r="CP39" s="36" t="e">
        <f t="shared" si="92"/>
        <v>#REF!</v>
      </c>
      <c r="CQ39" s="36" t="e">
        <f t="shared" si="92"/>
        <v>#REF!</v>
      </c>
      <c r="CR39" s="36" t="e">
        <f t="shared" si="92"/>
        <v>#REF!</v>
      </c>
      <c r="CS39" s="36" t="e">
        <f t="shared" si="92"/>
        <v>#REF!</v>
      </c>
      <c r="CT39" s="36" t="e">
        <f t="shared" si="92"/>
        <v>#REF!</v>
      </c>
      <c r="CU39" s="36" t="e">
        <f t="shared" si="92"/>
        <v>#REF!</v>
      </c>
      <c r="CV39" s="36" t="e">
        <f t="shared" si="92"/>
        <v>#REF!</v>
      </c>
      <c r="CW39" s="36" t="e">
        <f t="shared" si="92"/>
        <v>#REF!</v>
      </c>
      <c r="CX39" s="36" t="e">
        <f t="shared" si="92"/>
        <v>#REF!</v>
      </c>
      <c r="CY39" s="36" t="e">
        <f t="shared" si="92"/>
        <v>#REF!</v>
      </c>
      <c r="CZ39" s="36" t="e">
        <f t="shared" si="92"/>
        <v>#REF!</v>
      </c>
      <c r="DA39" s="36" t="e">
        <f t="shared" si="92"/>
        <v>#REF!</v>
      </c>
      <c r="DB39" s="36" t="e">
        <f t="shared" si="92"/>
        <v>#REF!</v>
      </c>
      <c r="DC39" s="36" t="e">
        <f t="shared" si="93"/>
        <v>#REF!</v>
      </c>
      <c r="DD39" s="36" t="e">
        <f t="shared" si="93"/>
        <v>#REF!</v>
      </c>
      <c r="DE39" s="36" t="e">
        <f t="shared" si="93"/>
        <v>#REF!</v>
      </c>
      <c r="DF39" s="36" t="e">
        <f t="shared" si="93"/>
        <v>#REF!</v>
      </c>
      <c r="DG39" s="36" t="e">
        <f t="shared" si="93"/>
        <v>#REF!</v>
      </c>
      <c r="DH39" s="36" t="e">
        <f t="shared" si="93"/>
        <v>#REF!</v>
      </c>
      <c r="DI39" s="36" t="e">
        <f t="shared" si="93"/>
        <v>#REF!</v>
      </c>
      <c r="DJ39" s="36" t="e">
        <f t="shared" si="93"/>
        <v>#REF!</v>
      </c>
      <c r="DK39" s="36" t="e">
        <f t="shared" si="93"/>
        <v>#REF!</v>
      </c>
      <c r="DL39" s="36" t="e">
        <f t="shared" si="93"/>
        <v>#REF!</v>
      </c>
      <c r="DM39" s="36" t="e">
        <f t="shared" si="93"/>
        <v>#REF!</v>
      </c>
      <c r="DN39" s="36" t="e">
        <f t="shared" si="93"/>
        <v>#REF!</v>
      </c>
      <c r="DO39" s="36" t="e">
        <f t="shared" si="93"/>
        <v>#REF!</v>
      </c>
      <c r="DP39" s="36" t="e">
        <f t="shared" si="93"/>
        <v>#REF!</v>
      </c>
      <c r="DQ39" s="36" t="e">
        <f t="shared" si="93"/>
        <v>#REF!</v>
      </c>
      <c r="DR39" s="36" t="e">
        <f t="shared" si="93"/>
        <v>#REF!</v>
      </c>
      <c r="DS39" s="36" t="e">
        <f t="shared" si="94"/>
        <v>#REF!</v>
      </c>
      <c r="DT39" s="36" t="e">
        <f t="shared" si="94"/>
        <v>#REF!</v>
      </c>
      <c r="DU39" s="36" t="e">
        <f t="shared" si="94"/>
        <v>#REF!</v>
      </c>
      <c r="DV39" s="36" t="e">
        <f t="shared" si="94"/>
        <v>#REF!</v>
      </c>
      <c r="DW39" s="36" t="e">
        <f t="shared" si="94"/>
        <v>#REF!</v>
      </c>
      <c r="DX39" s="36" t="e">
        <f t="shared" si="94"/>
        <v>#REF!</v>
      </c>
      <c r="DY39" s="36" t="e">
        <f t="shared" si="94"/>
        <v>#REF!</v>
      </c>
      <c r="DZ39" s="36" t="e">
        <f t="shared" si="94"/>
        <v>#REF!</v>
      </c>
      <c r="EA39" s="36" t="e">
        <f t="shared" si="94"/>
        <v>#REF!</v>
      </c>
      <c r="EB39" s="36" t="e">
        <f t="shared" si="94"/>
        <v>#REF!</v>
      </c>
      <c r="EC39" s="36" t="e">
        <f t="shared" si="94"/>
        <v>#REF!</v>
      </c>
      <c r="ED39" s="36" t="e">
        <f t="shared" si="94"/>
        <v>#REF!</v>
      </c>
      <c r="EE39" s="36" t="e">
        <f t="shared" si="94"/>
        <v>#REF!</v>
      </c>
      <c r="EF39" s="36" t="e">
        <f t="shared" si="94"/>
        <v>#REF!</v>
      </c>
      <c r="EG39" s="36" t="e">
        <f t="shared" si="94"/>
        <v>#REF!</v>
      </c>
      <c r="EH39" s="36" t="e">
        <f t="shared" si="94"/>
        <v>#REF!</v>
      </c>
      <c r="EI39" s="36" t="e">
        <f t="shared" si="95"/>
        <v>#REF!</v>
      </c>
      <c r="EJ39" s="36" t="e">
        <f t="shared" si="95"/>
        <v>#REF!</v>
      </c>
      <c r="EK39" s="36" t="e">
        <f t="shared" si="95"/>
        <v>#REF!</v>
      </c>
      <c r="EL39" s="36" t="e">
        <f t="shared" si="95"/>
        <v>#REF!</v>
      </c>
      <c r="EM39" s="36" t="e">
        <f t="shared" si="95"/>
        <v>#REF!</v>
      </c>
      <c r="EN39" s="36" t="e">
        <f t="shared" si="95"/>
        <v>#REF!</v>
      </c>
      <c r="EO39" s="36" t="e">
        <f t="shared" si="95"/>
        <v>#REF!</v>
      </c>
      <c r="EP39" s="36" t="e">
        <f t="shared" si="95"/>
        <v>#REF!</v>
      </c>
      <c r="EQ39" s="36" t="e">
        <f t="shared" si="95"/>
        <v>#REF!</v>
      </c>
      <c r="ER39" s="36" t="e">
        <f t="shared" si="95"/>
        <v>#REF!</v>
      </c>
      <c r="ES39" s="36" t="e">
        <f t="shared" si="95"/>
        <v>#REF!</v>
      </c>
      <c r="ET39" s="36" t="e">
        <f t="shared" si="95"/>
        <v>#REF!</v>
      </c>
      <c r="EU39" s="36" t="e">
        <f t="shared" si="95"/>
        <v>#REF!</v>
      </c>
      <c r="EV39" s="36" t="e">
        <f t="shared" si="95"/>
        <v>#REF!</v>
      </c>
      <c r="EW39" s="36" t="e">
        <f t="shared" si="95"/>
        <v>#REF!</v>
      </c>
      <c r="EX39" s="36" t="e">
        <f t="shared" si="95"/>
        <v>#REF!</v>
      </c>
      <c r="EY39" s="36" t="e">
        <f t="shared" si="96"/>
        <v>#REF!</v>
      </c>
      <c r="EZ39" s="36" t="e">
        <f t="shared" si="96"/>
        <v>#REF!</v>
      </c>
      <c r="FA39" s="36" t="e">
        <f t="shared" si="96"/>
        <v>#REF!</v>
      </c>
      <c r="FB39" s="36" t="e">
        <f t="shared" si="96"/>
        <v>#REF!</v>
      </c>
      <c r="FC39" s="36" t="e">
        <f t="shared" si="96"/>
        <v>#REF!</v>
      </c>
      <c r="FD39" s="36" t="e">
        <f t="shared" si="96"/>
        <v>#REF!</v>
      </c>
      <c r="FE39" s="36" t="e">
        <f t="shared" si="96"/>
        <v>#REF!</v>
      </c>
      <c r="FF39" s="36" t="e">
        <f t="shared" si="96"/>
        <v>#REF!</v>
      </c>
      <c r="FG39" s="36" t="e">
        <f t="shared" si="96"/>
        <v>#REF!</v>
      </c>
      <c r="FH39" s="36" t="e">
        <f t="shared" si="96"/>
        <v>#REF!</v>
      </c>
      <c r="FI39" s="36" t="e">
        <f t="shared" si="96"/>
        <v>#REF!</v>
      </c>
      <c r="FJ39" s="36" t="e">
        <f t="shared" si="96"/>
        <v>#REF!</v>
      </c>
      <c r="FK39" s="36" t="e">
        <f t="shared" si="96"/>
        <v>#REF!</v>
      </c>
      <c r="FL39" s="36" t="e">
        <f t="shared" si="96"/>
        <v>#REF!</v>
      </c>
      <c r="FM39" s="36" t="e">
        <f t="shared" si="96"/>
        <v>#REF!</v>
      </c>
      <c r="FN39" s="36" t="e">
        <f t="shared" si="96"/>
        <v>#REF!</v>
      </c>
      <c r="FO39" s="36" t="e">
        <f t="shared" si="97"/>
        <v>#REF!</v>
      </c>
      <c r="FP39" s="36" t="e">
        <f t="shared" si="97"/>
        <v>#REF!</v>
      </c>
      <c r="FQ39" s="36" t="e">
        <f t="shared" si="97"/>
        <v>#REF!</v>
      </c>
      <c r="FR39" s="36" t="e">
        <f t="shared" si="97"/>
        <v>#REF!</v>
      </c>
      <c r="FS39" s="36" t="e">
        <f t="shared" si="97"/>
        <v>#REF!</v>
      </c>
      <c r="FT39" s="36" t="e">
        <f t="shared" si="97"/>
        <v>#REF!</v>
      </c>
      <c r="FU39" s="36" t="e">
        <f t="shared" si="97"/>
        <v>#REF!</v>
      </c>
      <c r="FV39" s="36" t="e">
        <f t="shared" si="97"/>
        <v>#REF!</v>
      </c>
      <c r="FW39" s="36" t="e">
        <f t="shared" si="97"/>
        <v>#REF!</v>
      </c>
      <c r="FX39" s="36" t="e">
        <f t="shared" si="97"/>
        <v>#REF!</v>
      </c>
      <c r="FY39" s="36" t="e">
        <f t="shared" si="97"/>
        <v>#REF!</v>
      </c>
      <c r="FZ39" s="36" t="e">
        <f t="shared" si="97"/>
        <v>#REF!</v>
      </c>
      <c r="GA39" s="36" t="e">
        <f t="shared" si="97"/>
        <v>#REF!</v>
      </c>
      <c r="GB39" s="36" t="e">
        <f t="shared" si="97"/>
        <v>#REF!</v>
      </c>
      <c r="GC39" s="36" t="e">
        <f t="shared" si="97"/>
        <v>#REF!</v>
      </c>
      <c r="GD39" s="36" t="e">
        <f t="shared" si="97"/>
        <v>#REF!</v>
      </c>
      <c r="GE39" s="36" t="e">
        <f t="shared" si="98"/>
        <v>#REF!</v>
      </c>
      <c r="GF39" s="36" t="e">
        <f t="shared" si="98"/>
        <v>#REF!</v>
      </c>
      <c r="GG39" s="36" t="e">
        <f t="shared" si="98"/>
        <v>#REF!</v>
      </c>
      <c r="GH39" s="36" t="e">
        <f t="shared" si="98"/>
        <v>#REF!</v>
      </c>
      <c r="GI39" s="36" t="e">
        <f t="shared" si="98"/>
        <v>#REF!</v>
      </c>
      <c r="GJ39" s="36" t="e">
        <f t="shared" si="98"/>
        <v>#REF!</v>
      </c>
      <c r="GK39" s="36" t="e">
        <f t="shared" si="98"/>
        <v>#REF!</v>
      </c>
      <c r="GL39" s="36" t="e">
        <f t="shared" si="98"/>
        <v>#REF!</v>
      </c>
      <c r="GM39" s="36" t="e">
        <f t="shared" si="98"/>
        <v>#REF!</v>
      </c>
      <c r="GN39" s="36" t="e">
        <f t="shared" si="98"/>
        <v>#REF!</v>
      </c>
      <c r="GO39" s="36" t="e">
        <f t="shared" si="98"/>
        <v>#REF!</v>
      </c>
      <c r="GP39" s="36" t="e">
        <f t="shared" si="98"/>
        <v>#REF!</v>
      </c>
      <c r="GQ39" s="36" t="e">
        <f t="shared" si="98"/>
        <v>#REF!</v>
      </c>
      <c r="GR39" s="36" t="e">
        <f t="shared" si="98"/>
        <v>#REF!</v>
      </c>
      <c r="GS39" s="36" t="e">
        <f t="shared" si="98"/>
        <v>#REF!</v>
      </c>
      <c r="GT39" s="36" t="e">
        <f t="shared" si="98"/>
        <v>#REF!</v>
      </c>
      <c r="GU39" s="36" t="e">
        <f t="shared" si="99"/>
        <v>#REF!</v>
      </c>
      <c r="GV39" s="36" t="e">
        <f t="shared" si="99"/>
        <v>#REF!</v>
      </c>
      <c r="GW39" s="36" t="e">
        <f t="shared" si="99"/>
        <v>#REF!</v>
      </c>
      <c r="GX39" s="36" t="e">
        <f t="shared" si="99"/>
        <v>#REF!</v>
      </c>
      <c r="GY39" s="36" t="e">
        <f t="shared" si="99"/>
        <v>#REF!</v>
      </c>
      <c r="GZ39" s="36" t="e">
        <f t="shared" si="99"/>
        <v>#REF!</v>
      </c>
      <c r="HA39" s="36" t="e">
        <f t="shared" si="99"/>
        <v>#REF!</v>
      </c>
      <c r="HB39" s="36" t="e">
        <f t="shared" si="99"/>
        <v>#REF!</v>
      </c>
      <c r="HC39" s="36" t="e">
        <f t="shared" si="99"/>
        <v>#REF!</v>
      </c>
      <c r="HD39" s="36" t="e">
        <f t="shared" si="99"/>
        <v>#REF!</v>
      </c>
      <c r="HE39" s="36" t="e">
        <f t="shared" si="99"/>
        <v>#REF!</v>
      </c>
      <c r="HF39" s="36" t="e">
        <f t="shared" si="99"/>
        <v>#REF!</v>
      </c>
      <c r="HG39" s="36" t="e">
        <f t="shared" si="99"/>
        <v>#REF!</v>
      </c>
      <c r="HH39" s="36" t="e">
        <f t="shared" si="99"/>
        <v>#REF!</v>
      </c>
    </row>
    <row r="40" spans="1:216" ht="15.75" customHeight="1">
      <c r="A40" s="10">
        <v>30</v>
      </c>
      <c r="B40" s="32" t="s">
        <v>107</v>
      </c>
      <c r="C40" s="103" t="e">
        <f>#REF!</f>
        <v>#REF!</v>
      </c>
      <c r="D40" s="116" t="e">
        <f>#REF!</f>
        <v>#REF!</v>
      </c>
      <c r="E40" s="75" t="e">
        <f>#REF!</f>
        <v>#REF!</v>
      </c>
      <c r="F40" s="15" t="e">
        <f t="shared" si="78"/>
        <v>#REF!</v>
      </c>
      <c r="G40" s="15" t="e">
        <f t="shared" si="79"/>
        <v>#REF!</v>
      </c>
      <c r="H40" s="15" t="e">
        <f t="shared" si="80"/>
        <v>#REF!</v>
      </c>
      <c r="I40" s="15" t="e">
        <f t="shared" si="81"/>
        <v>#REF!</v>
      </c>
      <c r="J40" s="15" t="e">
        <f t="shared" si="82"/>
        <v>#REF!</v>
      </c>
      <c r="K40" s="22">
        <v>0.05</v>
      </c>
      <c r="L40" s="15" t="e">
        <f t="shared" si="1"/>
        <v>#VALUE!</v>
      </c>
      <c r="M40" s="15"/>
      <c r="N40" s="107" t="e">
        <f>(E40-K40)/6</f>
        <v>#REF!</v>
      </c>
      <c r="O40" s="15" t="e">
        <f>J40-$N40</f>
        <v>#REF!</v>
      </c>
      <c r="P40" s="100" t="e">
        <f t="shared" si="28"/>
        <v>#REF!</v>
      </c>
      <c r="Q40" s="36" t="e">
        <f t="shared" si="29"/>
        <v>#REF!</v>
      </c>
      <c r="R40" s="36" t="e">
        <f t="shared" si="2"/>
        <v>#REF!</v>
      </c>
      <c r="S40" s="36" t="e">
        <f t="shared" si="2"/>
        <v>#REF!</v>
      </c>
      <c r="T40" s="36" t="e">
        <f t="shared" si="2"/>
        <v>#REF!</v>
      </c>
      <c r="U40" s="36" t="e">
        <f t="shared" si="2"/>
        <v>#REF!</v>
      </c>
      <c r="V40" s="36" t="e">
        <f t="shared" si="83"/>
        <v>#REF!</v>
      </c>
      <c r="W40" s="36" t="e">
        <f t="shared" si="84"/>
        <v>#REF!</v>
      </c>
      <c r="X40" s="36" t="e">
        <f t="shared" si="85"/>
        <v>#REF!</v>
      </c>
      <c r="Y40" s="36" t="e">
        <f t="shared" si="86"/>
        <v>#REF!</v>
      </c>
      <c r="Z40" s="36" t="e">
        <f t="shared" si="87"/>
        <v>#REF!</v>
      </c>
      <c r="AA40" s="36" t="e">
        <f t="shared" si="88"/>
        <v>#REF!</v>
      </c>
      <c r="AB40" s="36" t="e">
        <f t="shared" si="88"/>
        <v>#REF!</v>
      </c>
      <c r="AC40" s="36" t="e">
        <f t="shared" si="88"/>
        <v>#REF!</v>
      </c>
      <c r="AD40" s="36" t="e">
        <f t="shared" si="88"/>
        <v>#REF!</v>
      </c>
      <c r="AE40" s="36" t="e">
        <f t="shared" si="88"/>
        <v>#REF!</v>
      </c>
      <c r="AF40" s="36" t="e">
        <f t="shared" si="88"/>
        <v>#REF!</v>
      </c>
      <c r="AG40" s="36" t="e">
        <f t="shared" si="88"/>
        <v>#REF!</v>
      </c>
      <c r="AH40" s="36" t="e">
        <f t="shared" si="88"/>
        <v>#REF!</v>
      </c>
      <c r="AI40" s="36" t="e">
        <f t="shared" si="88"/>
        <v>#REF!</v>
      </c>
      <c r="AJ40" s="36" t="e">
        <f t="shared" si="88"/>
        <v>#REF!</v>
      </c>
      <c r="AK40" s="36" t="e">
        <f t="shared" si="88"/>
        <v>#REF!</v>
      </c>
      <c r="AL40" s="36" t="e">
        <f t="shared" si="88"/>
        <v>#REF!</v>
      </c>
      <c r="AM40" s="36" t="e">
        <f t="shared" si="88"/>
        <v>#REF!</v>
      </c>
      <c r="AN40" s="36" t="e">
        <f t="shared" si="88"/>
        <v>#REF!</v>
      </c>
      <c r="AO40" s="36" t="e">
        <f t="shared" si="88"/>
        <v>#REF!</v>
      </c>
      <c r="AP40" s="36" t="e">
        <f t="shared" si="88"/>
        <v>#REF!</v>
      </c>
      <c r="AQ40" s="36" t="e">
        <f t="shared" si="89"/>
        <v>#REF!</v>
      </c>
      <c r="AR40" s="36" t="e">
        <f t="shared" si="89"/>
        <v>#REF!</v>
      </c>
      <c r="AS40" s="36" t="e">
        <f t="shared" si="89"/>
        <v>#REF!</v>
      </c>
      <c r="AT40" s="36" t="e">
        <f t="shared" si="89"/>
        <v>#REF!</v>
      </c>
      <c r="AU40" s="36" t="e">
        <f t="shared" si="89"/>
        <v>#REF!</v>
      </c>
      <c r="AV40" s="36" t="e">
        <f t="shared" si="89"/>
        <v>#REF!</v>
      </c>
      <c r="AW40" s="36" t="e">
        <f t="shared" si="89"/>
        <v>#REF!</v>
      </c>
      <c r="AX40" s="36" t="e">
        <f t="shared" si="89"/>
        <v>#REF!</v>
      </c>
      <c r="AY40" s="36" t="e">
        <f t="shared" si="89"/>
        <v>#REF!</v>
      </c>
      <c r="AZ40" s="36" t="e">
        <f t="shared" si="89"/>
        <v>#REF!</v>
      </c>
      <c r="BA40" s="36" t="e">
        <f t="shared" si="89"/>
        <v>#REF!</v>
      </c>
      <c r="BB40" s="36" t="e">
        <f t="shared" si="89"/>
        <v>#REF!</v>
      </c>
      <c r="BC40" s="36" t="e">
        <f t="shared" si="89"/>
        <v>#REF!</v>
      </c>
      <c r="BD40" s="36" t="e">
        <f t="shared" si="89"/>
        <v>#REF!</v>
      </c>
      <c r="BE40" s="36" t="e">
        <f t="shared" si="89"/>
        <v>#REF!</v>
      </c>
      <c r="BF40" s="36" t="e">
        <f t="shared" si="89"/>
        <v>#REF!</v>
      </c>
      <c r="BG40" s="36" t="e">
        <f t="shared" si="90"/>
        <v>#REF!</v>
      </c>
      <c r="BH40" s="36" t="e">
        <f t="shared" si="90"/>
        <v>#REF!</v>
      </c>
      <c r="BI40" s="36" t="e">
        <f t="shared" si="90"/>
        <v>#REF!</v>
      </c>
      <c r="BJ40" s="36" t="e">
        <f t="shared" si="90"/>
        <v>#REF!</v>
      </c>
      <c r="BK40" s="36" t="e">
        <f t="shared" si="90"/>
        <v>#REF!</v>
      </c>
      <c r="BL40" s="36" t="e">
        <f t="shared" si="90"/>
        <v>#REF!</v>
      </c>
      <c r="BM40" s="36" t="e">
        <f t="shared" si="90"/>
        <v>#REF!</v>
      </c>
      <c r="BN40" s="36" t="e">
        <f t="shared" si="90"/>
        <v>#REF!</v>
      </c>
      <c r="BO40" s="36" t="e">
        <f t="shared" si="90"/>
        <v>#REF!</v>
      </c>
      <c r="BP40" s="36" t="e">
        <f t="shared" si="90"/>
        <v>#REF!</v>
      </c>
      <c r="BQ40" s="36" t="e">
        <f t="shared" si="90"/>
        <v>#REF!</v>
      </c>
      <c r="BR40" s="36" t="e">
        <f t="shared" si="90"/>
        <v>#REF!</v>
      </c>
      <c r="BS40" s="36" t="e">
        <f t="shared" si="90"/>
        <v>#REF!</v>
      </c>
      <c r="BT40" s="36" t="e">
        <f t="shared" si="90"/>
        <v>#REF!</v>
      </c>
      <c r="BU40" s="36" t="e">
        <f t="shared" si="90"/>
        <v>#REF!</v>
      </c>
      <c r="BV40" s="36" t="e">
        <f t="shared" si="90"/>
        <v>#REF!</v>
      </c>
      <c r="BW40" s="36" t="e">
        <f t="shared" si="91"/>
        <v>#REF!</v>
      </c>
      <c r="BX40" s="36" t="e">
        <f t="shared" si="91"/>
        <v>#REF!</v>
      </c>
      <c r="BY40" s="36" t="e">
        <f t="shared" si="91"/>
        <v>#REF!</v>
      </c>
      <c r="BZ40" s="36" t="e">
        <f t="shared" si="91"/>
        <v>#REF!</v>
      </c>
      <c r="CA40" s="36" t="e">
        <f t="shared" si="91"/>
        <v>#REF!</v>
      </c>
      <c r="CB40" s="36" t="e">
        <f t="shared" si="91"/>
        <v>#REF!</v>
      </c>
      <c r="CC40" s="36" t="e">
        <f t="shared" si="91"/>
        <v>#REF!</v>
      </c>
      <c r="CD40" s="36" t="e">
        <f t="shared" si="91"/>
        <v>#REF!</v>
      </c>
      <c r="CE40" s="36" t="e">
        <f t="shared" si="91"/>
        <v>#REF!</v>
      </c>
      <c r="CF40" s="36" t="e">
        <f t="shared" si="91"/>
        <v>#REF!</v>
      </c>
      <c r="CG40" s="36" t="e">
        <f t="shared" si="91"/>
        <v>#REF!</v>
      </c>
      <c r="CH40" s="36" t="e">
        <f t="shared" si="91"/>
        <v>#REF!</v>
      </c>
      <c r="CI40" s="36" t="e">
        <f t="shared" si="91"/>
        <v>#REF!</v>
      </c>
      <c r="CJ40" s="36" t="e">
        <f t="shared" si="91"/>
        <v>#REF!</v>
      </c>
      <c r="CK40" s="36" t="e">
        <f t="shared" si="91"/>
        <v>#REF!</v>
      </c>
      <c r="CL40" s="36" t="e">
        <f t="shared" si="91"/>
        <v>#REF!</v>
      </c>
      <c r="CM40" s="36" t="e">
        <f t="shared" si="92"/>
        <v>#REF!</v>
      </c>
      <c r="CN40" s="36" t="e">
        <f t="shared" si="92"/>
        <v>#REF!</v>
      </c>
      <c r="CO40" s="36" t="e">
        <f t="shared" si="92"/>
        <v>#REF!</v>
      </c>
      <c r="CP40" s="36" t="e">
        <f t="shared" si="92"/>
        <v>#REF!</v>
      </c>
      <c r="CQ40" s="36" t="e">
        <f t="shared" si="92"/>
        <v>#REF!</v>
      </c>
      <c r="CR40" s="36" t="e">
        <f t="shared" si="92"/>
        <v>#REF!</v>
      </c>
      <c r="CS40" s="36" t="e">
        <f t="shared" si="92"/>
        <v>#REF!</v>
      </c>
      <c r="CT40" s="36" t="e">
        <f t="shared" si="92"/>
        <v>#REF!</v>
      </c>
      <c r="CU40" s="36" t="e">
        <f t="shared" si="92"/>
        <v>#REF!</v>
      </c>
      <c r="CV40" s="36" t="e">
        <f t="shared" si="92"/>
        <v>#REF!</v>
      </c>
      <c r="CW40" s="36" t="e">
        <f t="shared" si="92"/>
        <v>#REF!</v>
      </c>
      <c r="CX40" s="36" t="e">
        <f t="shared" si="92"/>
        <v>#REF!</v>
      </c>
      <c r="CY40" s="36" t="e">
        <f t="shared" si="92"/>
        <v>#REF!</v>
      </c>
      <c r="CZ40" s="36" t="e">
        <f t="shared" si="92"/>
        <v>#REF!</v>
      </c>
      <c r="DA40" s="36" t="e">
        <f t="shared" si="92"/>
        <v>#REF!</v>
      </c>
      <c r="DB40" s="36" t="e">
        <f t="shared" si="92"/>
        <v>#REF!</v>
      </c>
      <c r="DC40" s="36" t="e">
        <f t="shared" si="93"/>
        <v>#REF!</v>
      </c>
      <c r="DD40" s="36" t="e">
        <f t="shared" si="93"/>
        <v>#REF!</v>
      </c>
      <c r="DE40" s="36" t="e">
        <f t="shared" si="93"/>
        <v>#REF!</v>
      </c>
      <c r="DF40" s="36" t="e">
        <f t="shared" si="93"/>
        <v>#REF!</v>
      </c>
      <c r="DG40" s="36" t="e">
        <f t="shared" si="93"/>
        <v>#REF!</v>
      </c>
      <c r="DH40" s="36" t="e">
        <f t="shared" si="93"/>
        <v>#REF!</v>
      </c>
      <c r="DI40" s="36" t="e">
        <f t="shared" si="93"/>
        <v>#REF!</v>
      </c>
      <c r="DJ40" s="36" t="e">
        <f t="shared" si="93"/>
        <v>#REF!</v>
      </c>
      <c r="DK40" s="36" t="e">
        <f t="shared" si="93"/>
        <v>#REF!</v>
      </c>
      <c r="DL40" s="36" t="e">
        <f t="shared" si="93"/>
        <v>#REF!</v>
      </c>
      <c r="DM40" s="36" t="e">
        <f t="shared" si="93"/>
        <v>#REF!</v>
      </c>
      <c r="DN40" s="36" t="e">
        <f t="shared" si="93"/>
        <v>#REF!</v>
      </c>
      <c r="DO40" s="36" t="e">
        <f t="shared" si="93"/>
        <v>#REF!</v>
      </c>
      <c r="DP40" s="36" t="e">
        <f t="shared" si="93"/>
        <v>#REF!</v>
      </c>
      <c r="DQ40" s="36" t="e">
        <f t="shared" si="93"/>
        <v>#REF!</v>
      </c>
      <c r="DR40" s="36" t="e">
        <f t="shared" si="93"/>
        <v>#REF!</v>
      </c>
      <c r="DS40" s="36" t="e">
        <f t="shared" si="94"/>
        <v>#REF!</v>
      </c>
      <c r="DT40" s="36" t="e">
        <f t="shared" si="94"/>
        <v>#REF!</v>
      </c>
      <c r="DU40" s="36" t="e">
        <f t="shared" si="94"/>
        <v>#REF!</v>
      </c>
      <c r="DV40" s="36" t="e">
        <f t="shared" si="94"/>
        <v>#REF!</v>
      </c>
      <c r="DW40" s="36" t="e">
        <f t="shared" si="94"/>
        <v>#REF!</v>
      </c>
      <c r="DX40" s="36" t="e">
        <f t="shared" si="94"/>
        <v>#REF!</v>
      </c>
      <c r="DY40" s="36" t="e">
        <f t="shared" si="94"/>
        <v>#REF!</v>
      </c>
      <c r="DZ40" s="36" t="e">
        <f t="shared" si="94"/>
        <v>#REF!</v>
      </c>
      <c r="EA40" s="36" t="e">
        <f t="shared" si="94"/>
        <v>#REF!</v>
      </c>
      <c r="EB40" s="36" t="e">
        <f t="shared" si="94"/>
        <v>#REF!</v>
      </c>
      <c r="EC40" s="36" t="e">
        <f t="shared" si="94"/>
        <v>#REF!</v>
      </c>
      <c r="ED40" s="36" t="e">
        <f t="shared" si="94"/>
        <v>#REF!</v>
      </c>
      <c r="EE40" s="36" t="e">
        <f t="shared" si="94"/>
        <v>#REF!</v>
      </c>
      <c r="EF40" s="36" t="e">
        <f t="shared" si="94"/>
        <v>#REF!</v>
      </c>
      <c r="EG40" s="36" t="e">
        <f t="shared" si="94"/>
        <v>#REF!</v>
      </c>
      <c r="EH40" s="36" t="e">
        <f t="shared" si="94"/>
        <v>#REF!</v>
      </c>
      <c r="EI40" s="36" t="e">
        <f t="shared" si="95"/>
        <v>#REF!</v>
      </c>
      <c r="EJ40" s="36" t="e">
        <f t="shared" si="95"/>
        <v>#REF!</v>
      </c>
      <c r="EK40" s="36" t="e">
        <f t="shared" si="95"/>
        <v>#REF!</v>
      </c>
      <c r="EL40" s="36" t="e">
        <f t="shared" si="95"/>
        <v>#REF!</v>
      </c>
      <c r="EM40" s="36" t="e">
        <f t="shared" si="95"/>
        <v>#REF!</v>
      </c>
      <c r="EN40" s="36" t="e">
        <f t="shared" si="95"/>
        <v>#REF!</v>
      </c>
      <c r="EO40" s="36" t="e">
        <f t="shared" si="95"/>
        <v>#REF!</v>
      </c>
      <c r="EP40" s="36" t="e">
        <f t="shared" si="95"/>
        <v>#REF!</v>
      </c>
      <c r="EQ40" s="36" t="e">
        <f t="shared" si="95"/>
        <v>#REF!</v>
      </c>
      <c r="ER40" s="36" t="e">
        <f t="shared" si="95"/>
        <v>#REF!</v>
      </c>
      <c r="ES40" s="36" t="e">
        <f t="shared" si="95"/>
        <v>#REF!</v>
      </c>
      <c r="ET40" s="36" t="e">
        <f t="shared" si="95"/>
        <v>#REF!</v>
      </c>
      <c r="EU40" s="36" t="e">
        <f t="shared" si="95"/>
        <v>#REF!</v>
      </c>
      <c r="EV40" s="36" t="e">
        <f t="shared" si="95"/>
        <v>#REF!</v>
      </c>
      <c r="EW40" s="36" t="e">
        <f t="shared" si="95"/>
        <v>#REF!</v>
      </c>
      <c r="EX40" s="36" t="e">
        <f t="shared" si="95"/>
        <v>#REF!</v>
      </c>
      <c r="EY40" s="36" t="e">
        <f t="shared" si="96"/>
        <v>#REF!</v>
      </c>
      <c r="EZ40" s="36" t="e">
        <f t="shared" si="96"/>
        <v>#REF!</v>
      </c>
      <c r="FA40" s="36" t="e">
        <f t="shared" si="96"/>
        <v>#REF!</v>
      </c>
      <c r="FB40" s="36" t="e">
        <f t="shared" si="96"/>
        <v>#REF!</v>
      </c>
      <c r="FC40" s="36" t="e">
        <f t="shared" si="96"/>
        <v>#REF!</v>
      </c>
      <c r="FD40" s="36" t="e">
        <f t="shared" si="96"/>
        <v>#REF!</v>
      </c>
      <c r="FE40" s="36" t="e">
        <f t="shared" si="96"/>
        <v>#REF!</v>
      </c>
      <c r="FF40" s="36" t="e">
        <f t="shared" si="96"/>
        <v>#REF!</v>
      </c>
      <c r="FG40" s="36" t="e">
        <f t="shared" si="96"/>
        <v>#REF!</v>
      </c>
      <c r="FH40" s="36" t="e">
        <f t="shared" si="96"/>
        <v>#REF!</v>
      </c>
      <c r="FI40" s="36" t="e">
        <f t="shared" si="96"/>
        <v>#REF!</v>
      </c>
      <c r="FJ40" s="36" t="e">
        <f t="shared" si="96"/>
        <v>#REF!</v>
      </c>
      <c r="FK40" s="36" t="e">
        <f t="shared" si="96"/>
        <v>#REF!</v>
      </c>
      <c r="FL40" s="36" t="e">
        <f t="shared" si="96"/>
        <v>#REF!</v>
      </c>
      <c r="FM40" s="36" t="e">
        <f t="shared" si="96"/>
        <v>#REF!</v>
      </c>
      <c r="FN40" s="36" t="e">
        <f t="shared" si="96"/>
        <v>#REF!</v>
      </c>
      <c r="FO40" s="36" t="e">
        <f t="shared" si="97"/>
        <v>#REF!</v>
      </c>
      <c r="FP40" s="36" t="e">
        <f t="shared" si="97"/>
        <v>#REF!</v>
      </c>
      <c r="FQ40" s="36" t="e">
        <f t="shared" si="97"/>
        <v>#REF!</v>
      </c>
      <c r="FR40" s="36" t="e">
        <f t="shared" si="97"/>
        <v>#REF!</v>
      </c>
      <c r="FS40" s="36" t="e">
        <f t="shared" si="97"/>
        <v>#REF!</v>
      </c>
      <c r="FT40" s="36" t="e">
        <f t="shared" si="97"/>
        <v>#REF!</v>
      </c>
      <c r="FU40" s="36" t="e">
        <f t="shared" si="97"/>
        <v>#REF!</v>
      </c>
      <c r="FV40" s="36" t="e">
        <f t="shared" si="97"/>
        <v>#REF!</v>
      </c>
      <c r="FW40" s="36" t="e">
        <f t="shared" si="97"/>
        <v>#REF!</v>
      </c>
      <c r="FX40" s="36" t="e">
        <f t="shared" si="97"/>
        <v>#REF!</v>
      </c>
      <c r="FY40" s="36" t="e">
        <f t="shared" si="97"/>
        <v>#REF!</v>
      </c>
      <c r="FZ40" s="36" t="e">
        <f t="shared" si="97"/>
        <v>#REF!</v>
      </c>
      <c r="GA40" s="36" t="e">
        <f t="shared" si="97"/>
        <v>#REF!</v>
      </c>
      <c r="GB40" s="36" t="e">
        <f t="shared" si="97"/>
        <v>#REF!</v>
      </c>
      <c r="GC40" s="36" t="e">
        <f t="shared" si="97"/>
        <v>#REF!</v>
      </c>
      <c r="GD40" s="36" t="e">
        <f t="shared" si="97"/>
        <v>#REF!</v>
      </c>
      <c r="GE40" s="36" t="e">
        <f t="shared" si="98"/>
        <v>#REF!</v>
      </c>
      <c r="GF40" s="36" t="e">
        <f t="shared" si="98"/>
        <v>#REF!</v>
      </c>
      <c r="GG40" s="36" t="e">
        <f t="shared" si="98"/>
        <v>#REF!</v>
      </c>
      <c r="GH40" s="36" t="e">
        <f t="shared" si="98"/>
        <v>#REF!</v>
      </c>
      <c r="GI40" s="36" t="e">
        <f t="shared" si="98"/>
        <v>#REF!</v>
      </c>
      <c r="GJ40" s="36" t="e">
        <f t="shared" si="98"/>
        <v>#REF!</v>
      </c>
      <c r="GK40" s="36" t="e">
        <f t="shared" si="98"/>
        <v>#REF!</v>
      </c>
      <c r="GL40" s="36" t="e">
        <f t="shared" si="98"/>
        <v>#REF!</v>
      </c>
      <c r="GM40" s="36" t="e">
        <f t="shared" si="98"/>
        <v>#REF!</v>
      </c>
      <c r="GN40" s="36" t="e">
        <f t="shared" si="98"/>
        <v>#REF!</v>
      </c>
      <c r="GO40" s="36" t="e">
        <f t="shared" si="98"/>
        <v>#REF!</v>
      </c>
      <c r="GP40" s="36" t="e">
        <f t="shared" si="98"/>
        <v>#REF!</v>
      </c>
      <c r="GQ40" s="36" t="e">
        <f t="shared" si="98"/>
        <v>#REF!</v>
      </c>
      <c r="GR40" s="36" t="e">
        <f t="shared" si="98"/>
        <v>#REF!</v>
      </c>
      <c r="GS40" s="36" t="e">
        <f t="shared" si="98"/>
        <v>#REF!</v>
      </c>
      <c r="GT40" s="36" t="e">
        <f t="shared" si="98"/>
        <v>#REF!</v>
      </c>
      <c r="GU40" s="36" t="e">
        <f t="shared" si="99"/>
        <v>#REF!</v>
      </c>
      <c r="GV40" s="36" t="e">
        <f t="shared" si="99"/>
        <v>#REF!</v>
      </c>
      <c r="GW40" s="36" t="e">
        <f t="shared" si="99"/>
        <v>#REF!</v>
      </c>
      <c r="GX40" s="36" t="e">
        <f t="shared" si="99"/>
        <v>#REF!</v>
      </c>
      <c r="GY40" s="36" t="e">
        <f t="shared" si="99"/>
        <v>#REF!</v>
      </c>
      <c r="GZ40" s="36" t="e">
        <f t="shared" si="99"/>
        <v>#REF!</v>
      </c>
      <c r="HA40" s="36" t="e">
        <f t="shared" si="99"/>
        <v>#REF!</v>
      </c>
      <c r="HB40" s="36" t="e">
        <f t="shared" si="99"/>
        <v>#REF!</v>
      </c>
      <c r="HC40" s="36" t="e">
        <f t="shared" si="99"/>
        <v>#REF!</v>
      </c>
      <c r="HD40" s="36" t="e">
        <f t="shared" si="99"/>
        <v>#REF!</v>
      </c>
      <c r="HE40" s="36" t="e">
        <f t="shared" si="99"/>
        <v>#REF!</v>
      </c>
      <c r="HF40" s="36" t="e">
        <f t="shared" si="99"/>
        <v>#REF!</v>
      </c>
      <c r="HG40" s="36" t="e">
        <f t="shared" si="99"/>
        <v>#REF!</v>
      </c>
      <c r="HH40" s="36" t="e">
        <f t="shared" si="99"/>
        <v>#REF!</v>
      </c>
    </row>
    <row r="41" spans="1:216" ht="12.75">
      <c r="A41" s="48"/>
      <c r="B41" s="79"/>
      <c r="C41" s="89"/>
      <c r="D41" s="64"/>
      <c r="E41" s="75"/>
      <c r="F41" s="75"/>
      <c r="G41" s="75"/>
      <c r="H41" s="75"/>
      <c r="I41" s="75"/>
      <c r="J41" s="75"/>
      <c r="K41" s="22"/>
      <c r="L41" s="15"/>
      <c r="M41" s="15"/>
      <c r="N41" s="15"/>
      <c r="P41" s="100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</row>
    <row r="42" spans="1:216" ht="12.75">
      <c r="A42" s="48">
        <v>31</v>
      </c>
      <c r="B42" s="94" t="s">
        <v>25</v>
      </c>
      <c r="C42" s="104" t="e">
        <f>AVERAGE(C12:C40)</f>
        <v>#REF!</v>
      </c>
      <c r="D42" s="104" t="e">
        <f aca="true" t="shared" si="101" ref="D42:L42">AVERAGE(D15:D40)</f>
        <v>#REF!</v>
      </c>
      <c r="E42" s="86" t="e">
        <f t="shared" si="101"/>
        <v>#REF!</v>
      </c>
      <c r="F42" s="14" t="e">
        <f t="shared" si="101"/>
        <v>#REF!</v>
      </c>
      <c r="G42" s="14" t="e">
        <f t="shared" si="101"/>
        <v>#REF!</v>
      </c>
      <c r="H42" s="14" t="e">
        <f t="shared" si="101"/>
        <v>#REF!</v>
      </c>
      <c r="I42" s="14" t="e">
        <f t="shared" si="101"/>
        <v>#REF!</v>
      </c>
      <c r="J42" s="14" t="e">
        <f t="shared" si="101"/>
        <v>#REF!</v>
      </c>
      <c r="K42" s="14">
        <f t="shared" si="101"/>
        <v>0.05000000000000002</v>
      </c>
      <c r="L42" s="45" t="e">
        <f t="shared" si="101"/>
        <v>#VALUE!</v>
      </c>
      <c r="M42" s="45"/>
      <c r="N42" s="45"/>
      <c r="P42" s="100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</row>
    <row r="43" spans="11:216" ht="12.75">
      <c r="K43" s="22"/>
      <c r="L43" s="15"/>
      <c r="M43" s="15"/>
      <c r="N43" s="15"/>
      <c r="P43" s="100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</row>
    <row r="44" spans="11:216" ht="12.75">
      <c r="K44" s="22"/>
      <c r="L44" s="15"/>
      <c r="M44" s="15"/>
      <c r="N44" s="15"/>
      <c r="P44" s="100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</row>
    <row r="45" spans="11:216" ht="12.75">
      <c r="K45" s="22"/>
      <c r="P45" s="100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</row>
    <row r="46" spans="2:216" ht="12.75">
      <c r="B46" t="s">
        <v>5</v>
      </c>
      <c r="K46" s="22"/>
      <c r="P46" s="100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</row>
    <row r="47" spans="2:216" ht="14.25">
      <c r="B47" s="70" t="s">
        <v>371</v>
      </c>
      <c r="K47" s="22"/>
      <c r="P47" s="100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</row>
    <row r="48" spans="2:216" ht="14.25">
      <c r="B48" s="70" t="s">
        <v>372</v>
      </c>
      <c r="K48" s="22"/>
      <c r="P48" s="100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</row>
    <row r="49" spans="2:216" ht="14.25">
      <c r="B49" s="70" t="s">
        <v>325</v>
      </c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</row>
    <row r="50" spans="16:216" ht="12.75">
      <c r="P50" s="100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</row>
    <row r="51" spans="2:216" ht="12.75">
      <c r="B51" s="32"/>
      <c r="P51" s="100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</row>
    <row r="52" spans="16:216" ht="12.75">
      <c r="P52" s="100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</row>
  </sheetData>
  <sheetProtection/>
  <mergeCells count="3">
    <mergeCell ref="A1:L1"/>
    <mergeCell ref="A5:L5"/>
    <mergeCell ref="F8:J8"/>
  </mergeCells>
  <conditionalFormatting sqref="B15">
    <cfRule type="expression" priority="10" dxfId="0" stopIfTrue="1">
      <formula>AND(E15&gt;11,E15&lt;18,K15&gt;9,K15&lt;16,Q15&gt;3,Q15&lt;7,L15&gt;$L$4,L15&lt;59.9,N15&gt;$O$4,N15&lt;59.9,Z15=0)</formula>
    </cfRule>
  </conditionalFormatting>
  <conditionalFormatting sqref="B12:B14">
    <cfRule type="expression" priority="9" dxfId="0" stopIfTrue="1">
      <formula>AND(E12&gt;11,E12&lt;18,F12&gt;9,F12&lt;16,J12&gt;3,J12&lt;7,G12&gt;$G$4,G12&lt;59.9,H12&gt;$H$4,H12&lt;59.9,S12=0)</formula>
    </cfRule>
  </conditionalFormatting>
  <conditionalFormatting sqref="B12:B14">
    <cfRule type="expression" priority="8" dxfId="0" stopIfTrue="1">
      <formula>AND(E12&gt;11,E12&lt;18,F12&gt;9,F12&lt;16,J12&gt;3,J12&lt;7,G12&gt;$G$4,G12&lt;59.9,H12&gt;$H$4,H12&lt;59.9,S12=0)</formula>
    </cfRule>
  </conditionalFormatting>
  <conditionalFormatting sqref="B15">
    <cfRule type="expression" priority="7" dxfId="0" stopIfTrue="1">
      <formula>AND(E15&gt;11,E15&lt;18,F15&gt;9,F15&lt;16,J15&gt;3,J15&lt;7,G15&gt;$G$4,G15&lt;59.9,H15&gt;$H$4,H15&lt;59.9,S15=0)</formula>
    </cfRule>
  </conditionalFormatting>
  <conditionalFormatting sqref="B15">
    <cfRule type="expression" priority="6" dxfId="0" stopIfTrue="1">
      <formula>AND(E15&gt;11,E15&lt;18,F15&gt;9,F15&lt;16,J15&gt;3,J15&lt;7,G15&gt;$G$4,G15&lt;59.9,H15&gt;$H$4,H15&lt;59.9,S15=0)</formula>
    </cfRule>
  </conditionalFormatting>
  <conditionalFormatting sqref="B12:B14">
    <cfRule type="expression" priority="5" dxfId="0" stopIfTrue="1">
      <formula>AND(E12&gt;11,E12&lt;18,F12&gt;9,F12&lt;16,J12&gt;3,J12&lt;7,G12&gt;$G$4,G12&lt;59.9,H12&gt;$H$4,H12&lt;59.9,S12=0)</formula>
    </cfRule>
  </conditionalFormatting>
  <conditionalFormatting sqref="B12:B14">
    <cfRule type="expression" priority="4" dxfId="0" stopIfTrue="1">
      <formula>AND(E12&gt;11,E12&lt;18,F12&gt;9,F12&lt;16,J12&gt;3,J12&lt;7,G12&gt;$G$4,G12&lt;59.9,H12&gt;$H$4,H12&lt;59.9,S12=0)</formula>
    </cfRule>
  </conditionalFormatting>
  <conditionalFormatting sqref="B15">
    <cfRule type="expression" priority="3" dxfId="0" stopIfTrue="1">
      <formula>AND(E15&gt;11,E15&lt;18,F15&gt;9,F15&lt;16,J15&gt;3,J15&lt;7,G15&gt;$G$4,G15&lt;59.9,H15&gt;$H$4,H15&lt;59.9,S15=0)</formula>
    </cfRule>
  </conditionalFormatting>
  <conditionalFormatting sqref="B12:B14">
    <cfRule type="expression" priority="2" dxfId="0" stopIfTrue="1">
      <formula>AND(E12&gt;11,E12&lt;18,F12&gt;9,F12&lt;16,J12&gt;3,J12&lt;7,G12&gt;$G$4,G12&lt;59.9,H12&gt;$H$4,H12&lt;59.9,S12=0)</formula>
    </cfRule>
  </conditionalFormatting>
  <conditionalFormatting sqref="B12:B14">
    <cfRule type="expression" priority="1" dxfId="0" stopIfTrue="1">
      <formula>AND(E12&gt;11,E12&lt;18,F12&gt;9,F12&lt;16,J12&gt;3,J12&lt;7,G12&gt;$G$4,G12&lt;59.9,H12&gt;$H$4,H12&lt;59.9,S12=0)</formula>
    </cfRule>
  </conditionalFormatting>
  <printOptions horizontalCentered="1"/>
  <pageMargins left="0.75" right="0.75" top="1" bottom="1" header="0.5" footer="0.5"/>
  <pageSetup horizontalDpi="600" verticalDpi="600" orientation="portrait" scale="70" r:id="rId2"/>
  <headerFooter alignWithMargins="0">
    <oddHeader>&amp;RIIEC Exhibit 2.9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Ackenhausen</dc:creator>
  <cp:keywords/>
  <dc:description/>
  <cp:lastModifiedBy>James Leyko</cp:lastModifiedBy>
  <cp:lastPrinted>2008-05-28T16:03:10Z</cp:lastPrinted>
  <dcterms:created xsi:type="dcterms:W3CDTF">2004-08-10T14:19:27Z</dcterms:created>
  <dcterms:modified xsi:type="dcterms:W3CDTF">2008-05-29T14:49:35Z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