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7515" windowHeight="4590" activeTab="2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</sheets>
  <definedNames>
    <definedName name="allow1996">#REF!</definedName>
    <definedName name="allow1997">#REF!</definedName>
    <definedName name="allow1998">#REF!</definedName>
    <definedName name="allow1999">#REF!</definedName>
    <definedName name="den1996">#REF!</definedName>
    <definedName name="den1997">#REF!</definedName>
    <definedName name="den1998">#REF!</definedName>
    <definedName name="den1999">#REF!</definedName>
    <definedName name="den2000">#REF!</definedName>
    <definedName name="den2001">#REF!</definedName>
    <definedName name="den2002">#REF!</definedName>
    <definedName name="lif1996">#REF!</definedName>
    <definedName name="lif1997">#REF!</definedName>
    <definedName name="lif1998">#REF!</definedName>
    <definedName name="lif1999">#REF!</definedName>
    <definedName name="lif2000">#REF!</definedName>
    <definedName name="lif2001">#REF!</definedName>
    <definedName name="lif2002">#REF!</definedName>
    <definedName name="lig1996">#REF!</definedName>
    <definedName name="lig1997">#REF!</definedName>
    <definedName name="lig1998">#REF!</definedName>
    <definedName name="lig1999">#REF!</definedName>
    <definedName name="lig2000">#REF!</definedName>
    <definedName name="lig2001">#REF!</definedName>
    <definedName name="lig2002">#REF!</definedName>
    <definedName name="ltd1996">#REF!</definedName>
    <definedName name="ltd1997">#REF!</definedName>
    <definedName name="ltd1998">#REF!</definedName>
    <definedName name="ltd1999">#REF!</definedName>
    <definedName name="ltd2000">#REF!</definedName>
    <definedName name="ltd2001">#REF!</definedName>
    <definedName name="ltd2002">#REF!</definedName>
    <definedName name="med1996">#REF!</definedName>
    <definedName name="med1997">#REF!</definedName>
    <definedName name="med1998">#REF!</definedName>
    <definedName name="med199813">#REF!</definedName>
    <definedName name="med1999">#REF!</definedName>
    <definedName name="med2000">#REF!</definedName>
    <definedName name="med2001">#REF!</definedName>
    <definedName name="med2002">#REF!</definedName>
  </definedNames>
  <calcPr fullCalcOnLoad="1"/>
</workbook>
</file>

<file path=xl/sharedStrings.xml><?xml version="1.0" encoding="utf-8"?>
<sst xmlns="http://schemas.openxmlformats.org/spreadsheetml/2006/main" count="45" uniqueCount="21">
  <si>
    <t>Allowance</t>
  </si>
  <si>
    <t>Premiums</t>
  </si>
  <si>
    <t>Employee Net</t>
  </si>
  <si>
    <t>Year</t>
  </si>
  <si>
    <t>Core@Actual</t>
  </si>
  <si>
    <t>Core@NoChange</t>
  </si>
  <si>
    <t>Actual@Actual</t>
  </si>
  <si>
    <t>ok</t>
  </si>
  <si>
    <t>Allowance (Company Cost)</t>
  </si>
  <si>
    <t>Premiums (Actual Core)</t>
  </si>
  <si>
    <t>Premiums (Unchanged Core)</t>
  </si>
  <si>
    <t>Premiums (Actual Elections)</t>
  </si>
  <si>
    <t>Blended Rates</t>
  </si>
  <si>
    <t>Company</t>
  </si>
  <si>
    <t>Employee</t>
  </si>
  <si>
    <t>NNG</t>
  </si>
  <si>
    <t>Prem</t>
  </si>
  <si>
    <t>Emp</t>
  </si>
  <si>
    <t>Core=POS</t>
  </si>
  <si>
    <t>Core=$500</t>
  </si>
  <si>
    <t>Core=Combined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</si>
</sst>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_(* #,##0.0_);_(* \(#,##0.0\);_(* &quot;-&quot;?_);_(@_)"/>
    <numFmt numFmtId="167" formatCode="&quot;$&quot;#,##0.0_);[Red]\(&quot;$&quot;#,##0.0\)"/>
    <numFmt numFmtId="168" formatCode="&quot;$&quot;#,##0.000_);[Red]\(&quot;$&quot;#,##0.0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7.75"/>
      <name val="Arial"/>
      <family val="2"/>
    </font>
    <font>
      <sz val="11"/>
      <name val="Arial"/>
      <family val="0"/>
    </font>
    <font>
      <sz val="11.75"/>
      <name val="Arial"/>
      <family val="0"/>
    </font>
    <font>
      <b/>
      <sz val="10"/>
      <color indexed="10"/>
      <name val="MS Sans Serif"/>
      <family val="2"/>
    </font>
    <font>
      <b/>
      <sz val="10"/>
      <color indexed="50"/>
      <name val="MS Sans Serif"/>
      <family val="2"/>
    </font>
    <font>
      <b/>
      <sz val="10"/>
      <color indexed="48"/>
      <name val="MS Sans Serif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1">
      <alignment horizontal="center"/>
      <protection/>
    </xf>
    <xf numFmtId="3" fontId="0" fillId="0" borderId="0" applyFont="0" applyFill="0" applyBorder="0" applyAlignment="0" applyProtection="0"/>
    <xf numFmtId="0" fontId="0" fillId="2" borderId="0" applyNumberFormat="0" applyFont="0" applyBorder="0" applyAlignment="0" applyProtection="0"/>
  </cellStyleXfs>
  <cellXfs count="22">
    <xf numFmtId="0" fontId="0" fillId="0" borderId="0" xfId="0" applyAlignment="1">
      <alignment/>
    </xf>
    <xf numFmtId="8" fontId="0" fillId="0" borderId="0" xfId="17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17" applyFont="1" applyAlignment="1">
      <alignment/>
    </xf>
    <xf numFmtId="8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19" applyNumberFormat="1" applyFont="1" applyAlignment="1">
      <alignment/>
    </xf>
    <xf numFmtId="44" fontId="0" fillId="0" borderId="0" xfId="17" applyNumberFormat="1" applyFont="1" applyAlignment="1">
      <alignment/>
    </xf>
    <xf numFmtId="8" fontId="1" fillId="0" borderId="0" xfId="17" applyFont="1" applyAlignment="1" quotePrefix="1">
      <alignment/>
    </xf>
    <xf numFmtId="0" fontId="8" fillId="0" borderId="0" xfId="0" applyFont="1" applyAlignment="1">
      <alignment/>
    </xf>
    <xf numFmtId="8" fontId="8" fillId="0" borderId="0" xfId="17" applyFont="1" applyAlignment="1">
      <alignment/>
    </xf>
    <xf numFmtId="0" fontId="9" fillId="0" borderId="0" xfId="0" applyFont="1" applyAlignment="1">
      <alignment/>
    </xf>
    <xf numFmtId="8" fontId="9" fillId="0" borderId="0" xfId="17" applyFont="1" applyAlignment="1">
      <alignment/>
    </xf>
    <xf numFmtId="8" fontId="9" fillId="0" borderId="0" xfId="0" applyNumberFormat="1" applyFont="1" applyAlignment="1">
      <alignment/>
    </xf>
    <xf numFmtId="0" fontId="10" fillId="0" borderId="0" xfId="0" applyFont="1" applyAlignment="1">
      <alignment/>
    </xf>
    <xf numFmtId="8" fontId="10" fillId="0" borderId="0" xfId="0" applyNumberFormat="1" applyFont="1" applyAlignment="1">
      <alignment/>
    </xf>
    <xf numFmtId="8" fontId="0" fillId="0" borderId="0" xfId="17" applyFont="1" applyAlignment="1">
      <alignment/>
    </xf>
    <xf numFmtId="0" fontId="0" fillId="0" borderId="0" xfId="0" applyFont="1" applyAlignment="1" quotePrefix="1">
      <alignment/>
    </xf>
    <xf numFmtId="165" fontId="0" fillId="0" borderId="0" xfId="19" applyNumberFormat="1" applyAlignment="1">
      <alignment/>
    </xf>
    <xf numFmtId="6" fontId="0" fillId="0" borderId="0" xfId="0" applyNumberForma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ate" xfId="21"/>
    <cellStyle name="PSDec" xfId="22"/>
    <cellStyle name="PSHeading" xfId="23"/>
    <cellStyle name="PSInt" xfId="24"/>
    <cellStyle name="PSSpac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Annual NBU Benefit Allowances and Premiums
Per-Employee
1996-2003</a:t>
            </a:r>
          </a:p>
        </c:rich>
      </c:tx>
      <c:layout>
        <c:manualLayout>
          <c:xMode val="factor"/>
          <c:yMode val="factor"/>
          <c:x val="0.013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5"/>
          <c:w val="0.96825"/>
          <c:h val="0.7755"/>
        </c:manualLayout>
      </c:layout>
      <c:lineChart>
        <c:grouping val="standard"/>
        <c:varyColors val="0"/>
        <c:ser>
          <c:idx val="0"/>
          <c:order val="0"/>
          <c:tx>
            <c:v>Allowance (Company Cost)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Sheet1!$B$5:$I$5</c:f>
              <c:numCache>
                <c:ptCount val="8"/>
                <c:pt idx="0">
                  <c:v>4311.45558739255</c:v>
                </c:pt>
                <c:pt idx="1">
                  <c:v>4420.744985673353</c:v>
                </c:pt>
                <c:pt idx="2">
                  <c:v>4561.719197707736</c:v>
                </c:pt>
                <c:pt idx="3">
                  <c:v>5074.452722063037</c:v>
                </c:pt>
                <c:pt idx="4">
                  <c:v>5937.318051575931</c:v>
                </c:pt>
                <c:pt idx="5">
                  <c:v>6684.017191977077</c:v>
                </c:pt>
                <c:pt idx="6">
                  <c:v>7769.931232091691</c:v>
                </c:pt>
                <c:pt idx="7">
                  <c:v>7818.7736389684815</c:v>
                </c:pt>
              </c:numCache>
            </c:numRef>
          </c:val>
          <c:smooth val="1"/>
        </c:ser>
        <c:ser>
          <c:idx val="1"/>
          <c:order val="1"/>
          <c:tx>
            <c:v>Premiums-Actual Core</c:v>
          </c:tx>
          <c:spPr>
            <a:ln w="38100">
              <a:solidFill>
                <a:srgbClr val="FF0000"/>
              </a:solidFill>
              <a:prstDash val="dash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Sheet1!$B$6:$I$6</c:f>
              <c:numCache>
                <c:ptCount val="8"/>
                <c:pt idx="0">
                  <c:v>4115.398280802292</c:v>
                </c:pt>
                <c:pt idx="1">
                  <c:v>4240.280802292264</c:v>
                </c:pt>
                <c:pt idx="2">
                  <c:v>4413.0257879656165</c:v>
                </c:pt>
                <c:pt idx="3">
                  <c:v>4772.080229226361</c:v>
                </c:pt>
                <c:pt idx="4">
                  <c:v>6199.787965616046</c:v>
                </c:pt>
                <c:pt idx="5">
                  <c:v>7799.1232091690545</c:v>
                </c:pt>
                <c:pt idx="6">
                  <c:v>9555.455587392551</c:v>
                </c:pt>
                <c:pt idx="7">
                  <c:v>9686.252148997135</c:v>
                </c:pt>
              </c:numCache>
            </c:numRef>
          </c:val>
          <c:smooth val="1"/>
        </c:ser>
        <c:ser>
          <c:idx val="2"/>
          <c:order val="2"/>
          <c:tx>
            <c:v>Premiums-Unchanged Core</c:v>
          </c:tx>
          <c:spPr>
            <a:ln w="38100">
              <a:solidFill>
                <a:srgbClr val="339933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Sheet1!$B$14:$I$14</c:f>
              <c:numCache>
                <c:ptCount val="8"/>
                <c:pt idx="0">
                  <c:v>4115.398280802292</c:v>
                </c:pt>
                <c:pt idx="1">
                  <c:v>4240.280802292264</c:v>
                </c:pt>
                <c:pt idx="2">
                  <c:v>4413.0257879656165</c:v>
                </c:pt>
                <c:pt idx="3">
                  <c:v>5642.613180515759</c:v>
                </c:pt>
                <c:pt idx="4">
                  <c:v>7383.45558739255</c:v>
                </c:pt>
                <c:pt idx="5">
                  <c:v>9305.518624641834</c:v>
                </c:pt>
                <c:pt idx="6">
                  <c:v>11416.349570200573</c:v>
                </c:pt>
                <c:pt idx="7">
                  <c:v>12993.575931232092</c:v>
                </c:pt>
              </c:numCache>
            </c:numRef>
          </c:val>
          <c:smooth val="1"/>
        </c:ser>
        <c:ser>
          <c:idx val="3"/>
          <c:order val="3"/>
          <c:tx>
            <c:v>Premiums-Actual Elections</c:v>
          </c:tx>
          <c:spPr>
            <a:ln w="381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4"/>
            <c:spPr>
              <a:ln w="38100">
                <a:solidFill>
                  <a:srgbClr val="00CCFF"/>
                </a:solidFill>
                <a:prstDash val="dashDot"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Sheet1!$B$27:$I$27</c:f>
              <c:numCache>
                <c:ptCount val="8"/>
                <c:pt idx="0">
                  <c:v>4125.695005663321</c:v>
                </c:pt>
                <c:pt idx="1">
                  <c:v>4260.170256725317</c:v>
                </c:pt>
                <c:pt idx="2">
                  <c:v>4510.4232974521565</c:v>
                </c:pt>
                <c:pt idx="3">
                  <c:v>5366.874290347502</c:v>
                </c:pt>
                <c:pt idx="4">
                  <c:v>6211.354218854693</c:v>
                </c:pt>
                <c:pt idx="5">
                  <c:v>7833.256760462156</c:v>
                </c:pt>
                <c:pt idx="6">
                  <c:v>8718.159851478265</c:v>
                </c:pt>
                <c:pt idx="7">
                  <c:v>9128.902883758277</c:v>
                </c:pt>
              </c:numCache>
            </c:numRef>
          </c:val>
          <c:smooth val="1"/>
        </c:ser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866672"/>
        <c:crossesAt val="3000"/>
        <c:auto val="1"/>
        <c:lblOffset val="100"/>
        <c:noMultiLvlLbl val="0"/>
      </c:catAx>
      <c:valAx>
        <c:axId val="14866672"/>
        <c:scaling>
          <c:orientation val="minMax"/>
          <c:min val="4000"/>
        </c:scaling>
        <c:axPos val="l"/>
        <c:majorGridlines/>
        <c:delete val="0"/>
        <c:numFmt formatCode="&quot;$&quot;#,##0_);[Red]\(&quot;$&quot;#,##0\)" sourceLinked="0"/>
        <c:majorTickMark val="out"/>
        <c:minorTickMark val="none"/>
        <c:tickLblPos val="nextTo"/>
        <c:crossAx val="4639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96975"/>
          <c:w val="0.895"/>
          <c:h val="0.03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NBU Benefit Cost Sharing Between Company and Employee
Employees at Core Premiums
1996-2003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29"/>
          <c:w val="0.978"/>
          <c:h val="0.708"/>
        </c:manualLayout>
      </c:layout>
      <c:barChart>
        <c:barDir val="col"/>
        <c:grouping val="stacked"/>
        <c:varyColors val="0"/>
        <c:ser>
          <c:idx val="0"/>
          <c:order val="0"/>
          <c:tx>
            <c:v>Company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Sheet1!$B$32:$I$32</c:f>
              <c:numCache>
                <c:ptCount val="8"/>
                <c:pt idx="0">
                  <c:v>1.0476618179083776</c:v>
                </c:pt>
                <c:pt idx="1">
                  <c:v>1.042559488815819</c:v>
                </c:pt>
                <c:pt idx="2">
                  <c:v>1.033694208211429</c:v>
                </c:pt>
                <c:pt idx="3">
                  <c:v>1.0633819815470638</c:v>
                </c:pt>
                <c:pt idx="4">
                  <c:v>0.9576357903669049</c:v>
                </c:pt>
                <c:pt idx="5">
                  <c:v>0.8569854002852488</c:v>
                </c:pt>
                <c:pt idx="6">
                  <c:v>0.8133050492183185</c:v>
                </c:pt>
                <c:pt idx="7">
                  <c:v>0.807203190532057</c:v>
                </c:pt>
              </c:numCache>
            </c:numRef>
          </c:val>
        </c:ser>
        <c:ser>
          <c:idx val="1"/>
          <c:order val="1"/>
          <c:tx>
            <c:v>Employee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Sheet1!$B$33:$I$33</c:f>
              <c:numCache>
                <c:ptCount val="8"/>
                <c:pt idx="0">
                  <c:v>-0.047661817908377646</c:v>
                </c:pt>
                <c:pt idx="1">
                  <c:v>-0.04255948881581895</c:v>
                </c:pt>
                <c:pt idx="2">
                  <c:v>-0.0336942082114291</c:v>
                </c:pt>
                <c:pt idx="3">
                  <c:v>-0.06338198154706376</c:v>
                </c:pt>
                <c:pt idx="4">
                  <c:v>0.04236420963309506</c:v>
                </c:pt>
                <c:pt idx="5">
                  <c:v>0.14301459971475117</c:v>
                </c:pt>
                <c:pt idx="6">
                  <c:v>0.18669495078168152</c:v>
                </c:pt>
                <c:pt idx="7">
                  <c:v>0.19279680946794298</c:v>
                </c:pt>
              </c:numCache>
            </c:numRef>
          </c:val>
        </c:ser>
        <c:overlap val="100"/>
        <c:axId val="66691185"/>
        <c:axId val="63349754"/>
      </c:bar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1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55"/>
          <c:w val="0.913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NBU Benefit Cost Sharing Between Company and Employee
Employees at Actual Premiums
1996-2003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29"/>
          <c:w val="0.978"/>
          <c:h val="0.708"/>
        </c:manualLayout>
      </c:layout>
      <c:barChart>
        <c:barDir val="col"/>
        <c:grouping val="stacked"/>
        <c:varyColors val="0"/>
        <c:ser>
          <c:idx val="0"/>
          <c:order val="0"/>
          <c:tx>
            <c:v>Company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Sheet1!$B$36:$I$36</c:f>
              <c:numCache>
                <c:ptCount val="8"/>
                <c:pt idx="0">
                  <c:v>1.0450252821583361</c:v>
                </c:pt>
                <c:pt idx="1">
                  <c:v>1.0376920919286137</c:v>
                </c:pt>
                <c:pt idx="2">
                  <c:v>1.0113727463860334</c:v>
                </c:pt>
                <c:pt idx="3">
                  <c:v>0.9455136169650191</c:v>
                </c:pt>
                <c:pt idx="4">
                  <c:v>0.95588141367837</c:v>
                </c:pt>
                <c:pt idx="5">
                  <c:v>0.8532871315688527</c:v>
                </c:pt>
                <c:pt idx="6">
                  <c:v>0.8912352336341032</c:v>
                </c:pt>
                <c:pt idx="7">
                  <c:v>0.8564855753783166</c:v>
                </c:pt>
              </c:numCache>
            </c:numRef>
          </c:val>
        </c:ser>
        <c:ser>
          <c:idx val="1"/>
          <c:order val="1"/>
          <c:tx>
            <c:v>Employee Percentage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Sheet1!$B$1:$I$2</c:f>
              <c:multiLvlStrCache>
                <c:ptCount val="8"/>
                <c:lvl>
                  <c:pt idx="0">
                    <c:v>1996</c:v>
                  </c:pt>
                  <c:pt idx="1">
                    <c:v>1997</c:v>
                  </c:pt>
                  <c:pt idx="2">
                    <c:v>1998</c:v>
                  </c:pt>
                  <c:pt idx="3">
                    <c:v>1999</c:v>
                  </c:pt>
                  <c:pt idx="4">
                    <c:v>2000</c:v>
                  </c:pt>
                  <c:pt idx="5">
                    <c:v>2001</c:v>
                  </c:pt>
                  <c:pt idx="6">
                    <c:v>2002</c:v>
                  </c:pt>
                  <c:pt idx="7">
                    <c:v>2003</c:v>
                  </c:pt>
                </c:lvl>
                <c:lvl>
                  <c:pt idx="0">
                    <c:v>Core=POS</c:v>
                  </c:pt>
                  <c:pt idx="1">
                    <c:v>Core=POS</c:v>
                  </c:pt>
                  <c:pt idx="2">
                    <c:v>Core=POS</c:v>
                  </c:pt>
                  <c:pt idx="3">
                    <c:v>Core=$500</c:v>
                  </c:pt>
                  <c:pt idx="4">
                    <c:v>Core=$500</c:v>
                  </c:pt>
                  <c:pt idx="5">
                    <c:v>Core=$500</c:v>
                  </c:pt>
                  <c:pt idx="6">
                    <c:v>Core=$500</c:v>
                  </c:pt>
                  <c:pt idx="7">
                    <c:v>Core=Combined</c:v>
                  </c:pt>
                </c:lvl>
              </c:multiLvlStrCache>
            </c:multiLvlStrRef>
          </c:cat>
          <c:val>
            <c:numRef>
              <c:f>Sheet1!$B$37:$I$37</c:f>
              <c:numCache>
                <c:ptCount val="8"/>
                <c:pt idx="0">
                  <c:v>-0.04502528215833612</c:v>
                </c:pt>
                <c:pt idx="1">
                  <c:v>-0.03769209192861367</c:v>
                </c:pt>
                <c:pt idx="2">
                  <c:v>-0.011372746386033361</c:v>
                </c:pt>
                <c:pt idx="3">
                  <c:v>0.05448638303498088</c:v>
                </c:pt>
                <c:pt idx="4">
                  <c:v>0.044118586321630016</c:v>
                </c:pt>
                <c:pt idx="5">
                  <c:v>0.14671286843114728</c:v>
                </c:pt>
                <c:pt idx="6">
                  <c:v>0.10876476636589683</c:v>
                </c:pt>
                <c:pt idx="7">
                  <c:v>0.1435144246216834</c:v>
                </c:pt>
              </c:numCache>
            </c:numRef>
          </c:val>
        </c:ser>
        <c:overlap val="100"/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"/>
          <c:y val="0.955"/>
          <c:w val="0.913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2" right="0.2" top="0.18" bottom="0.21" header="0.17" footer="0.22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48825" cy="7391400"/>
    <xdr:graphicFrame>
      <xdr:nvGraphicFramePr>
        <xdr:cNvPr id="1" name="Chart 1"/>
        <xdr:cNvGraphicFramePr/>
      </xdr:nvGraphicFramePr>
      <xdr:xfrm>
        <a:off x="0" y="0"/>
        <a:ext cx="9648825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I2" sqref="I2"/>
    </sheetView>
  </sheetViews>
  <sheetFormatPr defaultColWidth="9.140625" defaultRowHeight="12.75"/>
  <cols>
    <col min="1" max="1" width="13.28125" style="4" bestFit="1" customWidth="1"/>
    <col min="2" max="7" width="11.140625" style="4" bestFit="1" customWidth="1"/>
    <col min="8" max="8" width="12.28125" style="4" bestFit="1" customWidth="1"/>
    <col min="9" max="10" width="12.28125" style="4" customWidth="1"/>
    <col min="11" max="11" width="28.28125" style="4" bestFit="1" customWidth="1"/>
    <col min="12" max="16384" width="9.140625" style="4" customWidth="1"/>
  </cols>
  <sheetData>
    <row r="1" spans="2:15" ht="12.75">
      <c r="B1" s="4" t="s">
        <v>18</v>
      </c>
      <c r="C1" s="4" t="s">
        <v>18</v>
      </c>
      <c r="D1" s="4" t="s">
        <v>18</v>
      </c>
      <c r="E1" s="4" t="s">
        <v>19</v>
      </c>
      <c r="F1" s="19" t="s">
        <v>19</v>
      </c>
      <c r="G1" s="19" t="s">
        <v>19</v>
      </c>
      <c r="H1" s="19" t="s">
        <v>19</v>
      </c>
      <c r="I1" s="4" t="s">
        <v>20</v>
      </c>
      <c r="J1" s="19"/>
      <c r="M1" s="19"/>
      <c r="N1" s="19"/>
      <c r="O1" s="19"/>
    </row>
    <row r="2" spans="1:11" ht="12.75">
      <c r="A2" s="4" t="s">
        <v>3</v>
      </c>
      <c r="B2" s="4">
        <v>1996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4">
        <v>2004</v>
      </c>
      <c r="K2" s="4" t="s">
        <v>12</v>
      </c>
    </row>
    <row r="3" spans="5:10" ht="12.75">
      <c r="E3" s="19"/>
      <c r="F3" s="19"/>
      <c r="G3" s="19"/>
      <c r="H3" s="19"/>
      <c r="I3" s="19"/>
      <c r="J3" s="19"/>
    </row>
    <row r="4" ht="12.75">
      <c r="A4" s="4" t="s">
        <v>4</v>
      </c>
    </row>
    <row r="5" spans="1:11" s="3" customFormat="1" ht="12.75">
      <c r="A5" s="3" t="s">
        <v>0</v>
      </c>
      <c r="B5" s="10">
        <v>4311.45558739255</v>
      </c>
      <c r="C5" s="10">
        <v>4420.744985673353</v>
      </c>
      <c r="D5" s="10">
        <v>4561.719197707736</v>
      </c>
      <c r="E5" s="10">
        <v>5074.452722063037</v>
      </c>
      <c r="F5" s="10">
        <v>5937.318051575931</v>
      </c>
      <c r="G5" s="10">
        <v>6684.017191977077</v>
      </c>
      <c r="H5" s="10">
        <v>7769.931232091691</v>
      </c>
      <c r="I5" s="10">
        <v>7818.7736389684815</v>
      </c>
      <c r="J5" s="10">
        <v>8913.401948424069</v>
      </c>
      <c r="K5" s="3" t="s">
        <v>8</v>
      </c>
    </row>
    <row r="6" spans="1:11" s="11" customFormat="1" ht="12.75">
      <c r="A6" s="11" t="s">
        <v>1</v>
      </c>
      <c r="B6" s="12">
        <v>4115.398280802292</v>
      </c>
      <c r="C6" s="12">
        <v>4240.280802292264</v>
      </c>
      <c r="D6" s="12">
        <v>4413.0257879656165</v>
      </c>
      <c r="E6" s="12">
        <v>4772.080229226361</v>
      </c>
      <c r="F6" s="12">
        <v>6199.787965616046</v>
      </c>
      <c r="G6" s="12">
        <v>7799.1232091690545</v>
      </c>
      <c r="H6" s="12">
        <v>9555.455587392551</v>
      </c>
      <c r="I6" s="12">
        <v>9686.252148997135</v>
      </c>
      <c r="J6" s="12">
        <v>11042.327449856735</v>
      </c>
      <c r="K6" s="11" t="s">
        <v>9</v>
      </c>
    </row>
    <row r="7" spans="1:10" ht="12.75">
      <c r="A7" s="4" t="s">
        <v>2</v>
      </c>
      <c r="B7" s="5">
        <v>196.05730659025812</v>
      </c>
      <c r="C7" s="5">
        <v>180.46418338108924</v>
      </c>
      <c r="D7" s="5">
        <v>148.6934097421199</v>
      </c>
      <c r="E7" s="5">
        <v>302.37249283667643</v>
      </c>
      <c r="F7" s="5">
        <v>-262.4699140401144</v>
      </c>
      <c r="G7" s="5">
        <v>-1115.1060171919771</v>
      </c>
      <c r="H7" s="5">
        <v>-1785.5243553008604</v>
      </c>
      <c r="I7" s="5">
        <v>-1867.4785100286535</v>
      </c>
      <c r="J7" s="5">
        <v>-2128.9255014326664</v>
      </c>
    </row>
    <row r="8" spans="2:10" ht="12.75">
      <c r="B8" s="5"/>
      <c r="C8" s="8">
        <f>(C5-B5)/B5</f>
        <v>0.025348608159245348</v>
      </c>
      <c r="D8" s="8">
        <f aca="true" t="shared" si="0" ref="D8:J8">(D5-C5)/C5</f>
        <v>0.03188924321381339</v>
      </c>
      <c r="E8" s="8">
        <f t="shared" si="0"/>
        <v>0.11239918595010172</v>
      </c>
      <c r="F8" s="8">
        <f t="shared" si="0"/>
        <v>0.17004106191812016</v>
      </c>
      <c r="G8" s="8">
        <f t="shared" si="0"/>
        <v>0.12576370912165485</v>
      </c>
      <c r="H8" s="8">
        <f t="shared" si="0"/>
        <v>0.1624642799270552</v>
      </c>
      <c r="I8" s="8">
        <f t="shared" si="0"/>
        <v>0.006286079685629639</v>
      </c>
      <c r="J8" s="8">
        <f t="shared" si="0"/>
        <v>0.14</v>
      </c>
    </row>
    <row r="9" spans="2:10" ht="12.75">
      <c r="B9" s="5"/>
      <c r="C9" s="8">
        <f aca="true" t="shared" si="1" ref="C9:J9">(C6-B6)/B6</f>
        <v>0.030345184832420623</v>
      </c>
      <c r="D9" s="8">
        <f t="shared" si="1"/>
        <v>0.040739043881237356</v>
      </c>
      <c r="E9" s="8">
        <f t="shared" si="1"/>
        <v>0.08136241629040344</v>
      </c>
      <c r="F9" s="8">
        <f t="shared" si="1"/>
        <v>0.2991793238608526</v>
      </c>
      <c r="G9" s="8">
        <f t="shared" si="1"/>
        <v>0.25796611955487897</v>
      </c>
      <c r="H9" s="8">
        <f t="shared" si="1"/>
        <v>0.22519613181115808</v>
      </c>
      <c r="I9" s="8">
        <f t="shared" si="1"/>
        <v>0.013688155463477503</v>
      </c>
      <c r="J9" s="8">
        <f t="shared" si="1"/>
        <v>0.14000000000000015</v>
      </c>
    </row>
    <row r="10" spans="2:10" ht="12.75">
      <c r="B10" s="5"/>
      <c r="C10" s="5"/>
      <c r="D10" s="5"/>
      <c r="E10" s="5"/>
      <c r="F10" s="5"/>
      <c r="G10" s="5"/>
      <c r="H10" s="5"/>
      <c r="I10" s="5"/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4" t="s">
        <v>0</v>
      </c>
      <c r="B13" s="5">
        <v>4311.45558739255</v>
      </c>
      <c r="C13" s="5">
        <v>4420.744985673353</v>
      </c>
      <c r="D13" s="5">
        <v>4561.719197707736</v>
      </c>
      <c r="E13" s="5">
        <v>5074.452722063037</v>
      </c>
      <c r="F13" s="5">
        <v>5937.318051575931</v>
      </c>
      <c r="G13" s="5">
        <v>6684.017191977077</v>
      </c>
      <c r="H13" s="5">
        <v>7769.931232091691</v>
      </c>
      <c r="I13" s="5">
        <f>I5</f>
        <v>7818.7736389684815</v>
      </c>
      <c r="J13" s="5">
        <v>8913.401948424069</v>
      </c>
    </row>
    <row r="14" spans="1:13" s="13" customFormat="1" ht="12.75">
      <c r="A14" s="13" t="s">
        <v>1</v>
      </c>
      <c r="B14" s="14">
        <v>4115.398280802292</v>
      </c>
      <c r="C14" s="14">
        <v>4240.280802292264</v>
      </c>
      <c r="D14" s="14">
        <v>4413.0257879656165</v>
      </c>
      <c r="E14" s="14">
        <v>5642.613180515759</v>
      </c>
      <c r="F14" s="14">
        <v>7383.45558739255</v>
      </c>
      <c r="G14" s="14">
        <v>9305.518624641834</v>
      </c>
      <c r="H14" s="14">
        <v>11416.349570200573</v>
      </c>
      <c r="I14" s="14">
        <v>12993.575931232092</v>
      </c>
      <c r="J14" s="14">
        <v>0</v>
      </c>
      <c r="K14" s="13" t="s">
        <v>10</v>
      </c>
      <c r="L14" s="15"/>
      <c r="M14" s="15"/>
    </row>
    <row r="15" spans="1:10" ht="12.75">
      <c r="A15" s="4" t="s">
        <v>2</v>
      </c>
      <c r="B15" s="5">
        <v>196.05730659025812</v>
      </c>
      <c r="C15" s="5">
        <v>180.46418338108924</v>
      </c>
      <c r="D15" s="5">
        <v>148.6934097421199</v>
      </c>
      <c r="E15" s="5">
        <v>-568.1604584527222</v>
      </c>
      <c r="F15" s="5">
        <v>-1446.1375358166188</v>
      </c>
      <c r="G15" s="5">
        <v>-2621.501432664757</v>
      </c>
      <c r="H15" s="5">
        <v>-3646.4183381088824</v>
      </c>
      <c r="I15" s="5">
        <v>-5174.80229226361</v>
      </c>
      <c r="J15" s="5">
        <v>8913.401948424069</v>
      </c>
    </row>
    <row r="16" spans="2:10" ht="12.75">
      <c r="B16" s="5"/>
      <c r="C16" s="8">
        <f>(C13-B13)/B13</f>
        <v>0.025348608159245348</v>
      </c>
      <c r="D16" s="8">
        <f aca="true" t="shared" si="2" ref="D16:J16">(D13-C13)/C13</f>
        <v>0.03188924321381339</v>
      </c>
      <c r="E16" s="8">
        <f t="shared" si="2"/>
        <v>0.11239918595010172</v>
      </c>
      <c r="F16" s="8">
        <f t="shared" si="2"/>
        <v>0.17004106191812016</v>
      </c>
      <c r="G16" s="8">
        <f t="shared" si="2"/>
        <v>0.12576370912165485</v>
      </c>
      <c r="H16" s="8">
        <f t="shared" si="2"/>
        <v>0.1624642799270552</v>
      </c>
      <c r="I16" s="8">
        <f t="shared" si="2"/>
        <v>0.006286079685629639</v>
      </c>
      <c r="J16" s="8">
        <f t="shared" si="2"/>
        <v>0.14</v>
      </c>
    </row>
    <row r="17" spans="2:10" ht="12.75">
      <c r="B17" s="5"/>
      <c r="C17" s="8">
        <f aca="true" t="shared" si="3" ref="C17:J17">(C14-B14)/B14</f>
        <v>0.030345184832420623</v>
      </c>
      <c r="D17" s="8">
        <f t="shared" si="3"/>
        <v>0.040739043881237356</v>
      </c>
      <c r="E17" s="8">
        <f t="shared" si="3"/>
        <v>0.27862683148221</v>
      </c>
      <c r="F17" s="8">
        <f t="shared" si="3"/>
        <v>0.308517056049139</v>
      </c>
      <c r="G17" s="8">
        <f t="shared" si="3"/>
        <v>0.2603202544525708</v>
      </c>
      <c r="H17" s="8">
        <f t="shared" si="3"/>
        <v>0.22683646454363887</v>
      </c>
      <c r="I17" s="8">
        <f t="shared" si="3"/>
        <v>0.13815505134394798</v>
      </c>
      <c r="J17" s="8">
        <f t="shared" si="3"/>
        <v>-1</v>
      </c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4" t="s">
        <v>6</v>
      </c>
      <c r="B20" s="5"/>
      <c r="C20" s="5"/>
      <c r="D20" s="5"/>
      <c r="E20" s="5"/>
      <c r="F20" s="5"/>
      <c r="G20" s="5"/>
      <c r="H20" s="5"/>
      <c r="I20" s="5"/>
      <c r="J20" s="5"/>
    </row>
    <row r="21" spans="1:15" ht="12.75">
      <c r="A21" s="4" t="s">
        <v>0</v>
      </c>
      <c r="B21" s="5">
        <v>4659.238925199709</v>
      </c>
      <c r="C21" s="5">
        <v>4749.240197183099</v>
      </c>
      <c r="D21" s="5">
        <v>4836.54948103328</v>
      </c>
      <c r="E21" s="5">
        <v>5208.114935726413</v>
      </c>
      <c r="F21" s="9">
        <v>6021.396226415094</v>
      </c>
      <c r="G21" s="9">
        <v>6708.388401888064</v>
      </c>
      <c r="H21" s="9">
        <v>7720.493313521546</v>
      </c>
      <c r="I21" s="9">
        <v>8410.355460385437</v>
      </c>
      <c r="J21" s="9">
        <v>0</v>
      </c>
      <c r="K21" s="7" t="s">
        <v>7</v>
      </c>
      <c r="L21" s="7"/>
      <c r="M21" s="7"/>
      <c r="N21" s="7"/>
      <c r="O21" s="7"/>
    </row>
    <row r="22" spans="1:15" ht="12.75">
      <c r="A22" s="4" t="s">
        <v>1</v>
      </c>
      <c r="B22" s="5">
        <v>4458.493975932123</v>
      </c>
      <c r="C22" s="5">
        <v>4576.733536011004</v>
      </c>
      <c r="D22" s="5">
        <v>4782.163152325252</v>
      </c>
      <c r="E22" s="5">
        <v>5508.2389531774415</v>
      </c>
      <c r="F22" s="9">
        <v>6299.313011269766</v>
      </c>
      <c r="G22" s="9">
        <v>7861.818318476254</v>
      </c>
      <c r="H22" s="9">
        <v>8662.688617056176</v>
      </c>
      <c r="I22" s="9">
        <v>9819.611330489151</v>
      </c>
      <c r="J22" s="9">
        <v>0</v>
      </c>
      <c r="K22" s="7" t="s">
        <v>7</v>
      </c>
      <c r="L22" s="7"/>
      <c r="M22" s="7"/>
      <c r="N22" s="7"/>
      <c r="O22" s="7"/>
    </row>
    <row r="23" spans="1:15" ht="12.75">
      <c r="A23" s="4" t="s">
        <v>2</v>
      </c>
      <c r="B23" s="5">
        <v>200.74494926758598</v>
      </c>
      <c r="C23" s="5">
        <v>172.50666117209494</v>
      </c>
      <c r="D23" s="5">
        <v>54.386328708028486</v>
      </c>
      <c r="E23" s="5">
        <v>-300.1240174510285</v>
      </c>
      <c r="F23" s="5">
        <v>-277.9167848546722</v>
      </c>
      <c r="G23" s="5">
        <v>-1153.4299165881894</v>
      </c>
      <c r="H23" s="5">
        <v>-942.1953035346296</v>
      </c>
      <c r="I23" s="5">
        <v>-1409.2558701037142</v>
      </c>
      <c r="J23" s="5">
        <v>0</v>
      </c>
      <c r="K23" s="7"/>
      <c r="L23" s="7"/>
      <c r="M23" s="7"/>
      <c r="N23" s="7"/>
      <c r="O23" s="7"/>
    </row>
    <row r="24" spans="2:15" ht="12.75">
      <c r="B24" s="5"/>
      <c r="C24" s="5"/>
      <c r="D24" s="5"/>
      <c r="E24" s="5"/>
      <c r="F24" s="5"/>
      <c r="G24" s="5"/>
      <c r="H24" s="5"/>
      <c r="I24" s="5"/>
      <c r="J24" s="5"/>
      <c r="K24" s="7"/>
      <c r="L24" s="7"/>
      <c r="M24" s="7"/>
      <c r="N24" s="7"/>
      <c r="O24" s="7"/>
    </row>
    <row r="25" ht="12.75">
      <c r="A25" s="4" t="s">
        <v>6</v>
      </c>
    </row>
    <row r="26" spans="1:11" ht="12.75">
      <c r="A26" s="4" t="s">
        <v>0</v>
      </c>
      <c r="B26" s="6">
        <v>4311.45558739255</v>
      </c>
      <c r="C26" s="6">
        <v>4420.744985673353</v>
      </c>
      <c r="D26" s="6">
        <v>4561.719197707736</v>
      </c>
      <c r="E26" s="6">
        <v>5074.452722063037</v>
      </c>
      <c r="F26" s="6">
        <v>5937.318051575931</v>
      </c>
      <c r="G26" s="6">
        <v>6684.017191977077</v>
      </c>
      <c r="H26" s="6">
        <v>7769.931232091691</v>
      </c>
      <c r="I26" s="6">
        <v>7818.7736389684815</v>
      </c>
      <c r="J26" s="6">
        <v>8913.401948424069</v>
      </c>
      <c r="K26" s="4" t="s">
        <v>7</v>
      </c>
    </row>
    <row r="27" spans="1:11" s="16" customFormat="1" ht="12.75">
      <c r="A27" s="16" t="s">
        <v>1</v>
      </c>
      <c r="B27" s="17">
        <v>4125.695005663321</v>
      </c>
      <c r="C27" s="17">
        <v>4260.170256725317</v>
      </c>
      <c r="D27" s="17">
        <v>4510.4232974521565</v>
      </c>
      <c r="E27" s="17">
        <v>5366.874290347502</v>
      </c>
      <c r="F27" s="17">
        <v>6211.354218854693</v>
      </c>
      <c r="G27" s="17">
        <v>7833.256760462156</v>
      </c>
      <c r="H27" s="17">
        <v>8718.159851478265</v>
      </c>
      <c r="I27" s="17">
        <v>9128.902883758277</v>
      </c>
      <c r="J27" s="17" t="e">
        <v>#DIV/0!</v>
      </c>
      <c r="K27" s="16" t="s">
        <v>11</v>
      </c>
    </row>
    <row r="28" spans="1:10" ht="12.75">
      <c r="A28" s="4" t="s">
        <v>2</v>
      </c>
      <c r="B28" s="6">
        <v>185.76058172922876</v>
      </c>
      <c r="C28" s="6">
        <v>160.57472894803595</v>
      </c>
      <c r="D28" s="6">
        <v>51.29590025557991</v>
      </c>
      <c r="E28" s="6">
        <v>-292.42156828446514</v>
      </c>
      <c r="F28" s="6">
        <v>-274.03616727876124</v>
      </c>
      <c r="G28" s="6">
        <v>-1149.239568485079</v>
      </c>
      <c r="H28" s="6">
        <v>-948.2286193865748</v>
      </c>
      <c r="I28" s="6">
        <v>-1310.1292447897958</v>
      </c>
      <c r="J28" s="6" t="e">
        <v>#DIV/0!</v>
      </c>
    </row>
    <row r="29" spans="2:10" ht="12.75">
      <c r="B29" s="6"/>
      <c r="C29" s="6"/>
      <c r="D29" s="6"/>
      <c r="E29" s="6"/>
      <c r="F29" s="6"/>
      <c r="G29" s="6"/>
      <c r="H29" s="6"/>
      <c r="I29" s="6"/>
      <c r="J29" s="6"/>
    </row>
    <row r="31" ht="12.75">
      <c r="A31" s="4" t="s">
        <v>4</v>
      </c>
    </row>
    <row r="32" spans="1:10" ht="12.75">
      <c r="A32" s="4" t="s">
        <v>13</v>
      </c>
      <c r="B32" s="8">
        <v>1.0476618179083776</v>
      </c>
      <c r="C32" s="8">
        <v>1.042559488815819</v>
      </c>
      <c r="D32" s="8">
        <v>1.033694208211429</v>
      </c>
      <c r="E32" s="8">
        <v>1.0633819815470638</v>
      </c>
      <c r="F32" s="8">
        <v>0.9576357903669049</v>
      </c>
      <c r="G32" s="8">
        <v>0.8569854002852488</v>
      </c>
      <c r="H32" s="8">
        <v>0.8133050492183185</v>
      </c>
      <c r="I32" s="8">
        <v>0.807203190532057</v>
      </c>
      <c r="J32" s="8">
        <v>0.8072031905320569</v>
      </c>
    </row>
    <row r="33" spans="1:10" ht="12.75">
      <c r="A33" s="4" t="s">
        <v>14</v>
      </c>
      <c r="B33" s="8">
        <v>-0.047661817908377646</v>
      </c>
      <c r="C33" s="8">
        <v>-0.04255948881581895</v>
      </c>
      <c r="D33" s="8">
        <v>-0.0336942082114291</v>
      </c>
      <c r="E33" s="8">
        <v>-0.06338198154706376</v>
      </c>
      <c r="F33" s="8">
        <v>0.04236420963309506</v>
      </c>
      <c r="G33" s="8">
        <v>0.14301459971475117</v>
      </c>
      <c r="H33" s="8">
        <v>0.18669495078168152</v>
      </c>
      <c r="I33" s="8">
        <v>0.19279680946794298</v>
      </c>
      <c r="J33" s="8">
        <v>0.1927968094679431</v>
      </c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ht="12.75">
      <c r="A35" s="4" t="s">
        <v>6</v>
      </c>
    </row>
    <row r="36" spans="1:10" ht="12.75">
      <c r="A36" s="4" t="s">
        <v>13</v>
      </c>
      <c r="B36" s="8">
        <v>1.0450252821583361</v>
      </c>
      <c r="C36" s="8">
        <v>1.0376920919286137</v>
      </c>
      <c r="D36" s="8">
        <v>1.0113727463860334</v>
      </c>
      <c r="E36" s="8">
        <v>0.9455136169650191</v>
      </c>
      <c r="F36" s="8">
        <v>0.95588141367837</v>
      </c>
      <c r="G36" s="8">
        <v>0.8532871315688527</v>
      </c>
      <c r="H36" s="8">
        <v>0.8912352336341032</v>
      </c>
      <c r="I36" s="8">
        <v>0.8564855753783166</v>
      </c>
      <c r="J36" s="8" t="e">
        <v>#DIV/0!</v>
      </c>
    </row>
    <row r="37" spans="1:10" ht="12.75">
      <c r="A37" s="4" t="s">
        <v>14</v>
      </c>
      <c r="B37" s="8">
        <v>-0.04502528215833612</v>
      </c>
      <c r="C37" s="8">
        <v>-0.03769209192861367</v>
      </c>
      <c r="D37" s="8">
        <v>-0.011372746386033361</v>
      </c>
      <c r="E37" s="8">
        <v>0.05448638303498088</v>
      </c>
      <c r="F37" s="8">
        <v>0.044118586321630016</v>
      </c>
      <c r="G37" s="8">
        <v>0.14671286843114728</v>
      </c>
      <c r="H37" s="8">
        <v>0.10876476636589683</v>
      </c>
      <c r="I37" s="8">
        <v>0.1435144246216834</v>
      </c>
      <c r="J37" s="8" t="e">
        <v>#DIV/0!</v>
      </c>
    </row>
    <row r="40" spans="2:10" ht="12.75">
      <c r="B40" s="8">
        <v>1.0768551725219546</v>
      </c>
      <c r="C40" s="8">
        <v>1.075415415479648</v>
      </c>
      <c r="D40" s="8">
        <v>1.0486487512227134</v>
      </c>
      <c r="E40" s="8">
        <v>0.9935683463120781</v>
      </c>
      <c r="F40" s="8">
        <v>1.0273670608727803</v>
      </c>
      <c r="G40" s="8">
        <v>0.9232370163812371</v>
      </c>
      <c r="H40" s="8">
        <v>0.9554587114153398</v>
      </c>
      <c r="I40" s="8"/>
      <c r="J40" s="8"/>
    </row>
    <row r="41" spans="2:10" ht="12.75">
      <c r="B41" s="8">
        <v>-0.07685517252195462</v>
      </c>
      <c r="C41" s="8">
        <v>-0.07541541547964803</v>
      </c>
      <c r="D41" s="8">
        <v>-0.04864875122271339</v>
      </c>
      <c r="E41" s="8">
        <v>0.006431653687921868</v>
      </c>
      <c r="F41" s="8">
        <v>-0.02736706087278029</v>
      </c>
      <c r="G41" s="8">
        <v>0.07676298361876288</v>
      </c>
      <c r="H41" s="8">
        <v>0.04454128858466022</v>
      </c>
      <c r="I41" s="8"/>
      <c r="J41" s="8"/>
    </row>
    <row r="43" spans="2:10" ht="12.75">
      <c r="B43" s="8">
        <v>1.0460727032606971</v>
      </c>
      <c r="C43" s="8">
        <v>1.041015989421509</v>
      </c>
      <c r="D43" s="8">
        <v>1.0322075249623908</v>
      </c>
      <c r="E43" s="8">
        <v>1.0621986117217965</v>
      </c>
      <c r="F43" s="8">
        <v>0.9566942020382463</v>
      </c>
      <c r="G43" s="8">
        <v>0.8562136466064286</v>
      </c>
      <c r="H43" s="8">
        <v>0.812666911410082</v>
      </c>
      <c r="I43" s="8"/>
      <c r="J43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2" max="2" width="12.8515625" style="0" bestFit="1" customWidth="1"/>
    <col min="3" max="7" width="10.421875" style="0" bestFit="1" customWidth="1"/>
    <col min="8" max="9" width="11.421875" style="0" bestFit="1" customWidth="1"/>
  </cols>
  <sheetData>
    <row r="1" spans="3:9" ht="12.75">
      <c r="C1" s="20">
        <f>(C3-B3)/B3</f>
        <v>0.03454550249202295</v>
      </c>
      <c r="D1" s="20">
        <f aca="true" t="shared" si="0" ref="D1:I1">(D3-C3)/C3</f>
        <v>0.050954602227830055</v>
      </c>
      <c r="E1" s="20">
        <f t="shared" si="0"/>
        <v>0.12197429056512239</v>
      </c>
      <c r="F1" s="20">
        <f t="shared" si="0"/>
        <v>0.06718692578741443</v>
      </c>
      <c r="G1" s="20">
        <f t="shared" si="0"/>
        <v>0.09899325460327739</v>
      </c>
      <c r="H1" s="20">
        <f t="shared" si="0"/>
        <v>0.2734360600140082</v>
      </c>
      <c r="I1" s="20">
        <f t="shared" si="0"/>
        <v>0.17914573955332974</v>
      </c>
    </row>
    <row r="2" spans="2:9" ht="12.75">
      <c r="B2">
        <v>1996</v>
      </c>
      <c r="C2">
        <v>1997</v>
      </c>
      <c r="D2">
        <v>1998</v>
      </c>
      <c r="E2">
        <v>1999</v>
      </c>
      <c r="F2">
        <v>2000</v>
      </c>
      <c r="G2">
        <v>2001</v>
      </c>
      <c r="H2">
        <v>2002</v>
      </c>
      <c r="I2">
        <v>2003</v>
      </c>
    </row>
    <row r="3" spans="2:9" s="1" customFormat="1" ht="12.75">
      <c r="B3" s="1">
        <v>379.21</v>
      </c>
      <c r="C3" s="1">
        <v>392.31</v>
      </c>
      <c r="D3" s="1">
        <v>412.3</v>
      </c>
      <c r="E3" s="1">
        <v>462.59</v>
      </c>
      <c r="F3" s="1">
        <v>493.67</v>
      </c>
      <c r="G3" s="1">
        <v>542.54</v>
      </c>
      <c r="H3" s="1">
        <v>690.89</v>
      </c>
      <c r="I3" s="1">
        <f>(762.18+867.14)/2</f>
        <v>814.66</v>
      </c>
    </row>
    <row r="4" spans="2:9" ht="12.75">
      <c r="B4">
        <v>12</v>
      </c>
      <c r="C4">
        <v>12</v>
      </c>
      <c r="D4">
        <v>12</v>
      </c>
      <c r="E4">
        <v>12</v>
      </c>
      <c r="F4">
        <v>12</v>
      </c>
      <c r="G4">
        <v>12</v>
      </c>
      <c r="H4">
        <v>12</v>
      </c>
      <c r="I4">
        <v>12</v>
      </c>
    </row>
    <row r="5" spans="1:9" s="1" customFormat="1" ht="13.5" customHeight="1">
      <c r="A5" s="18" t="s">
        <v>15</v>
      </c>
      <c r="B5" s="1">
        <v>4550.52</v>
      </c>
      <c r="C5" s="1">
        <v>4707.72</v>
      </c>
      <c r="D5" s="1">
        <v>4947.6</v>
      </c>
      <c r="E5" s="1">
        <v>5551.08</v>
      </c>
      <c r="F5" s="1">
        <v>5924.04</v>
      </c>
      <c r="G5" s="1">
        <v>6510.48</v>
      </c>
      <c r="H5" s="1">
        <v>8290.68</v>
      </c>
      <c r="I5" s="1">
        <f>I3*I4</f>
        <v>9775.92</v>
      </c>
    </row>
    <row r="6" spans="1:9" s="1" customFormat="1" ht="13.5" customHeight="1">
      <c r="A6" s="18" t="s">
        <v>16</v>
      </c>
      <c r="B6" s="1">
        <v>4550.52</v>
      </c>
      <c r="C6" s="1">
        <v>4707.72</v>
      </c>
      <c r="D6" s="1">
        <v>4947.6</v>
      </c>
      <c r="E6" s="1">
        <v>5551.08</v>
      </c>
      <c r="F6" s="1">
        <v>5924.04</v>
      </c>
      <c r="G6" s="1">
        <v>6510.48</v>
      </c>
      <c r="H6" s="1">
        <v>8290.68</v>
      </c>
      <c r="I6" s="1">
        <f>I5</f>
        <v>9775.92</v>
      </c>
    </row>
    <row r="7" spans="1:9" s="1" customFormat="1" ht="13.5" customHeight="1">
      <c r="A7" s="18" t="s">
        <v>17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I5-I6</f>
        <v>0</v>
      </c>
    </row>
    <row r="8" s="1" customFormat="1" ht="13.5" customHeight="1"/>
    <row r="9" spans="1:9" ht="12.75">
      <c r="A9" s="18" t="s">
        <v>15</v>
      </c>
      <c r="B9" s="2">
        <f>Sheet1!B26</f>
        <v>4311.45558739255</v>
      </c>
      <c r="C9" s="2">
        <f>Sheet1!C26</f>
        <v>4420.744985673353</v>
      </c>
      <c r="D9" s="2">
        <f>Sheet1!D26</f>
        <v>4561.719197707736</v>
      </c>
      <c r="E9" s="2">
        <f>Sheet1!E26</f>
        <v>5074.452722063037</v>
      </c>
      <c r="F9" s="2">
        <f>Sheet1!F26</f>
        <v>5937.318051575931</v>
      </c>
      <c r="G9" s="2">
        <f>Sheet1!G26</f>
        <v>6684.017191977077</v>
      </c>
      <c r="H9" s="2">
        <f>Sheet1!H26</f>
        <v>7769.931232091691</v>
      </c>
      <c r="I9" s="2">
        <v>8410.36</v>
      </c>
    </row>
    <row r="10" spans="1:9" ht="12.75">
      <c r="A10" s="18" t="s">
        <v>16</v>
      </c>
      <c r="B10" s="2">
        <f>Sheet1!B6</f>
        <v>4115.398280802292</v>
      </c>
      <c r="C10" s="2">
        <f>Sheet1!C6</f>
        <v>4240.280802292264</v>
      </c>
      <c r="D10" s="2">
        <f>Sheet1!D6</f>
        <v>4413.0257879656165</v>
      </c>
      <c r="E10" s="2">
        <f>Sheet1!E6</f>
        <v>4772.080229226361</v>
      </c>
      <c r="F10" s="2">
        <f>Sheet1!F6</f>
        <v>6199.787965616046</v>
      </c>
      <c r="G10" s="2">
        <f>Sheet1!G6</f>
        <v>7799.1232091690545</v>
      </c>
      <c r="H10" s="2">
        <f>Sheet1!H6</f>
        <v>9555.455587392551</v>
      </c>
      <c r="I10" s="2">
        <v>9686.25</v>
      </c>
    </row>
    <row r="11" spans="1:9" ht="12.75">
      <c r="A11" s="18" t="s">
        <v>17</v>
      </c>
      <c r="B11" s="2">
        <v>-196.05730659025812</v>
      </c>
      <c r="C11" s="2">
        <v>-180.46418338108924</v>
      </c>
      <c r="D11" s="2">
        <v>-148.6934097421199</v>
      </c>
      <c r="E11" s="2">
        <v>-302.37249283667643</v>
      </c>
      <c r="F11" s="2">
        <v>262.4699140401144</v>
      </c>
      <c r="G11" s="2">
        <v>1115.1060171919771</v>
      </c>
      <c r="H11" s="2">
        <v>1785.5243553008604</v>
      </c>
      <c r="I11" s="2">
        <v>1785.5243553008604</v>
      </c>
    </row>
    <row r="12" spans="3:9" ht="12.75">
      <c r="C12" s="20">
        <f aca="true" t="shared" si="1" ref="C12:I12">(C9-B9)/B9</f>
        <v>0.025348608159245348</v>
      </c>
      <c r="D12" s="20">
        <f t="shared" si="1"/>
        <v>0.03188924321381339</v>
      </c>
      <c r="E12" s="20">
        <f t="shared" si="1"/>
        <v>0.11239918595010172</v>
      </c>
      <c r="F12" s="20">
        <f t="shared" si="1"/>
        <v>0.17004106191812016</v>
      </c>
      <c r="G12" s="20">
        <f t="shared" si="1"/>
        <v>0.12576370912165485</v>
      </c>
      <c r="H12" s="20">
        <f t="shared" si="1"/>
        <v>0.1624642799270552</v>
      </c>
      <c r="I12" s="20">
        <f t="shared" si="1"/>
        <v>0.08242399434156954</v>
      </c>
    </row>
    <row r="13" spans="3:9" ht="12.75">
      <c r="C13" s="20">
        <f aca="true" t="shared" si="2" ref="C13:H13">(C10-B10)/B10</f>
        <v>0.030345184832420623</v>
      </c>
      <c r="D13" s="20">
        <f t="shared" si="2"/>
        <v>0.040739043881237356</v>
      </c>
      <c r="E13" s="20">
        <f t="shared" si="2"/>
        <v>0.08136241629040344</v>
      </c>
      <c r="F13" s="20">
        <f t="shared" si="2"/>
        <v>0.2991793238608526</v>
      </c>
      <c r="G13" s="20">
        <f t="shared" si="2"/>
        <v>0.25796611955487897</v>
      </c>
      <c r="H13" s="20">
        <f t="shared" si="2"/>
        <v>0.22519613181115808</v>
      </c>
      <c r="I13" s="20">
        <f>(I10-H10)/H10</f>
        <v>0.013687930566075663</v>
      </c>
    </row>
    <row r="15" spans="2:9" ht="12.75">
      <c r="B15" s="21">
        <f>B3*12*900+B9*350</f>
        <v>5604477.455587392</v>
      </c>
      <c r="C15" s="21">
        <f aca="true" t="shared" si="3" ref="C15:H15">C3*12*900+C9*350</f>
        <v>5784208.744985674</v>
      </c>
      <c r="D15" s="21">
        <f t="shared" si="3"/>
        <v>6049441.719197707</v>
      </c>
      <c r="E15" s="21">
        <f t="shared" si="3"/>
        <v>6772030.452722063</v>
      </c>
      <c r="F15" s="21">
        <f t="shared" si="3"/>
        <v>7409697.318051576</v>
      </c>
      <c r="G15" s="21">
        <f t="shared" si="3"/>
        <v>8198838.017191977</v>
      </c>
      <c r="H15" s="21">
        <f t="shared" si="3"/>
        <v>10181087.931232091</v>
      </c>
      <c r="I15" s="21">
        <f>I3*12*900+I9*350</f>
        <v>11741954</v>
      </c>
    </row>
    <row r="16" spans="2:9" ht="12.75">
      <c r="B16" s="21">
        <f>B3*12*900+B10*350</f>
        <v>5535857.398280801</v>
      </c>
      <c r="C16" s="21">
        <f aca="true" t="shared" si="4" ref="C16:H16">C3*12*900+C10*350</f>
        <v>5721046.280802293</v>
      </c>
      <c r="D16" s="21">
        <f t="shared" si="4"/>
        <v>5997399.025787966</v>
      </c>
      <c r="E16" s="21">
        <f t="shared" si="4"/>
        <v>6666200.0802292265</v>
      </c>
      <c r="F16" s="21">
        <f t="shared" si="4"/>
        <v>7501561.787965616</v>
      </c>
      <c r="G16" s="21">
        <f t="shared" si="4"/>
        <v>8589125.12320917</v>
      </c>
      <c r="H16" s="21">
        <f t="shared" si="4"/>
        <v>10806021.455587393</v>
      </c>
      <c r="I16" s="21">
        <f>I3*12*900+I10*350</f>
        <v>12188515.5</v>
      </c>
    </row>
    <row r="18" spans="3:9" ht="12.75">
      <c r="C18" s="20">
        <f>(C15-B15)/B15</f>
        <v>0.03206923229195943</v>
      </c>
      <c r="D18" s="20">
        <f aca="true" t="shared" si="5" ref="D18:H19">(D15-C15)/C15</f>
        <v>0.04585466844397065</v>
      </c>
      <c r="E18" s="20">
        <f t="shared" si="5"/>
        <v>0.11944717662643879</v>
      </c>
      <c r="F18" s="20">
        <f t="shared" si="5"/>
        <v>0.09416184256424864</v>
      </c>
      <c r="G18" s="20">
        <f t="shared" si="5"/>
        <v>0.10650107086262342</v>
      </c>
      <c r="H18" s="20">
        <f t="shared" si="5"/>
        <v>0.2417720547574637</v>
      </c>
      <c r="I18" s="20">
        <f>(I15-H15)/H15</f>
        <v>0.15331034161680368</v>
      </c>
    </row>
    <row r="19" spans="3:9" ht="12.75">
      <c r="C19" s="20">
        <f>(C16-B16)/B16</f>
        <v>0.03345261071555116</v>
      </c>
      <c r="D19" s="20">
        <f t="shared" si="5"/>
        <v>0.04830458126392209</v>
      </c>
      <c r="E19" s="20">
        <f t="shared" si="5"/>
        <v>0.11151518375974491</v>
      </c>
      <c r="F19" s="20">
        <f t="shared" si="5"/>
        <v>0.1253130265642529</v>
      </c>
      <c r="G19" s="20">
        <f t="shared" si="5"/>
        <v>0.14497825466001985</v>
      </c>
      <c r="H19" s="20">
        <f t="shared" si="5"/>
        <v>0.25810502240651034</v>
      </c>
      <c r="I19" s="20">
        <f>(I16-H16)/H16</f>
        <v>0.1279373773312074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NWN User</cp:lastModifiedBy>
  <cp:lastPrinted>2003-11-11T23:05:00Z</cp:lastPrinted>
  <dcterms:created xsi:type="dcterms:W3CDTF">2000-07-14T17:06:49Z</dcterms:created>
  <dcterms:modified xsi:type="dcterms:W3CDTF">2003-11-11T23:05:14Z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031885</vt:lpwstr>
  </property>
  <property fmtid="{D5CDD505-2E9C-101B-9397-08002B2CF9AE}" pid="6" name="IsConfidenti">
    <vt:lpwstr>0</vt:lpwstr>
  </property>
  <property fmtid="{D5CDD505-2E9C-101B-9397-08002B2CF9AE}" pid="7" name="Dat">
    <vt:lpwstr>2003-11-19T00:00:00Z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2003-11-19T00:00:00Z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