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8180" windowHeight="6570"/>
  </bookViews>
  <sheets>
    <sheet name="Exhibit" sheetId="1" r:id="rId1"/>
    <sheet name="Raw" sheetId="2" r:id="rId2"/>
    <sheet name="Sheet3" sheetId="3" r:id="rId3"/>
  </sheets>
  <definedNames>
    <definedName name="_xlnm.Print_Area" localSheetId="0">Exhibit!$A$1:$I$36</definedName>
  </definedNames>
  <calcPr calcId="145621"/>
</workbook>
</file>

<file path=xl/calcChain.xml><?xml version="1.0" encoding="utf-8"?>
<calcChain xmlns="http://schemas.openxmlformats.org/spreadsheetml/2006/main">
  <c r="F9" i="1" l="1"/>
  <c r="H9" i="1" s="1"/>
  <c r="D9" i="1"/>
  <c r="B9" i="1"/>
  <c r="F8" i="2"/>
  <c r="C8" i="2"/>
  <c r="F6" i="2"/>
  <c r="C6" i="2"/>
  <c r="F4" i="2"/>
  <c r="C4" i="2"/>
  <c r="F28" i="1"/>
  <c r="F27" i="1"/>
  <c r="F22" i="1"/>
  <c r="F21" i="1"/>
  <c r="F15" i="1"/>
  <c r="F16" i="1"/>
</calcChain>
</file>

<file path=xl/sharedStrings.xml><?xml version="1.0" encoding="utf-8"?>
<sst xmlns="http://schemas.openxmlformats.org/spreadsheetml/2006/main" count="84" uniqueCount="43">
  <si>
    <t>Parcell's Previous Testimony</t>
  </si>
  <si>
    <t>Parcell's Current Testimony</t>
  </si>
  <si>
    <t>DCF Range</t>
  </si>
  <si>
    <t>DCF Midpoint</t>
  </si>
  <si>
    <t>CAPM Range</t>
  </si>
  <si>
    <t>CAPM Midpoint</t>
  </si>
  <si>
    <t>CE Range</t>
  </si>
  <si>
    <t>CE Midpoint</t>
  </si>
  <si>
    <t>8.5%-9.5%</t>
  </si>
  <si>
    <t>9.0%-10.0%</t>
  </si>
  <si>
    <t>8.75%-9.25%</t>
  </si>
  <si>
    <t>7.2%-7.4%</t>
  </si>
  <si>
    <t>Parcell's Previous Data</t>
  </si>
  <si>
    <t>Parcell's Current Data</t>
  </si>
  <si>
    <t>7.83%-10.91%</t>
  </si>
  <si>
    <t>7.48%-10.63%</t>
  </si>
  <si>
    <t>Data Source</t>
  </si>
  <si>
    <t>DCP-9, p 4 col J</t>
  </si>
  <si>
    <t>6.81%-7.98%</t>
  </si>
  <si>
    <t>5.02%-7.9%</t>
  </si>
  <si>
    <t>DCP-11, col I</t>
  </si>
  <si>
    <t>DCP-12, p 1, N27-Q27</t>
  </si>
  <si>
    <t>9.4%-10.6%</t>
  </si>
  <si>
    <t>DCP-12, p 1, P26-R26</t>
  </si>
  <si>
    <t>9.4%-10.2%</t>
  </si>
  <si>
    <t>Testimony</t>
  </si>
  <si>
    <t>Test</t>
  </si>
  <si>
    <t>5.02%-7.90%</t>
  </si>
  <si>
    <t>8.50%-9.50%</t>
  </si>
  <si>
    <t>7.20%-7.40%</t>
  </si>
  <si>
    <t>Notes and Sources:</t>
  </si>
  <si>
    <t>Exhibit</t>
  </si>
  <si>
    <t>Docket UE-140762, et al. Exhibit No. (DCP-1T) for Testimony, and Exhibits</t>
  </si>
  <si>
    <t xml:space="preserve">No. (DCP-3)-(DCP-16) for Exhibit Data (October 10, 2014).  </t>
  </si>
  <si>
    <t xml:space="preserve">(DCP-3)-(DCP-14) for Exhibit Data (March 17, 2016).  </t>
  </si>
  <si>
    <t>Pacific Power &amp; Light Company</t>
  </si>
  <si>
    <t>For October 10, 2014 and March 17, 2016 Filings</t>
  </si>
  <si>
    <t>Comparison of Parcell's Testimony and Data Ranges</t>
  </si>
  <si>
    <t>Oct. 2014</t>
  </si>
  <si>
    <t>Mar. 2016</t>
  </si>
  <si>
    <t>Oct. 2014 testimony data and exhibit data are from the Testimony of David C. Parcell,</t>
  </si>
  <si>
    <t xml:space="preserve">Mar. 2016 testimony data and exhibit data are from the Testimony of David C. Parcell, </t>
  </si>
  <si>
    <t xml:space="preserve">Docket UE-152253, Exhibit No. (DCP-1T) for Testimony, and Exhibits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</si>
</sst>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="90" zoomScaleNormal="100" zoomScaleSheetLayoutView="90" workbookViewId="0">
      <selection activeCell="I1" sqref="I1"/>
    </sheetView>
  </sheetViews>
  <sheetFormatPr defaultColWidth="8.85546875" defaultRowHeight="12.75" x14ac:dyDescent="0.2"/>
  <cols>
    <col min="1" max="1" width="1.7109375" style="1" customWidth="1"/>
    <col min="2" max="2" width="14.85546875" style="1" bestFit="1" customWidth="1"/>
    <col min="3" max="3" width="1.7109375" style="1" customWidth="1"/>
    <col min="4" max="4" width="11.7109375" style="1" bestFit="1" customWidth="1"/>
    <col min="5" max="5" width="1.7109375" style="1" customWidth="1"/>
    <col min="6" max="6" width="12.7109375" style="1" bestFit="1" customWidth="1"/>
    <col min="7" max="7" width="1.7109375" style="1" customWidth="1"/>
    <col min="8" max="8" width="19" style="1" bestFit="1" customWidth="1"/>
    <col min="9" max="9" width="1.7109375" style="1" customWidth="1"/>
    <col min="10" max="10" width="20.85546875" style="1" customWidth="1"/>
    <col min="11" max="11" width="19.7109375" style="1" customWidth="1"/>
    <col min="12" max="16384" width="8.85546875" style="1"/>
  </cols>
  <sheetData>
    <row r="1" spans="1:11" ht="13.15" x14ac:dyDescent="0.25">
      <c r="I1" s="10"/>
    </row>
    <row r="3" spans="1:11" ht="15.6" x14ac:dyDescent="0.3">
      <c r="A3" s="9" t="s">
        <v>35</v>
      </c>
      <c r="B3" s="6"/>
      <c r="C3" s="5"/>
      <c r="D3" s="6"/>
      <c r="E3" s="5"/>
      <c r="F3" s="6"/>
      <c r="G3" s="5"/>
      <c r="H3" s="6"/>
      <c r="I3" s="6"/>
    </row>
    <row r="4" spans="1:11" ht="15.6" x14ac:dyDescent="0.3">
      <c r="A4" s="9" t="s">
        <v>37</v>
      </c>
      <c r="B4" s="6"/>
      <c r="C4" s="5"/>
      <c r="D4" s="6"/>
      <c r="E4" s="5"/>
      <c r="F4" s="6"/>
      <c r="G4" s="5"/>
      <c r="H4" s="6"/>
      <c r="I4" s="6"/>
    </row>
    <row r="5" spans="1:11" ht="15.6" x14ac:dyDescent="0.3">
      <c r="A5" s="9" t="s">
        <v>36</v>
      </c>
      <c r="B5" s="6"/>
      <c r="C5" s="5"/>
      <c r="D5" s="6"/>
      <c r="E5" s="5"/>
      <c r="F5" s="6"/>
      <c r="G5" s="5"/>
      <c r="H5" s="6"/>
      <c r="I5" s="6"/>
    </row>
    <row r="6" spans="1:11" ht="13.15" x14ac:dyDescent="0.25">
      <c r="A6" s="5"/>
      <c r="B6" s="6"/>
      <c r="C6" s="5"/>
      <c r="D6" s="6"/>
      <c r="E6" s="5"/>
      <c r="F6" s="6"/>
      <c r="G6" s="5"/>
      <c r="H6" s="6"/>
      <c r="I6" s="6"/>
    </row>
    <row r="8" spans="1:11" ht="15.6" x14ac:dyDescent="0.25">
      <c r="B8" s="7" t="s">
        <v>26</v>
      </c>
      <c r="C8" s="2"/>
      <c r="D8" s="7" t="s">
        <v>25</v>
      </c>
      <c r="E8" s="2"/>
      <c r="F8" s="7" t="s">
        <v>31</v>
      </c>
      <c r="G8" s="2"/>
      <c r="H8" s="7" t="s">
        <v>16</v>
      </c>
      <c r="I8" s="2"/>
      <c r="J8" s="2"/>
      <c r="K8" s="2"/>
    </row>
    <row r="9" spans="1:11" ht="13.15" x14ac:dyDescent="0.25">
      <c r="B9" s="8">
        <f>-1</f>
        <v>-1</v>
      </c>
      <c r="C9" s="2"/>
      <c r="D9" s="8">
        <f>B9-1</f>
        <v>-2</v>
      </c>
      <c r="E9" s="2"/>
      <c r="F9" s="8">
        <f>D9-1</f>
        <v>-3</v>
      </c>
      <c r="G9" s="2"/>
      <c r="H9" s="8">
        <f>F9-1</f>
        <v>-4</v>
      </c>
      <c r="I9" s="2"/>
      <c r="J9" s="2"/>
      <c r="K9" s="2"/>
    </row>
    <row r="10" spans="1:11" ht="13.1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3.15" x14ac:dyDescent="0.25">
      <c r="B11" s="2" t="s">
        <v>2</v>
      </c>
      <c r="C11" s="2"/>
      <c r="E11" s="2"/>
      <c r="G11" s="2"/>
    </row>
    <row r="12" spans="1:11" ht="13.15" x14ac:dyDescent="0.25">
      <c r="B12" s="3" t="s">
        <v>38</v>
      </c>
      <c r="C12" s="3"/>
      <c r="D12" s="3" t="s">
        <v>10</v>
      </c>
      <c r="E12" s="3"/>
      <c r="F12" s="4" t="s">
        <v>15</v>
      </c>
      <c r="G12" s="3"/>
      <c r="H12" s="4" t="s">
        <v>17</v>
      </c>
      <c r="I12" s="3"/>
      <c r="J12" s="3"/>
      <c r="K12" s="4"/>
    </row>
    <row r="13" spans="1:11" ht="13.15" x14ac:dyDescent="0.25">
      <c r="B13" s="3" t="s">
        <v>39</v>
      </c>
      <c r="C13" s="3"/>
      <c r="D13" s="3" t="s">
        <v>28</v>
      </c>
      <c r="E13" s="3"/>
      <c r="F13" s="3" t="s">
        <v>14</v>
      </c>
      <c r="G13" s="3"/>
      <c r="H13" s="4" t="s">
        <v>17</v>
      </c>
      <c r="I13" s="3"/>
      <c r="J13" s="3"/>
      <c r="K13" s="4"/>
    </row>
    <row r="14" spans="1:11" ht="13.15" x14ac:dyDescent="0.25">
      <c r="B14" s="2" t="s">
        <v>3</v>
      </c>
      <c r="C14" s="2"/>
      <c r="E14" s="2"/>
      <c r="G14" s="2"/>
      <c r="H14" s="4"/>
      <c r="K14" s="3"/>
    </row>
    <row r="15" spans="1:11" ht="13.15" x14ac:dyDescent="0.25">
      <c r="B15" s="3" t="s">
        <v>38</v>
      </c>
      <c r="C15" s="3"/>
      <c r="D15" s="4">
        <v>0.09</v>
      </c>
      <c r="E15" s="3"/>
      <c r="F15" s="4">
        <f>(0.0748+0.1063)/2</f>
        <v>9.0550000000000005E-2</v>
      </c>
      <c r="G15" s="3"/>
      <c r="H15" s="4" t="s">
        <v>17</v>
      </c>
      <c r="I15" s="4"/>
      <c r="J15" s="4"/>
      <c r="K15" s="3"/>
    </row>
    <row r="16" spans="1:11" ht="13.15" x14ac:dyDescent="0.25">
      <c r="B16" s="3" t="s">
        <v>39</v>
      </c>
      <c r="C16" s="3"/>
      <c r="D16" s="4">
        <v>0.09</v>
      </c>
      <c r="E16" s="3"/>
      <c r="F16" s="4">
        <f>(0.0783+0.1091)/2</f>
        <v>9.3700000000000006E-2</v>
      </c>
      <c r="G16" s="3"/>
      <c r="H16" s="4" t="s">
        <v>17</v>
      </c>
      <c r="I16" s="4"/>
      <c r="J16" s="4"/>
      <c r="K16" s="3"/>
    </row>
    <row r="17" spans="1:11" ht="13.15" x14ac:dyDescent="0.25">
      <c r="B17" s="2" t="s">
        <v>4</v>
      </c>
      <c r="C17" s="2"/>
      <c r="E17" s="2"/>
      <c r="G17" s="2"/>
    </row>
    <row r="18" spans="1:11" ht="13.15" x14ac:dyDescent="0.25">
      <c r="B18" s="3" t="s">
        <v>38</v>
      </c>
      <c r="C18" s="3"/>
      <c r="D18" s="3" t="s">
        <v>29</v>
      </c>
      <c r="E18" s="3"/>
      <c r="F18" s="3" t="s">
        <v>18</v>
      </c>
      <c r="G18" s="3"/>
      <c r="H18" s="4" t="s">
        <v>20</v>
      </c>
      <c r="I18" s="4"/>
      <c r="J18" s="3"/>
      <c r="K18" s="3"/>
    </row>
    <row r="19" spans="1:11" ht="13.15" x14ac:dyDescent="0.25">
      <c r="B19" s="3" t="s">
        <v>39</v>
      </c>
      <c r="C19" s="3"/>
      <c r="D19" s="4">
        <v>6.7000000000000004E-2</v>
      </c>
      <c r="E19" s="3"/>
      <c r="F19" s="3" t="s">
        <v>27</v>
      </c>
      <c r="G19" s="3"/>
      <c r="H19" s="3" t="s">
        <v>20</v>
      </c>
      <c r="I19" s="4"/>
      <c r="J19" s="3"/>
      <c r="K19" s="3"/>
    </row>
    <row r="20" spans="1:11" ht="13.15" x14ac:dyDescent="0.25">
      <c r="B20" s="2" t="s">
        <v>5</v>
      </c>
      <c r="C20" s="2"/>
      <c r="E20" s="2"/>
      <c r="G20" s="2"/>
      <c r="K20" s="3"/>
    </row>
    <row r="21" spans="1:11" ht="13.15" x14ac:dyDescent="0.25">
      <c r="B21" s="3" t="s">
        <v>38</v>
      </c>
      <c r="C21" s="3"/>
      <c r="D21" s="4">
        <v>7.2999999999999995E-2</v>
      </c>
      <c r="E21" s="3"/>
      <c r="F21" s="4">
        <f>(0.0681+0.0798)/2</f>
        <v>7.3949999999999988E-2</v>
      </c>
      <c r="G21" s="3"/>
      <c r="H21" s="4" t="s">
        <v>20</v>
      </c>
      <c r="I21" s="4"/>
      <c r="J21" s="4"/>
      <c r="K21" s="3"/>
    </row>
    <row r="22" spans="1:11" ht="13.15" x14ac:dyDescent="0.25">
      <c r="B22" s="3" t="s">
        <v>39</v>
      </c>
      <c r="C22" s="3"/>
      <c r="D22" s="4">
        <v>6.7000000000000004E-2</v>
      </c>
      <c r="E22" s="3"/>
      <c r="F22" s="4">
        <f>(0.0502+0.079)/2</f>
        <v>6.4600000000000005E-2</v>
      </c>
      <c r="G22" s="3"/>
      <c r="H22" s="3" t="s">
        <v>20</v>
      </c>
      <c r="I22" s="4"/>
      <c r="J22" s="4"/>
      <c r="K22" s="3"/>
    </row>
    <row r="23" spans="1:11" ht="13.15" x14ac:dyDescent="0.25">
      <c r="B23" s="2" t="s">
        <v>6</v>
      </c>
      <c r="C23" s="2"/>
      <c r="E23" s="2"/>
      <c r="G23" s="2"/>
    </row>
    <row r="24" spans="1:11" ht="13.15" x14ac:dyDescent="0.25">
      <c r="B24" s="3" t="s">
        <v>38</v>
      </c>
      <c r="C24" s="3"/>
      <c r="D24" s="3" t="s">
        <v>9</v>
      </c>
      <c r="E24" s="3"/>
      <c r="F24" s="3" t="s">
        <v>22</v>
      </c>
      <c r="G24" s="3"/>
      <c r="H24" s="3" t="s">
        <v>21</v>
      </c>
      <c r="I24" s="3"/>
      <c r="J24" s="3"/>
      <c r="K24" s="3"/>
    </row>
    <row r="25" spans="1:11" ht="13.15" x14ac:dyDescent="0.25">
      <c r="B25" s="3" t="s">
        <v>39</v>
      </c>
      <c r="C25" s="3"/>
      <c r="D25" s="3" t="s">
        <v>9</v>
      </c>
      <c r="E25" s="3"/>
      <c r="F25" s="3" t="s">
        <v>24</v>
      </c>
      <c r="G25" s="3"/>
      <c r="H25" s="3" t="s">
        <v>23</v>
      </c>
      <c r="I25" s="3"/>
      <c r="J25" s="3"/>
      <c r="K25" s="3"/>
    </row>
    <row r="26" spans="1:11" ht="13.15" x14ac:dyDescent="0.25">
      <c r="B26" s="2" t="s">
        <v>7</v>
      </c>
      <c r="C26" s="2"/>
      <c r="E26" s="2"/>
      <c r="G26" s="2"/>
      <c r="H26" s="4"/>
      <c r="K26" s="3"/>
    </row>
    <row r="27" spans="1:11" ht="13.15" x14ac:dyDescent="0.25">
      <c r="B27" s="3" t="s">
        <v>38</v>
      </c>
      <c r="C27" s="3"/>
      <c r="D27" s="4">
        <v>9.5000000000000001E-2</v>
      </c>
      <c r="E27" s="3"/>
      <c r="F27" s="4">
        <f>(0.094+0.106)/2</f>
        <v>0.1</v>
      </c>
      <c r="G27" s="3"/>
      <c r="H27" s="3" t="s">
        <v>21</v>
      </c>
      <c r="I27" s="3"/>
      <c r="J27" s="3"/>
      <c r="K27" s="3"/>
    </row>
    <row r="28" spans="1:11" ht="13.15" x14ac:dyDescent="0.25">
      <c r="B28" s="3" t="s">
        <v>39</v>
      </c>
      <c r="C28" s="3"/>
      <c r="D28" s="4">
        <v>9.5000000000000001E-2</v>
      </c>
      <c r="E28" s="3"/>
      <c r="F28" s="4">
        <f>(0.094+0.102)/2</f>
        <v>9.8000000000000004E-2</v>
      </c>
      <c r="G28" s="3"/>
      <c r="H28" s="3" t="s">
        <v>23</v>
      </c>
    </row>
    <row r="30" spans="1:11" ht="13.15" x14ac:dyDescent="0.25">
      <c r="A30" s="2" t="s">
        <v>30</v>
      </c>
    </row>
    <row r="31" spans="1:11" ht="13.15" x14ac:dyDescent="0.25">
      <c r="A31" s="1" t="s">
        <v>40</v>
      </c>
    </row>
    <row r="32" spans="1:11" ht="13.15" x14ac:dyDescent="0.25">
      <c r="A32" s="1" t="s">
        <v>32</v>
      </c>
    </row>
    <row r="33" spans="1:1" ht="13.15" x14ac:dyDescent="0.25">
      <c r="A33" s="1" t="s">
        <v>33</v>
      </c>
    </row>
    <row r="34" spans="1:1" ht="13.15" x14ac:dyDescent="0.25">
      <c r="A34" s="1" t="s">
        <v>41</v>
      </c>
    </row>
    <row r="35" spans="1:1" ht="13.15" x14ac:dyDescent="0.25">
      <c r="A35" s="1" t="s">
        <v>42</v>
      </c>
    </row>
    <row r="36" spans="1:1" ht="13.15" x14ac:dyDescent="0.25">
      <c r="A36" s="1" t="s">
        <v>34</v>
      </c>
    </row>
  </sheetData>
  <printOptions horizontalCentered="1"/>
  <pageMargins left="0.25" right="0.25" top="0.75" bottom="0.75" header="0.3" footer="0.3"/>
  <pageSetup fitToWidth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C10" sqref="C10"/>
    </sheetView>
  </sheetViews>
  <sheetFormatPr defaultRowHeight="15" x14ac:dyDescent="0.25"/>
  <cols>
    <col min="1" max="1" width="14.85546875" bestFit="1" customWidth="1"/>
    <col min="2" max="2" width="25.7109375" bestFit="1" customWidth="1"/>
    <col min="3" max="3" width="20.7109375" bestFit="1" customWidth="1"/>
    <col min="4" max="4" width="19" bestFit="1" customWidth="1"/>
    <col min="5" max="5" width="24.85546875" bestFit="1" customWidth="1"/>
    <col min="6" max="6" width="20" bestFit="1" customWidth="1"/>
    <col min="7" max="7" width="18.7109375" bestFit="1" customWidth="1"/>
  </cols>
  <sheetData>
    <row r="2" spans="1:7" s="1" customFormat="1" ht="13.15" x14ac:dyDescent="0.25">
      <c r="A2" s="2"/>
      <c r="B2" s="2" t="s">
        <v>0</v>
      </c>
      <c r="C2" s="2" t="s">
        <v>12</v>
      </c>
      <c r="D2" s="2" t="s">
        <v>16</v>
      </c>
      <c r="E2" s="2" t="s">
        <v>1</v>
      </c>
      <c r="F2" s="2" t="s">
        <v>13</v>
      </c>
      <c r="G2" s="2" t="s">
        <v>16</v>
      </c>
    </row>
    <row r="3" spans="1:7" s="1" customFormat="1" ht="13.15" x14ac:dyDescent="0.25">
      <c r="A3" s="2" t="s">
        <v>2</v>
      </c>
      <c r="B3" s="3" t="s">
        <v>10</v>
      </c>
      <c r="C3" s="4" t="s">
        <v>15</v>
      </c>
      <c r="D3" s="4" t="s">
        <v>17</v>
      </c>
      <c r="E3" s="3" t="s">
        <v>8</v>
      </c>
      <c r="F3" s="3" t="s">
        <v>14</v>
      </c>
      <c r="G3" s="4" t="s">
        <v>17</v>
      </c>
    </row>
    <row r="4" spans="1:7" s="1" customFormat="1" ht="13.15" x14ac:dyDescent="0.25">
      <c r="A4" s="2" t="s">
        <v>3</v>
      </c>
      <c r="B4" s="4">
        <v>0.09</v>
      </c>
      <c r="C4" s="4">
        <f>(0.0748+0.1063)/2</f>
        <v>9.0550000000000005E-2</v>
      </c>
      <c r="D4" s="4"/>
      <c r="E4" s="4">
        <v>0.09</v>
      </c>
      <c r="F4" s="4">
        <f>(0.0783+0.1091)/2</f>
        <v>9.3700000000000006E-2</v>
      </c>
      <c r="G4" s="3"/>
    </row>
    <row r="5" spans="1:7" s="1" customFormat="1" ht="13.15" x14ac:dyDescent="0.25">
      <c r="A5" s="2" t="s">
        <v>4</v>
      </c>
      <c r="B5" s="3" t="s">
        <v>11</v>
      </c>
      <c r="C5" s="3" t="s">
        <v>18</v>
      </c>
      <c r="D5" s="4" t="s">
        <v>20</v>
      </c>
      <c r="E5" s="4">
        <v>6.7000000000000004E-2</v>
      </c>
      <c r="F5" s="3" t="s">
        <v>19</v>
      </c>
      <c r="G5" s="3" t="s">
        <v>20</v>
      </c>
    </row>
    <row r="6" spans="1:7" s="1" customFormat="1" ht="13.15" x14ac:dyDescent="0.25">
      <c r="A6" s="2" t="s">
        <v>5</v>
      </c>
      <c r="B6" s="4">
        <v>7.2999999999999995E-2</v>
      </c>
      <c r="C6" s="4">
        <f>(0.0681+0.0798)/2</f>
        <v>7.3949999999999988E-2</v>
      </c>
      <c r="E6" s="4">
        <v>6.7000000000000004E-2</v>
      </c>
      <c r="F6" s="4">
        <f>(0.0502+0.079)/2</f>
        <v>6.4600000000000005E-2</v>
      </c>
      <c r="G6" s="3"/>
    </row>
    <row r="7" spans="1:7" s="1" customFormat="1" ht="13.15" x14ac:dyDescent="0.25">
      <c r="A7" s="2" t="s">
        <v>6</v>
      </c>
      <c r="B7" s="3" t="s">
        <v>9</v>
      </c>
      <c r="C7" s="3" t="s">
        <v>22</v>
      </c>
      <c r="D7" s="3" t="s">
        <v>21</v>
      </c>
      <c r="E7" s="3" t="s">
        <v>9</v>
      </c>
      <c r="F7" s="3" t="s">
        <v>24</v>
      </c>
      <c r="G7" s="3" t="s">
        <v>23</v>
      </c>
    </row>
    <row r="8" spans="1:7" s="1" customFormat="1" ht="13.15" x14ac:dyDescent="0.25">
      <c r="A8" s="2" t="s">
        <v>7</v>
      </c>
      <c r="B8" s="4">
        <v>9.5000000000000001E-2</v>
      </c>
      <c r="C8" s="4">
        <f>(0.094+0.106)/2</f>
        <v>0.1</v>
      </c>
      <c r="D8" s="4"/>
      <c r="E8" s="4">
        <v>9.5000000000000001E-2</v>
      </c>
      <c r="F8" s="4">
        <f>(0.094+0.102)/2</f>
        <v>9.8000000000000004E-2</v>
      </c>
      <c r="G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54576F9-1EB3-4F7C-9753-4C7836EBC8ED}"/>
</file>

<file path=customXml/itemProps2.xml><?xml version="1.0" encoding="utf-8"?>
<ds:datastoreItem xmlns:ds="http://schemas.openxmlformats.org/officeDocument/2006/customXml" ds:itemID="{B35EAA6B-4F85-49D0-A5B0-C15646CAFD33}"/>
</file>

<file path=customXml/itemProps3.xml><?xml version="1.0" encoding="utf-8"?>
<ds:datastoreItem xmlns:ds="http://schemas.openxmlformats.org/officeDocument/2006/customXml" ds:itemID="{3A04246B-8347-433A-90E1-D49CBB0FB78D}"/>
</file>

<file path=customXml/itemProps4.xml><?xml version="1.0" encoding="utf-8"?>
<ds:datastoreItem xmlns:ds="http://schemas.openxmlformats.org/officeDocument/2006/customXml" ds:itemID="{438D5529-AA47-4B56-B683-0FD502F73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Exhibit</vt:lpstr>
      <vt:lpstr>Raw</vt:lpstr>
      <vt:lpstr>Sheet3</vt:lpstr>
      <vt:lpstr>Exhibit!Print_Area</vt:lpstr>
    </vt:vector>
  </TitlesOfParts>
  <Company>NERA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Singell, Madison</dc:creator>
  <cp:lastModifiedBy>pac</cp:lastModifiedBy>
  <cp:lastPrinted>2016-04-01T15:53:23Z</cp:lastPrinted>
  <dcterms:created xsi:type="dcterms:W3CDTF">2016-03-24T18:47:45Z</dcterms:created>
  <dcterms:modified xsi:type="dcterms:W3CDTF">2016-04-06T18:08:58Z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{07911909-2F4F-439F-AD38-932F95A02F8B}</vt:lpwstr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</Properties>
</file>