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E4D7A219-3C8E-400A-B5E4-D700BB652885}" xr6:coauthVersionLast="36" xr6:coauthVersionMax="36" xr10:uidLastSave="{00000000-0000-0000-0000-000000000000}"/>
  <bookViews>
    <workbookView xWindow="480" yWindow="75" windowWidth="27795" windowHeight="12075" xr2:uid="{00000000-000D-0000-FFFF-FFFF00000000}"/>
  </bookViews>
  <sheets>
    <sheet name="Exh. JDT-8 Pg. 1" sheetId="1" r:id="rId1"/>
    <sheet name="Exh. JDT-8 Pg. 2" sheetId="2" r:id="rId2"/>
  </sheets>
  <externalReferences>
    <externalReference r:id="rId3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JDT-8 Pg. 1'!$B$2:$L$21</definedName>
    <definedName name="_xlnm.Print_Area" localSheetId="1">'Exh. JDT-8 Pg. 2'!$B$2:$I$25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I10" i="2" l="1"/>
  <c r="B11" i="2"/>
  <c r="I11" i="2"/>
  <c r="B12" i="2"/>
  <c r="D12" i="2"/>
  <c r="E12" i="2"/>
  <c r="F12" i="2"/>
  <c r="G12" i="2"/>
  <c r="H12" i="2"/>
  <c r="I12" i="2"/>
  <c r="B14" i="2"/>
  <c r="I14" i="2"/>
  <c r="B15" i="2"/>
  <c r="D15" i="2"/>
  <c r="E15" i="2"/>
  <c r="F15" i="2"/>
  <c r="G15" i="2"/>
  <c r="H15" i="2"/>
  <c r="I15" i="2"/>
  <c r="B16" i="2"/>
  <c r="D16" i="2"/>
  <c r="E16" i="2"/>
  <c r="F16" i="2"/>
  <c r="G16" i="2"/>
  <c r="H16" i="2"/>
  <c r="I16" i="2"/>
  <c r="B18" i="2"/>
  <c r="D18" i="2"/>
  <c r="E18" i="2"/>
  <c r="F18" i="2"/>
  <c r="G18" i="2"/>
  <c r="H18" i="2"/>
  <c r="I18" i="2"/>
  <c r="B19" i="2"/>
  <c r="D19" i="2"/>
  <c r="E19" i="2"/>
  <c r="F19" i="2"/>
  <c r="G19" i="2"/>
  <c r="H19" i="2"/>
  <c r="I19" i="2"/>
  <c r="B22" i="2"/>
  <c r="I22" i="2"/>
  <c r="B24" i="2"/>
  <c r="D24" i="2"/>
  <c r="E24" i="2"/>
  <c r="F24" i="2"/>
  <c r="G24" i="2"/>
  <c r="H24" i="2"/>
  <c r="I24" i="2"/>
  <c r="B25" i="2"/>
  <c r="D25" i="2"/>
  <c r="E25" i="2"/>
  <c r="F25" i="2"/>
  <c r="G25" i="2"/>
  <c r="H25" i="2"/>
  <c r="I25" i="2"/>
  <c r="B11" i="1"/>
  <c r="B12" i="1"/>
  <c r="B13" i="1"/>
  <c r="B14" i="1"/>
  <c r="B15" i="1"/>
  <c r="B16" i="1"/>
  <c r="B17" i="1"/>
  <c r="B18" i="1"/>
  <c r="B19" i="1"/>
  <c r="E21" i="1"/>
  <c r="G21" i="1"/>
  <c r="H21" i="1"/>
  <c r="I21" i="1"/>
  <c r="J21" i="1"/>
  <c r="K21" i="1"/>
  <c r="L21" i="1"/>
</calcChain>
</file>

<file path=xl/sharedStrings.xml><?xml version="1.0" encoding="utf-8"?>
<sst xmlns="http://schemas.openxmlformats.org/spreadsheetml/2006/main" count="60" uniqueCount="44">
  <si>
    <t>Total Excluding Gas Supply and Storage Costs</t>
  </si>
  <si>
    <t>Total Including Gas Supply and Storage Costs</t>
  </si>
  <si>
    <t>Non-Exclusive Interruptible (87, 87T)</t>
  </si>
  <si>
    <t>Limited Interruptible (86, 86T)</t>
  </si>
  <si>
    <t>Interruptible (85, 85T)</t>
  </si>
  <si>
    <t>Large Volume (41,41T)</t>
  </si>
  <si>
    <t>Comm. &amp; Indus. (31,31T)</t>
  </si>
  <si>
    <t>Residential (16,23,53)</t>
  </si>
  <si>
    <t>Description</t>
  </si>
  <si>
    <t>Line No.</t>
  </si>
  <si>
    <t>Demand Unit Cost</t>
  </si>
  <si>
    <t>2019 Gas Cost of Service Study</t>
  </si>
  <si>
    <t>Puget Sound Energy - Gas</t>
  </si>
  <si>
    <t>Unit Cost (per therm)</t>
  </si>
  <si>
    <t>Total Gas Supply &amp; Storage Costs excl. Balancing Costs</t>
  </si>
  <si>
    <t>JP Owned Balancing Costs (Balancing Charge Support, line19)</t>
  </si>
  <si>
    <t>Without Balancing Component</t>
  </si>
  <si>
    <t>Unit Cost</t>
  </si>
  <si>
    <t>Total Gas Supply &amp; Storage Costs incl. Balancing Costs</t>
  </si>
  <si>
    <t>Per Therm</t>
  </si>
  <si>
    <t>Pro Forma Therms</t>
  </si>
  <si>
    <t>Total Storage Costs (Demand &amp; Commodity $)</t>
  </si>
  <si>
    <t>Pro Forma Sales Therms</t>
  </si>
  <si>
    <t>Total Gas Supply (Demand &amp; Commodity $)</t>
  </si>
  <si>
    <t>(e)</t>
  </si>
  <si>
    <t>(d)</t>
  </si>
  <si>
    <t>(c)</t>
  </si>
  <si>
    <t>(b)</t>
  </si>
  <si>
    <t>(a)</t>
  </si>
  <si>
    <t>Total</t>
  </si>
  <si>
    <t>Procurement Charge Calculation</t>
  </si>
  <si>
    <t>System Total</t>
  </si>
  <si>
    <t>(f)</t>
  </si>
  <si>
    <t>(g)</t>
  </si>
  <si>
    <t>(h)</t>
  </si>
  <si>
    <t>Demand (per Peak Day therm per month)</t>
  </si>
  <si>
    <t>Gas Supply</t>
  </si>
  <si>
    <t>Storage</t>
  </si>
  <si>
    <t>Transmission</t>
  </si>
  <si>
    <t>Distribution</t>
  </si>
  <si>
    <t>Gas Costs</t>
  </si>
  <si>
    <t>Sales Specific Costs</t>
  </si>
  <si>
    <t>Transport Specific Costs</t>
  </si>
  <si>
    <t>Proposed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</si>
</sst>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.0000_);_(&quot;$&quot;* \(#,##0.0000\);_(&quot;$&quot;* &quot;-&quot;??_);_(@_)"/>
    <numFmt numFmtId="166" formatCode="_(* #,##0.00000_);_(* \(#,##0.00000\);_(* &quot;-&quot;??_);_(@_)"/>
    <numFmt numFmtId="167" formatCode="0.0000000"/>
    <numFmt numFmtId="168" formatCode="d\.mmm\.yy"/>
    <numFmt numFmtId="169" formatCode="#."/>
    <numFmt numFmtId="170" formatCode="_(* ###0_);_(* \(###0\);_(* &quot;-&quot;_);_(@_)"/>
    <numFmt numFmtId="171" formatCode="&quot;$&quot;#,##0\ ;\(&quot;$&quot;#,##0\)"/>
    <numFmt numFmtId="172" formatCode="mmmm\ d\,\ yyyy"/>
    <numFmt numFmtId="173" formatCode="00000"/>
    <numFmt numFmtId="174" formatCode="_([$€-2]* #,##0.00_);_([$€-2]* \(#,##0.00\);_([$€-2]* &quot;-&quot;??_)"/>
    <numFmt numFmtId="175" formatCode="0.00_)"/>
    <numFmt numFmtId="176" formatCode="&quot;$&quot;#,##0;\-&quot;$&quot;#,##0"/>
    <numFmt numFmtId="177" formatCode="#,##0.00\ ;\(#,##0.00\)"/>
    <numFmt numFmtId="178" formatCode="#,##0.00000000000;[Red]\-#,##0.00000000000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(&quot;$&quot;* #,##0.00000_);_(&quot;$&quot;* \(#,##0.00000\);_(&quot;$&quot;* &quot;-&quot;??_);_(@_)"/>
    <numFmt numFmtId="184" formatCode="_(&quot;$&quot;* #,##0_);_(&quot;$&quot;* \(#,##0\);_(&quot;$&quot;* &quot;-&quot;??_);_(@_)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80">
    <xf numFmtId="164" fontId="0" fillId="0" borderId="0">
      <alignment horizontal="left" wrapText="1"/>
    </xf>
    <xf numFmtId="44" fontId="18" fillId="0" borderId="0" applyFont="0" applyFill="0" applyBorder="0" applyAlignment="0" applyProtection="0"/>
    <xf numFmtId="0" fontId="18" fillId="0" borderId="0"/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9" fillId="0" borderId="0"/>
    <xf numFmtId="0" fontId="19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19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0" fontId="19" fillId="0" borderId="0"/>
    <xf numFmtId="0" fontId="19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19" fillId="0" borderId="0"/>
    <xf numFmtId="0" fontId="19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9" fillId="0" borderId="0"/>
    <xf numFmtId="0" fontId="20" fillId="33" borderId="0" applyNumberFormat="0" applyBorder="0" applyAlignment="0" applyProtection="0"/>
    <xf numFmtId="0" fontId="1" fillId="10" borderId="0" applyNumberFormat="0" applyBorder="0" applyAlignment="0" applyProtection="0"/>
    <xf numFmtId="0" fontId="20" fillId="33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1" fillId="14" borderId="0" applyNumberFormat="0" applyBorder="0" applyAlignment="0" applyProtection="0"/>
    <xf numFmtId="0" fontId="20" fillId="35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1" fillId="18" borderId="0" applyNumberFormat="0" applyBorder="0" applyAlignment="0" applyProtection="0"/>
    <xf numFmtId="0" fontId="20" fillId="37" borderId="0" applyNumberFormat="0" applyBorder="0" applyAlignment="0" applyProtection="0"/>
    <xf numFmtId="0" fontId="1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1" fillId="22" borderId="0" applyNumberFormat="0" applyBorder="0" applyAlignment="0" applyProtection="0"/>
    <xf numFmtId="0" fontId="20" fillId="39" borderId="0" applyNumberFormat="0" applyBorder="0" applyAlignment="0" applyProtection="0"/>
    <xf numFmtId="0" fontId="1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1" fillId="26" borderId="0" applyNumberFormat="0" applyBorder="0" applyAlignment="0" applyProtection="0"/>
    <xf numFmtId="0" fontId="20" fillId="41" borderId="0" applyNumberFormat="0" applyBorder="0" applyAlignment="0" applyProtection="0"/>
    <xf numFmtId="0" fontId="1" fillId="26" borderId="0" applyNumberFormat="0" applyBorder="0" applyAlignment="0" applyProtection="0"/>
    <xf numFmtId="0" fontId="20" fillId="41" borderId="0" applyNumberFormat="0" applyBorder="0" applyAlignment="0" applyProtection="0"/>
    <xf numFmtId="0" fontId="20" fillId="40" borderId="0" applyNumberFormat="0" applyBorder="0" applyAlignment="0" applyProtection="0"/>
    <xf numFmtId="0" fontId="1" fillId="30" borderId="0" applyNumberFormat="0" applyBorder="0" applyAlignment="0" applyProtection="0"/>
    <xf numFmtId="0" fontId="20" fillId="40" borderId="0" applyNumberFormat="0" applyBorder="0" applyAlignment="0" applyProtection="0"/>
    <xf numFmtId="0" fontId="1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4" borderId="0" applyNumberFormat="0" applyBorder="0" applyAlignment="0" applyProtection="0"/>
    <xf numFmtId="0" fontId="1" fillId="11" borderId="0" applyNumberFormat="0" applyBorder="0" applyAlignment="0" applyProtection="0"/>
    <xf numFmtId="0" fontId="20" fillId="34" borderId="0" applyNumberFormat="0" applyBorder="0" applyAlignment="0" applyProtection="0"/>
    <xf numFmtId="0" fontId="1" fillId="11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1" fillId="15" borderId="0" applyNumberFormat="0" applyBorder="0" applyAlignment="0" applyProtection="0"/>
    <xf numFmtId="0" fontId="20" fillId="36" borderId="0" applyNumberFormat="0" applyBorder="0" applyAlignment="0" applyProtection="0"/>
    <xf numFmtId="0" fontId="1" fillId="15" borderId="0" applyNumberFormat="0" applyBorder="0" applyAlignment="0" applyProtection="0"/>
    <xf numFmtId="0" fontId="20" fillId="36" borderId="0" applyNumberFormat="0" applyBorder="0" applyAlignment="0" applyProtection="0"/>
    <xf numFmtId="0" fontId="20" fillId="42" borderId="0" applyNumberFormat="0" applyBorder="0" applyAlignment="0" applyProtection="0"/>
    <xf numFmtId="0" fontId="1" fillId="19" borderId="0" applyNumberFormat="0" applyBorder="0" applyAlignment="0" applyProtection="0"/>
    <xf numFmtId="0" fontId="20" fillId="42" borderId="0" applyNumberFormat="0" applyBorder="0" applyAlignment="0" applyProtection="0"/>
    <xf numFmtId="0" fontId="1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39" borderId="0" applyNumberFormat="0" applyBorder="0" applyAlignment="0" applyProtection="0"/>
    <xf numFmtId="0" fontId="1" fillId="23" borderId="0" applyNumberFormat="0" applyBorder="0" applyAlignment="0" applyProtection="0"/>
    <xf numFmtId="0" fontId="20" fillId="39" borderId="0" applyNumberFormat="0" applyBorder="0" applyAlignment="0" applyProtection="0"/>
    <xf numFmtId="0" fontId="1" fillId="23" borderId="0" applyNumberFormat="0" applyBorder="0" applyAlignment="0" applyProtection="0"/>
    <xf numFmtId="0" fontId="20" fillId="35" borderId="0" applyNumberFormat="0" applyBorder="0" applyAlignment="0" applyProtection="0"/>
    <xf numFmtId="0" fontId="20" fillId="34" borderId="0" applyNumberFormat="0" applyBorder="0" applyAlignment="0" applyProtection="0"/>
    <xf numFmtId="0" fontId="1" fillId="27" borderId="0" applyNumberFormat="0" applyBorder="0" applyAlignment="0" applyProtection="0"/>
    <xf numFmtId="0" fontId="20" fillId="34" borderId="0" applyNumberFormat="0" applyBorder="0" applyAlignment="0" applyProtection="0"/>
    <xf numFmtId="0" fontId="1" fillId="27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1" fillId="31" borderId="0" applyNumberFormat="0" applyBorder="0" applyAlignment="0" applyProtection="0"/>
    <xf numFmtId="0" fontId="20" fillId="44" borderId="0" applyNumberFormat="0" applyBorder="0" applyAlignment="0" applyProtection="0"/>
    <xf numFmtId="0" fontId="1" fillId="31" borderId="0" applyNumberFormat="0" applyBorder="0" applyAlignment="0" applyProtection="0"/>
    <xf numFmtId="0" fontId="20" fillId="38" borderId="0" applyNumberFormat="0" applyBorder="0" applyAlignment="0" applyProtection="0"/>
    <xf numFmtId="0" fontId="17" fillId="12" borderId="0" applyNumberFormat="0" applyBorder="0" applyAlignment="0" applyProtection="0"/>
    <xf numFmtId="0" fontId="21" fillId="41" borderId="0" applyNumberFormat="0" applyBorder="0" applyAlignment="0" applyProtection="0"/>
    <xf numFmtId="0" fontId="17" fillId="16" borderId="0" applyNumberFormat="0" applyBorder="0" applyAlignment="0" applyProtection="0"/>
    <xf numFmtId="0" fontId="21" fillId="45" borderId="0" applyNumberFormat="0" applyBorder="0" applyAlignment="0" applyProtection="0"/>
    <xf numFmtId="0" fontId="17" fillId="42" borderId="0" applyNumberFormat="0" applyBorder="0" applyAlignment="0" applyProtection="0"/>
    <xf numFmtId="0" fontId="17" fillId="20" borderId="0" applyNumberFormat="0" applyBorder="0" applyAlignment="0" applyProtection="0"/>
    <xf numFmtId="0" fontId="21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24" borderId="0" applyNumberFormat="0" applyBorder="0" applyAlignment="0" applyProtection="0"/>
    <xf numFmtId="0" fontId="21" fillId="35" borderId="0" applyNumberFormat="0" applyBorder="0" applyAlignment="0" applyProtection="0"/>
    <xf numFmtId="0" fontId="17" fillId="28" borderId="0" applyNumberFormat="0" applyBorder="0" applyAlignment="0" applyProtection="0"/>
    <xf numFmtId="0" fontId="21" fillId="41" borderId="0" applyNumberFormat="0" applyBorder="0" applyAlignment="0" applyProtection="0"/>
    <xf numFmtId="0" fontId="17" fillId="47" borderId="0" applyNumberFormat="0" applyBorder="0" applyAlignment="0" applyProtection="0"/>
    <xf numFmtId="0" fontId="17" fillId="32" borderId="0" applyNumberFormat="0" applyBorder="0" applyAlignment="0" applyProtection="0"/>
    <xf numFmtId="0" fontId="21" fillId="36" borderId="0" applyNumberFormat="0" applyBorder="0" applyAlignment="0" applyProtection="0"/>
    <xf numFmtId="0" fontId="17" fillId="9" borderId="0" applyNumberFormat="0" applyBorder="0" applyAlignment="0" applyProtection="0"/>
    <xf numFmtId="0" fontId="21" fillId="48" borderId="0" applyNumberFormat="0" applyBorder="0" applyAlignment="0" applyProtection="0"/>
    <xf numFmtId="0" fontId="17" fillId="13" borderId="0" applyNumberFormat="0" applyBorder="0" applyAlignment="0" applyProtection="0"/>
    <xf numFmtId="0" fontId="21" fillId="45" borderId="0" applyNumberFormat="0" applyBorder="0" applyAlignment="0" applyProtection="0"/>
    <xf numFmtId="0" fontId="17" fillId="17" borderId="0" applyNumberFormat="0" applyBorder="0" applyAlignment="0" applyProtection="0"/>
    <xf numFmtId="0" fontId="21" fillId="44" borderId="0" applyNumberFormat="0" applyBorder="0" applyAlignment="0" applyProtection="0"/>
    <xf numFmtId="0" fontId="17" fillId="21" borderId="0" applyNumberFormat="0" applyBorder="0" applyAlignment="0" applyProtection="0"/>
    <xf numFmtId="0" fontId="21" fillId="49" borderId="0" applyNumberFormat="0" applyBorder="0" applyAlignment="0" applyProtection="0"/>
    <xf numFmtId="0" fontId="17" fillId="25" borderId="0" applyNumberFormat="0" applyBorder="0" applyAlignment="0" applyProtection="0"/>
    <xf numFmtId="0" fontId="21" fillId="50" borderId="0" applyNumberFormat="0" applyBorder="0" applyAlignment="0" applyProtection="0"/>
    <xf numFmtId="0" fontId="17" fillId="29" borderId="0" applyNumberFormat="0" applyBorder="0" applyAlignment="0" applyProtection="0"/>
    <xf numFmtId="0" fontId="21" fillId="51" borderId="0" applyNumberFormat="0" applyBorder="0" applyAlignment="0" applyProtection="0"/>
    <xf numFmtId="0" fontId="7" fillId="3" borderId="0" applyNumberFormat="0" applyBorder="0" applyAlignment="0" applyProtection="0"/>
    <xf numFmtId="0" fontId="22" fillId="39" borderId="0" applyNumberFormat="0" applyBorder="0" applyAlignment="0" applyProtection="0"/>
    <xf numFmtId="168" fontId="23" fillId="0" borderId="0" applyFill="0" applyBorder="0" applyAlignment="0"/>
    <xf numFmtId="168" fontId="23" fillId="0" borderId="0" applyFill="0" applyBorder="0" applyAlignment="0"/>
    <xf numFmtId="168" fontId="23" fillId="0" borderId="0" applyFill="0" applyBorder="0" applyAlignment="0"/>
    <xf numFmtId="0" fontId="11" fillId="6" borderId="4" applyNumberFormat="0" applyAlignment="0" applyProtection="0"/>
    <xf numFmtId="0" fontId="24" fillId="52" borderId="11" applyNumberFormat="0" applyAlignment="0" applyProtection="0"/>
    <xf numFmtId="0" fontId="24" fillId="52" borderId="11" applyNumberFormat="0" applyAlignment="0" applyProtection="0"/>
    <xf numFmtId="41" fontId="18" fillId="53" borderId="0"/>
    <xf numFmtId="41" fontId="18" fillId="53" borderId="0"/>
    <xf numFmtId="0" fontId="13" fillId="7" borderId="7" applyNumberFormat="0" applyAlignment="0" applyProtection="0"/>
    <xf numFmtId="0" fontId="25" fillId="54" borderId="12" applyNumberFormat="0" applyAlignment="0" applyProtection="0"/>
    <xf numFmtId="41" fontId="18" fillId="55" borderId="0"/>
    <xf numFmtId="41" fontId="18" fillId="55" borderId="0"/>
    <xf numFmtId="41" fontId="18" fillId="55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28" fillId="0" borderId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31" fillId="0" borderId="0"/>
    <xf numFmtId="0" fontId="32" fillId="0" borderId="0"/>
    <xf numFmtId="0" fontId="32" fillId="0" borderId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169" fontId="35" fillId="0" borderId="0">
      <protection locked="0"/>
    </xf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29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0" fontId="29" fillId="0" borderId="0"/>
    <xf numFmtId="0" fontId="31" fillId="0" borderId="0"/>
    <xf numFmtId="0" fontId="32" fillId="0" borderId="0"/>
    <xf numFmtId="0" fontId="32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28" fillId="0" borderId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5" fontId="28" fillId="0" borderId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28" fillId="0" borderId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18" fillId="0" borderId="0"/>
    <xf numFmtId="173" fontId="18" fillId="0" borderId="0"/>
    <xf numFmtId="173" fontId="18" fillId="0" borderId="0"/>
    <xf numFmtId="173" fontId="18" fillId="0" borderId="0"/>
    <xf numFmtId="174" fontId="18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28" fillId="0" borderId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28" fillId="0" borderId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34" fillId="0" borderId="0" applyFont="0" applyFill="0" applyBorder="0" applyAlignment="0" applyProtection="0"/>
    <xf numFmtId="0" fontId="29" fillId="0" borderId="0"/>
    <xf numFmtId="0" fontId="6" fillId="2" borderId="0" applyNumberFormat="0" applyBorder="0" applyAlignment="0" applyProtection="0"/>
    <xf numFmtId="0" fontId="39" fillId="41" borderId="0" applyNumberFormat="0" applyBorder="0" applyAlignment="0" applyProtection="0"/>
    <xf numFmtId="38" fontId="40" fillId="55" borderId="0" applyNumberFormat="0" applyBorder="0" applyAlignment="0" applyProtection="0"/>
    <xf numFmtId="38" fontId="40" fillId="55" borderId="0" applyNumberFormat="0" applyBorder="0" applyAlignment="0" applyProtection="0"/>
    <xf numFmtId="38" fontId="40" fillId="55" borderId="0" applyNumberFormat="0" applyBorder="0" applyAlignment="0" applyProtection="0"/>
    <xf numFmtId="38" fontId="40" fillId="55" borderId="0" applyNumberFormat="0" applyBorder="0" applyAlignment="0" applyProtection="0"/>
    <xf numFmtId="38" fontId="40" fillId="55" borderId="0" applyNumberFormat="0" applyBorder="0" applyAlignment="0" applyProtection="0"/>
    <xf numFmtId="0" fontId="41" fillId="0" borderId="13" applyNumberFormat="0" applyAlignment="0" applyProtection="0">
      <alignment horizontal="left"/>
    </xf>
    <xf numFmtId="0" fontId="41" fillId="0" borderId="13" applyNumberFormat="0" applyAlignment="0" applyProtection="0">
      <alignment horizontal="left"/>
    </xf>
    <xf numFmtId="0" fontId="41" fillId="0" borderId="13" applyNumberFormat="0" applyAlignment="0" applyProtection="0">
      <alignment horizontal="left"/>
    </xf>
    <xf numFmtId="0" fontId="41" fillId="0" borderId="14">
      <alignment horizontal="left"/>
    </xf>
    <xf numFmtId="0" fontId="41" fillId="0" borderId="14">
      <alignment horizontal="left"/>
    </xf>
    <xf numFmtId="0" fontId="41" fillId="0" borderId="14">
      <alignment horizontal="left"/>
    </xf>
    <xf numFmtId="0" fontId="3" fillId="0" borderId="1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4" fillId="0" borderId="16" applyNumberFormat="0" applyFill="0" applyAlignment="0" applyProtection="0"/>
    <xf numFmtId="0" fontId="44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5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46" fillId="0" borderId="0"/>
    <xf numFmtId="38" fontId="46" fillId="0" borderId="0"/>
    <xf numFmtId="38" fontId="46" fillId="0" borderId="0"/>
    <xf numFmtId="40" fontId="46" fillId="0" borderId="0"/>
    <xf numFmtId="40" fontId="46" fillId="0" borderId="0"/>
    <xf numFmtId="40" fontId="46" fillId="0" borderId="0"/>
    <xf numFmtId="10" fontId="40" fillId="53" borderId="18" applyNumberFormat="0" applyBorder="0" applyAlignment="0" applyProtection="0"/>
    <xf numFmtId="10" fontId="40" fillId="53" borderId="18" applyNumberFormat="0" applyBorder="0" applyAlignment="0" applyProtection="0"/>
    <xf numFmtId="10" fontId="40" fillId="53" borderId="18" applyNumberFormat="0" applyBorder="0" applyAlignment="0" applyProtection="0"/>
    <xf numFmtId="10" fontId="40" fillId="53" borderId="18" applyNumberFormat="0" applyBorder="0" applyAlignment="0" applyProtection="0"/>
    <xf numFmtId="10" fontId="40" fillId="53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7" fillId="43" borderId="11" applyNumberFormat="0" applyAlignment="0" applyProtection="0"/>
    <xf numFmtId="41" fontId="48" fillId="56" borderId="19">
      <alignment horizontal="left"/>
      <protection locked="0"/>
    </xf>
    <xf numFmtId="10" fontId="48" fillId="56" borderId="19">
      <alignment horizontal="right"/>
      <protection locked="0"/>
    </xf>
    <xf numFmtId="41" fontId="49" fillId="56" borderId="19">
      <alignment horizontal="left"/>
      <protection locked="0"/>
    </xf>
    <xf numFmtId="0" fontId="40" fillId="55" borderId="0"/>
    <xf numFmtId="0" fontId="40" fillId="55" borderId="0"/>
    <xf numFmtId="0" fontId="40" fillId="55" borderId="0"/>
    <xf numFmtId="3" fontId="50" fillId="0" borderId="0" applyFill="0" applyBorder="0" applyAlignment="0" applyProtection="0"/>
    <xf numFmtId="0" fontId="12" fillId="0" borderId="6" applyNumberFormat="0" applyFill="0" applyAlignment="0" applyProtection="0"/>
    <xf numFmtId="0" fontId="51" fillId="0" borderId="20" applyNumberFormat="0" applyFill="0" applyAlignment="0" applyProtection="0"/>
    <xf numFmtId="44" fontId="52" fillId="0" borderId="21" applyNumberFormat="0" applyFont="0" applyAlignment="0">
      <alignment horizontal="center"/>
    </xf>
    <xf numFmtId="44" fontId="52" fillId="0" borderId="21" applyNumberFormat="0" applyFont="0" applyAlignment="0">
      <alignment horizontal="center"/>
    </xf>
    <xf numFmtId="44" fontId="52" fillId="0" borderId="21" applyNumberFormat="0" applyFont="0" applyAlignment="0">
      <alignment horizontal="center"/>
    </xf>
    <xf numFmtId="44" fontId="52" fillId="0" borderId="21" applyNumberFormat="0" applyFont="0" applyAlignment="0">
      <alignment horizontal="center"/>
    </xf>
    <xf numFmtId="44" fontId="52" fillId="0" borderId="22" applyNumberFormat="0" applyFont="0" applyAlignment="0">
      <alignment horizontal="center"/>
    </xf>
    <xf numFmtId="44" fontId="52" fillId="0" borderId="22" applyNumberFormat="0" applyFont="0" applyAlignment="0">
      <alignment horizontal="center"/>
    </xf>
    <xf numFmtId="44" fontId="52" fillId="0" borderId="22" applyNumberFormat="0" applyFont="0" applyAlignment="0">
      <alignment horizontal="center"/>
    </xf>
    <xf numFmtId="44" fontId="52" fillId="0" borderId="22" applyNumberFormat="0" applyFont="0" applyAlignment="0">
      <alignment horizontal="center"/>
    </xf>
    <xf numFmtId="0" fontId="8" fillId="4" borderId="0" applyNumberFormat="0" applyBorder="0" applyAlignment="0" applyProtection="0"/>
    <xf numFmtId="0" fontId="53" fillId="43" borderId="0" applyNumberFormat="0" applyBorder="0" applyAlignment="0" applyProtection="0"/>
    <xf numFmtId="37" fontId="54" fillId="0" borderId="0"/>
    <xf numFmtId="37" fontId="54" fillId="0" borderId="0"/>
    <xf numFmtId="37" fontId="54" fillId="0" borderId="0"/>
    <xf numFmtId="175" fontId="55" fillId="0" borderId="0"/>
    <xf numFmtId="176" fontId="18" fillId="0" borderId="0"/>
    <xf numFmtId="176" fontId="18" fillId="0" borderId="0"/>
    <xf numFmtId="176" fontId="18" fillId="0" borderId="0"/>
    <xf numFmtId="177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0" fontId="18" fillId="0" borderId="0">
      <alignment horizontal="left" wrapText="1"/>
    </xf>
    <xf numFmtId="0" fontId="18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56" fillId="0" borderId="0"/>
    <xf numFmtId="0" fontId="5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0" fillId="0" borderId="0"/>
    <xf numFmtId="0" fontId="26" fillId="0" borderId="0"/>
    <xf numFmtId="0" fontId="1" fillId="0" borderId="0"/>
    <xf numFmtId="0" fontId="27" fillId="0" borderId="0"/>
    <xf numFmtId="172" fontId="18" fillId="0" borderId="0">
      <alignment horizontal="left" wrapText="1"/>
    </xf>
    <xf numFmtId="0" fontId="1" fillId="0" borderId="0"/>
    <xf numFmtId="0" fontId="18" fillId="0" borderId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20" fillId="38" borderId="23" applyNumberFormat="0" applyFont="0" applyAlignment="0" applyProtection="0"/>
    <xf numFmtId="0" fontId="20" fillId="38" borderId="23" applyNumberFormat="0" applyFont="0" applyAlignment="0" applyProtection="0"/>
    <xf numFmtId="0" fontId="18" fillId="38" borderId="23" applyNumberFormat="0" applyFont="0" applyAlignment="0" applyProtection="0"/>
    <xf numFmtId="0" fontId="20" fillId="38" borderId="23" applyNumberFormat="0" applyFont="0" applyAlignment="0" applyProtection="0"/>
    <xf numFmtId="0" fontId="20" fillId="38" borderId="23" applyNumberFormat="0" applyFont="0" applyAlignment="0" applyProtection="0"/>
    <xf numFmtId="0" fontId="10" fillId="6" borderId="5" applyNumberFormat="0" applyAlignment="0" applyProtection="0"/>
    <xf numFmtId="0" fontId="57" fillId="52" borderId="24" applyNumberFormat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18" fillId="57" borderId="19"/>
    <xf numFmtId="41" fontId="18" fillId="57" borderId="19"/>
    <xf numFmtId="41" fontId="18" fillId="57" borderId="19"/>
    <xf numFmtId="0" fontId="56" fillId="0" borderId="0" applyNumberFormat="0" applyFont="0" applyFill="0" applyBorder="0" applyAlignment="0" applyProtection="0">
      <alignment horizontal="left"/>
    </xf>
    <xf numFmtId="0" fontId="56" fillId="0" borderId="0" applyNumberFormat="0" applyFont="0" applyFill="0" applyBorder="0" applyAlignment="0" applyProtection="0">
      <alignment horizontal="left"/>
    </xf>
    <xf numFmtId="0" fontId="56" fillId="0" borderId="0" applyNumberFormat="0" applyFont="0" applyFill="0" applyBorder="0" applyAlignment="0" applyProtection="0">
      <alignment horizontal="left"/>
    </xf>
    <xf numFmtId="15" fontId="56" fillId="0" borderId="0" applyFont="0" applyFill="0" applyBorder="0" applyAlignment="0" applyProtection="0"/>
    <xf numFmtId="15" fontId="56" fillId="0" borderId="0" applyFont="0" applyFill="0" applyBorder="0" applyAlignment="0" applyProtection="0"/>
    <xf numFmtId="15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58" fillId="0" borderId="25">
      <alignment horizontal="center"/>
    </xf>
    <xf numFmtId="0" fontId="58" fillId="0" borderId="25">
      <alignment horizontal="center"/>
    </xf>
    <xf numFmtId="0" fontId="58" fillId="0" borderId="25">
      <alignment horizontal="center"/>
    </xf>
    <xf numFmtId="3" fontId="56" fillId="0" borderId="0" applyFont="0" applyFill="0" applyBorder="0" applyAlignment="0" applyProtection="0"/>
    <xf numFmtId="3" fontId="56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6" fillId="58" borderId="0" applyNumberFormat="0" applyFont="0" applyBorder="0" applyAlignment="0" applyProtection="0"/>
    <xf numFmtId="0" fontId="56" fillId="58" borderId="0" applyNumberFormat="0" applyFont="0" applyBorder="0" applyAlignment="0" applyProtection="0"/>
    <xf numFmtId="0" fontId="56" fillId="58" borderId="0" applyNumberFormat="0" applyFont="0" applyBorder="0" applyAlignment="0" applyProtection="0"/>
    <xf numFmtId="0" fontId="31" fillId="0" borderId="0"/>
    <xf numFmtId="0" fontId="32" fillId="0" borderId="0"/>
    <xf numFmtId="0" fontId="32" fillId="0" borderId="0"/>
    <xf numFmtId="3" fontId="59" fillId="0" borderId="0" applyFill="0" applyBorder="0" applyAlignment="0" applyProtection="0"/>
    <xf numFmtId="0" fontId="60" fillId="0" borderId="0"/>
    <xf numFmtId="0" fontId="61" fillId="0" borderId="0"/>
    <xf numFmtId="0" fontId="61" fillId="0" borderId="0"/>
    <xf numFmtId="3" fontId="59" fillId="0" borderId="0" applyFill="0" applyBorder="0" applyAlignment="0" applyProtection="0"/>
    <xf numFmtId="42" fontId="18" fillId="53" borderId="0"/>
    <xf numFmtId="0" fontId="30" fillId="59" borderId="0"/>
    <xf numFmtId="0" fontId="62" fillId="59" borderId="26"/>
    <xf numFmtId="0" fontId="63" fillId="60" borderId="27"/>
    <xf numFmtId="0" fontId="64" fillId="59" borderId="28"/>
    <xf numFmtId="42" fontId="18" fillId="53" borderId="0"/>
    <xf numFmtId="42" fontId="18" fillId="53" borderId="29">
      <alignment vertical="center"/>
    </xf>
    <xf numFmtId="42" fontId="18" fillId="53" borderId="29">
      <alignment vertical="center"/>
    </xf>
    <xf numFmtId="42" fontId="65" fillId="56" borderId="14">
      <alignment vertical="center"/>
    </xf>
    <xf numFmtId="42" fontId="65" fillId="56" borderId="14">
      <alignment vertical="center"/>
    </xf>
    <xf numFmtId="42" fontId="18" fillId="53" borderId="29">
      <alignment vertical="center"/>
    </xf>
    <xf numFmtId="0" fontId="52" fillId="53" borderId="10" applyNumberFormat="0">
      <alignment horizontal="center" vertical="center" wrapText="1"/>
    </xf>
    <xf numFmtId="0" fontId="52" fillId="53" borderId="10" applyNumberFormat="0">
      <alignment horizontal="center" vertical="center" wrapText="1"/>
    </xf>
    <xf numFmtId="0" fontId="52" fillId="53" borderId="10" applyNumberFormat="0">
      <alignment horizontal="center" vertical="center" wrapText="1"/>
    </xf>
    <xf numFmtId="10" fontId="18" fillId="53" borderId="0"/>
    <xf numFmtId="10" fontId="18" fillId="53" borderId="0"/>
    <xf numFmtId="10" fontId="18" fillId="53" borderId="0"/>
    <xf numFmtId="179" fontId="18" fillId="53" borderId="0"/>
    <xf numFmtId="179" fontId="18" fillId="53" borderId="0"/>
    <xf numFmtId="179" fontId="18" fillId="53" borderId="0"/>
    <xf numFmtId="179" fontId="18" fillId="53" borderId="0"/>
    <xf numFmtId="179" fontId="18" fillId="53" borderId="0"/>
    <xf numFmtId="42" fontId="18" fillId="53" borderId="0"/>
    <xf numFmtId="180" fontId="46" fillId="0" borderId="0" applyBorder="0" applyAlignment="0"/>
    <xf numFmtId="42" fontId="18" fillId="53" borderId="30">
      <alignment horizontal="left"/>
    </xf>
    <xf numFmtId="42" fontId="18" fillId="53" borderId="30">
      <alignment horizontal="left"/>
    </xf>
    <xf numFmtId="42" fontId="66" fillId="53" borderId="30">
      <alignment horizontal="left"/>
    </xf>
    <xf numFmtId="42" fontId="66" fillId="53" borderId="30">
      <alignment horizontal="left"/>
    </xf>
    <xf numFmtId="42" fontId="18" fillId="53" borderId="30">
      <alignment horizontal="left"/>
    </xf>
    <xf numFmtId="179" fontId="66" fillId="53" borderId="30">
      <alignment horizontal="left"/>
    </xf>
    <xf numFmtId="180" fontId="46" fillId="0" borderId="0" applyBorder="0" applyAlignment="0"/>
    <xf numFmtId="14" fontId="26" fillId="0" borderId="0" applyNumberFormat="0" applyFill="0" applyBorder="0" applyAlignment="0" applyProtection="0">
      <alignment horizontal="left"/>
    </xf>
    <xf numFmtId="181" fontId="18" fillId="0" borderId="0" applyFont="0" applyFill="0" applyAlignment="0">
      <alignment horizontal="right"/>
    </xf>
    <xf numFmtId="181" fontId="18" fillId="0" borderId="0" applyFont="0" applyFill="0" applyAlignment="0">
      <alignment horizontal="right"/>
    </xf>
    <xf numFmtId="181" fontId="18" fillId="0" borderId="0" applyFont="0" applyFill="0" applyAlignment="0">
      <alignment horizontal="right"/>
    </xf>
    <xf numFmtId="4" fontId="67" fillId="56" borderId="24" applyNumberFormat="0" applyProtection="0">
      <alignment vertical="center"/>
    </xf>
    <xf numFmtId="4" fontId="68" fillId="56" borderId="24" applyNumberFormat="0" applyProtection="0">
      <alignment vertical="center"/>
    </xf>
    <xf numFmtId="4" fontId="67" fillId="56" borderId="24" applyNumberFormat="0" applyProtection="0">
      <alignment horizontal="left" vertical="center" indent="1"/>
    </xf>
    <xf numFmtId="4" fontId="67" fillId="56" borderId="24" applyNumberFormat="0" applyProtection="0">
      <alignment horizontal="left" vertical="center" indent="1"/>
    </xf>
    <xf numFmtId="0" fontId="18" fillId="61" borderId="24" applyNumberFormat="0" applyProtection="0">
      <alignment horizontal="left" vertical="center" indent="1"/>
    </xf>
    <xf numFmtId="4" fontId="67" fillId="62" borderId="24" applyNumberFormat="0" applyProtection="0">
      <alignment horizontal="right" vertical="center"/>
    </xf>
    <xf numFmtId="4" fontId="67" fillId="63" borderId="24" applyNumberFormat="0" applyProtection="0">
      <alignment horizontal="right" vertical="center"/>
    </xf>
    <xf numFmtId="4" fontId="67" fillId="64" borderId="24" applyNumberFormat="0" applyProtection="0">
      <alignment horizontal="right" vertical="center"/>
    </xf>
    <xf numFmtId="4" fontId="67" fillId="65" borderId="24" applyNumberFormat="0" applyProtection="0">
      <alignment horizontal="right" vertical="center"/>
    </xf>
    <xf numFmtId="4" fontId="67" fillId="66" borderId="24" applyNumberFormat="0" applyProtection="0">
      <alignment horizontal="right" vertical="center"/>
    </xf>
    <xf numFmtId="4" fontId="67" fillId="67" borderId="24" applyNumberFormat="0" applyProtection="0">
      <alignment horizontal="right" vertical="center"/>
    </xf>
    <xf numFmtId="4" fontId="67" fillId="68" borderId="24" applyNumberFormat="0" applyProtection="0">
      <alignment horizontal="right" vertical="center"/>
    </xf>
    <xf numFmtId="4" fontId="67" fillId="69" borderId="24" applyNumberFormat="0" applyProtection="0">
      <alignment horizontal="right" vertical="center"/>
    </xf>
    <xf numFmtId="4" fontId="67" fillId="70" borderId="24" applyNumberFormat="0" applyProtection="0">
      <alignment horizontal="right" vertical="center"/>
    </xf>
    <xf numFmtId="4" fontId="69" fillId="71" borderId="24" applyNumberFormat="0" applyProtection="0">
      <alignment horizontal="left" vertical="center" indent="1"/>
    </xf>
    <xf numFmtId="4" fontId="67" fillId="72" borderId="31" applyNumberFormat="0" applyProtection="0">
      <alignment horizontal="left" vertical="center" indent="1"/>
    </xf>
    <xf numFmtId="4" fontId="70" fillId="73" borderId="0" applyNumberFormat="0" applyProtection="0">
      <alignment horizontal="left" vertical="center" indent="1"/>
    </xf>
    <xf numFmtId="0" fontId="18" fillId="61" borderId="24" applyNumberFormat="0" applyProtection="0">
      <alignment horizontal="left" vertical="center" indent="1"/>
    </xf>
    <xf numFmtId="4" fontId="67" fillId="72" borderId="24" applyNumberFormat="0" applyProtection="0">
      <alignment horizontal="left" vertical="center" indent="1"/>
    </xf>
    <xf numFmtId="4" fontId="67" fillId="74" borderId="24" applyNumberFormat="0" applyProtection="0">
      <alignment horizontal="left" vertical="center" indent="1"/>
    </xf>
    <xf numFmtId="0" fontId="18" fillId="74" borderId="24" applyNumberFormat="0" applyProtection="0">
      <alignment horizontal="left" vertical="center" indent="1"/>
    </xf>
    <xf numFmtId="0" fontId="18" fillId="74" borderId="24" applyNumberFormat="0" applyProtection="0">
      <alignment horizontal="left" vertical="center" indent="1"/>
    </xf>
    <xf numFmtId="0" fontId="18" fillId="75" borderId="24" applyNumberFormat="0" applyProtection="0">
      <alignment horizontal="left" vertical="center" indent="1"/>
    </xf>
    <xf numFmtId="0" fontId="18" fillId="75" borderId="24" applyNumberFormat="0" applyProtection="0">
      <alignment horizontal="left" vertical="center" indent="1"/>
    </xf>
    <xf numFmtId="0" fontId="18" fillId="55" borderId="24" applyNumberFormat="0" applyProtection="0">
      <alignment horizontal="left" vertical="center" indent="1"/>
    </xf>
    <xf numFmtId="0" fontId="18" fillId="55" borderId="24" applyNumberFormat="0" applyProtection="0">
      <alignment horizontal="left" vertical="center" indent="1"/>
    </xf>
    <xf numFmtId="0" fontId="18" fillId="61" borderId="24" applyNumberFormat="0" applyProtection="0">
      <alignment horizontal="left" vertical="center" indent="1"/>
    </xf>
    <xf numFmtId="0" fontId="18" fillId="61" borderId="24" applyNumberFormat="0" applyProtection="0">
      <alignment horizontal="left" vertical="center" indent="1"/>
    </xf>
    <xf numFmtId="4" fontId="67" fillId="76" borderId="24" applyNumberFormat="0" applyProtection="0">
      <alignment vertical="center"/>
    </xf>
    <xf numFmtId="4" fontId="68" fillId="76" borderId="24" applyNumberFormat="0" applyProtection="0">
      <alignment vertical="center"/>
    </xf>
    <xf numFmtId="4" fontId="67" fillId="76" borderId="24" applyNumberFormat="0" applyProtection="0">
      <alignment horizontal="left" vertical="center" indent="1"/>
    </xf>
    <xf numFmtId="4" fontId="67" fillId="76" borderId="24" applyNumberFormat="0" applyProtection="0">
      <alignment horizontal="left" vertical="center" indent="1"/>
    </xf>
    <xf numFmtId="4" fontId="67" fillId="72" borderId="24" applyNumberFormat="0" applyProtection="0">
      <alignment horizontal="right" vertical="center"/>
    </xf>
    <xf numFmtId="4" fontId="68" fillId="72" borderId="24" applyNumberFormat="0" applyProtection="0">
      <alignment horizontal="right" vertical="center"/>
    </xf>
    <xf numFmtId="0" fontId="18" fillId="61" borderId="24" applyNumberFormat="0" applyProtection="0">
      <alignment horizontal="left" vertical="center" indent="1"/>
    </xf>
    <xf numFmtId="0" fontId="18" fillId="61" borderId="24" applyNumberFormat="0" applyProtection="0">
      <alignment horizontal="left" vertical="center" indent="1"/>
    </xf>
    <xf numFmtId="0" fontId="71" fillId="0" borderId="0"/>
    <xf numFmtId="4" fontId="72" fillId="72" borderId="24" applyNumberFormat="0" applyProtection="0">
      <alignment horizontal="right" vertical="center"/>
    </xf>
    <xf numFmtId="39" fontId="18" fillId="77" borderId="0"/>
    <xf numFmtId="39" fontId="18" fillId="77" borderId="0"/>
    <xf numFmtId="39" fontId="18" fillId="77" borderId="0"/>
    <xf numFmtId="39" fontId="18" fillId="77" borderId="0"/>
    <xf numFmtId="38" fontId="40" fillId="0" borderId="32"/>
    <xf numFmtId="38" fontId="40" fillId="0" borderId="32"/>
    <xf numFmtId="38" fontId="40" fillId="0" borderId="32"/>
    <xf numFmtId="38" fontId="40" fillId="0" borderId="32"/>
    <xf numFmtId="38" fontId="40" fillId="0" borderId="32"/>
    <xf numFmtId="38" fontId="46" fillId="0" borderId="30"/>
    <xf numFmtId="38" fontId="46" fillId="0" borderId="30"/>
    <xf numFmtId="38" fontId="46" fillId="0" borderId="30"/>
    <xf numFmtId="39" fontId="26" fillId="78" borderId="0"/>
    <xf numFmtId="164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0" fontId="73" fillId="0" borderId="0" applyBorder="0">
      <alignment horizontal="right"/>
    </xf>
    <xf numFmtId="41" fontId="65" fillId="53" borderId="0">
      <alignment horizontal="left"/>
    </xf>
    <xf numFmtId="0" fontId="18" fillId="0" borderId="0" applyNumberFormat="0" applyBorder="0" applyAlignment="0"/>
    <xf numFmtId="0" fontId="7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/>
    <xf numFmtId="0" fontId="62" fillId="59" borderId="0"/>
    <xf numFmtId="182" fontId="75" fillId="53" borderId="0">
      <alignment horizontal="left" vertical="center"/>
    </xf>
    <xf numFmtId="182" fontId="76" fillId="0" borderId="0">
      <alignment horizontal="left" vertical="center"/>
    </xf>
    <xf numFmtId="182" fontId="76" fillId="0" borderId="0">
      <alignment horizontal="left" vertical="center"/>
    </xf>
    <xf numFmtId="0" fontId="52" fillId="53" borderId="0">
      <alignment horizontal="left" wrapText="1"/>
    </xf>
    <xf numFmtId="0" fontId="52" fillId="53" borderId="0">
      <alignment horizontal="left" wrapText="1"/>
    </xf>
    <xf numFmtId="0" fontId="52" fillId="53" borderId="0">
      <alignment horizontal="left" wrapText="1"/>
    </xf>
    <xf numFmtId="0" fontId="77" fillId="0" borderId="0">
      <alignment horizontal="left" vertical="center"/>
    </xf>
    <xf numFmtId="0" fontId="16" fillId="0" borderId="9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31" fillId="0" borderId="35"/>
    <xf numFmtId="0" fontId="32" fillId="0" borderId="35"/>
    <xf numFmtId="0" fontId="32" fillId="0" borderId="35"/>
    <xf numFmtId="0" fontId="14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26">
    <xf numFmtId="164" fontId="0" fillId="0" borderId="0" xfId="0">
      <alignment horizontal="left" wrapText="1"/>
    </xf>
    <xf numFmtId="0" fontId="18" fillId="0" borderId="0" xfId="0" applyNumberFormat="1" applyFont="1" applyFill="1" applyAlignment="1"/>
    <xf numFmtId="44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center"/>
    </xf>
    <xf numFmtId="165" fontId="18" fillId="0" borderId="0" xfId="1" applyNumberFormat="1" applyFont="1" applyFill="1" applyAlignment="1"/>
    <xf numFmtId="41" fontId="18" fillId="0" borderId="0" xfId="0" applyNumberFormat="1" applyFont="1" applyFill="1" applyAlignment="1"/>
    <xf numFmtId="41" fontId="18" fillId="0" borderId="0" xfId="0" applyNumberFormat="1" applyFont="1" applyFill="1" applyAlignment="1">
      <alignment horizontal="center"/>
    </xf>
    <xf numFmtId="42" fontId="18" fillId="0" borderId="0" xfId="0" applyNumberFormat="1" applyFont="1" applyFill="1" applyAlignment="1"/>
    <xf numFmtId="41" fontId="18" fillId="0" borderId="10" xfId="0" applyNumberFormat="1" applyFont="1" applyFill="1" applyBorder="1" applyAlignment="1">
      <alignment horizontal="center" wrapText="1"/>
    </xf>
    <xf numFmtId="0" fontId="18" fillId="0" borderId="10" xfId="0" applyNumberFormat="1" applyFont="1" applyFill="1" applyBorder="1" applyAlignment="1">
      <alignment horizontal="center" wrapText="1"/>
    </xf>
    <xf numFmtId="0" fontId="18" fillId="0" borderId="10" xfId="0" applyNumberFormat="1" applyFont="1" applyFill="1" applyBorder="1" applyAlignment="1">
      <alignment horizontal="center"/>
    </xf>
    <xf numFmtId="0" fontId="18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/>
    <xf numFmtId="183" fontId="0" fillId="0" borderId="0" xfId="0" applyNumberFormat="1" applyFill="1" applyAlignment="1"/>
    <xf numFmtId="183" fontId="0" fillId="0" borderId="0" xfId="1" applyNumberFormat="1" applyFont="1" applyFill="1"/>
    <xf numFmtId="0" fontId="0" fillId="0" borderId="0" xfId="0" applyNumberFormat="1" applyFill="1" applyAlignment="1">
      <alignment horizontal="center"/>
    </xf>
    <xf numFmtId="42" fontId="0" fillId="0" borderId="0" xfId="0" applyNumberFormat="1" applyFill="1" applyAlignment="1"/>
    <xf numFmtId="184" fontId="0" fillId="0" borderId="0" xfId="0" applyNumberFormat="1" applyFill="1" applyAlignment="1"/>
    <xf numFmtId="184" fontId="0" fillId="0" borderId="0" xfId="1" applyNumberFormat="1" applyFont="1" applyFill="1"/>
    <xf numFmtId="0" fontId="79" fillId="0" borderId="0" xfId="0" applyNumberFormat="1" applyFont="1" applyFill="1" applyAlignment="1"/>
    <xf numFmtId="165" fontId="0" fillId="0" borderId="0" xfId="1" applyNumberFormat="1" applyFont="1" applyFill="1"/>
    <xf numFmtId="41" fontId="0" fillId="0" borderId="0" xfId="0" applyNumberFormat="1" applyFill="1" applyAlignment="1"/>
    <xf numFmtId="41" fontId="0" fillId="0" borderId="10" xfId="0" applyNumberFormat="1" applyFill="1" applyBorder="1" applyAlignment="1">
      <alignment horizontal="center" wrapText="1"/>
    </xf>
    <xf numFmtId="41" fontId="18" fillId="0" borderId="10" xfId="574" applyNumberFormat="1" applyFont="1" applyFill="1">
      <alignment horizontal="center" vertical="center" wrapText="1"/>
    </xf>
    <xf numFmtId="0" fontId="0" fillId="0" borderId="10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Continuous"/>
    </xf>
  </cellXfs>
  <cellStyles count="680">
    <cellStyle name="_x0013_" xfId="2" xr:uid="{00000000-0005-0000-0000-000000000000}"/>
    <cellStyle name="_09GRC Gas Transport For Review" xfId="3" xr:uid="{00000000-0005-0000-0000-000001000000}"/>
    <cellStyle name="_4.06E Pass Throughs" xfId="4" xr:uid="{00000000-0005-0000-0000-000002000000}"/>
    <cellStyle name="_4.06E Pass Throughs 2" xfId="5" xr:uid="{00000000-0005-0000-0000-000003000000}"/>
    <cellStyle name="_4.06E Pass Throughs 3" xfId="6" xr:uid="{00000000-0005-0000-0000-000004000000}"/>
    <cellStyle name="_4.06E Pass Throughs_04 07E Wild Horse Wind Expansion (C) (2)" xfId="7" xr:uid="{00000000-0005-0000-0000-000005000000}"/>
    <cellStyle name="_4.06E Pass Throughs_4 31 Regulatory Assets and Liabilities  7 06- Exhibit D" xfId="8" xr:uid="{00000000-0005-0000-0000-000006000000}"/>
    <cellStyle name="_4.06E Pass Throughs_4 32 Regulatory Assets and Liabilities  7 06- Exhibit D" xfId="9" xr:uid="{00000000-0005-0000-0000-000007000000}"/>
    <cellStyle name="_4.06E Pass Throughs_Book9" xfId="10" xr:uid="{00000000-0005-0000-0000-000008000000}"/>
    <cellStyle name="_4.13E Montana Energy Tax" xfId="11" xr:uid="{00000000-0005-0000-0000-000009000000}"/>
    <cellStyle name="_4.13E Montana Energy Tax 2" xfId="12" xr:uid="{00000000-0005-0000-0000-00000A000000}"/>
    <cellStyle name="_4.13E Montana Energy Tax 3" xfId="13" xr:uid="{00000000-0005-0000-0000-00000B000000}"/>
    <cellStyle name="_4.13E Montana Energy Tax_04 07E Wild Horse Wind Expansion (C) (2)" xfId="14" xr:uid="{00000000-0005-0000-0000-00000C000000}"/>
    <cellStyle name="_4.13E Montana Energy Tax_4 31 Regulatory Assets and Liabilities  7 06- Exhibit D" xfId="15" xr:uid="{00000000-0005-0000-0000-00000D000000}"/>
    <cellStyle name="_4.13E Montana Energy Tax_4 32 Regulatory Assets and Liabilities  7 06- Exhibit D" xfId="16" xr:uid="{00000000-0005-0000-0000-00000E000000}"/>
    <cellStyle name="_4.13E Montana Energy Tax_Book9" xfId="17" xr:uid="{00000000-0005-0000-0000-00000F000000}"/>
    <cellStyle name="_AURORA WIP" xfId="18" xr:uid="{00000000-0005-0000-0000-000010000000}"/>
    <cellStyle name="_Book1" xfId="19" xr:uid="{00000000-0005-0000-0000-000011000000}"/>
    <cellStyle name="_Book1 (2)" xfId="20" xr:uid="{00000000-0005-0000-0000-000012000000}"/>
    <cellStyle name="_Book1 (2) 2" xfId="21" xr:uid="{00000000-0005-0000-0000-000013000000}"/>
    <cellStyle name="_Book1 (2) 3" xfId="22" xr:uid="{00000000-0005-0000-0000-000014000000}"/>
    <cellStyle name="_Book1 (2)_04 07E Wild Horse Wind Expansion (C) (2)" xfId="23" xr:uid="{00000000-0005-0000-0000-000015000000}"/>
    <cellStyle name="_Book1 (2)_4 31 Regulatory Assets and Liabilities  7 06- Exhibit D" xfId="24" xr:uid="{00000000-0005-0000-0000-000016000000}"/>
    <cellStyle name="_Book1 (2)_4 32 Regulatory Assets and Liabilities  7 06- Exhibit D" xfId="25" xr:uid="{00000000-0005-0000-0000-000017000000}"/>
    <cellStyle name="_Book1 (2)_ACCOUNTS" xfId="26" xr:uid="{00000000-0005-0000-0000-000018000000}"/>
    <cellStyle name="_Book1 (2)_Book9" xfId="27" xr:uid="{00000000-0005-0000-0000-000019000000}"/>
    <cellStyle name="_Book1 (2)_Gas Rev Req Model (2010 GRC)" xfId="28" xr:uid="{00000000-0005-0000-0000-00001A000000}"/>
    <cellStyle name="_Book1 2" xfId="29" xr:uid="{00000000-0005-0000-0000-00001B000000}"/>
    <cellStyle name="_Book1 3" xfId="30" xr:uid="{00000000-0005-0000-0000-00001C000000}"/>
    <cellStyle name="_Book1_4 31 Regulatory Assets and Liabilities  7 06- Exhibit D" xfId="31" xr:uid="{00000000-0005-0000-0000-00001D000000}"/>
    <cellStyle name="_Book1_4 32 Regulatory Assets and Liabilities  7 06- Exhibit D" xfId="32" xr:uid="{00000000-0005-0000-0000-00001E000000}"/>
    <cellStyle name="_Book1_Book9" xfId="33" xr:uid="{00000000-0005-0000-0000-00001F000000}"/>
    <cellStyle name="_Book2" xfId="34" xr:uid="{00000000-0005-0000-0000-000020000000}"/>
    <cellStyle name="_Book2 2" xfId="35" xr:uid="{00000000-0005-0000-0000-000021000000}"/>
    <cellStyle name="_Book2 3" xfId="36" xr:uid="{00000000-0005-0000-0000-000022000000}"/>
    <cellStyle name="_Book2_04 07E Wild Horse Wind Expansion (C) (2)" xfId="37" xr:uid="{00000000-0005-0000-0000-000023000000}"/>
    <cellStyle name="_Book2_4 31 Regulatory Assets and Liabilities  7 06- Exhibit D" xfId="38" xr:uid="{00000000-0005-0000-0000-000024000000}"/>
    <cellStyle name="_Book2_4 32 Regulatory Assets and Liabilities  7 06- Exhibit D" xfId="39" xr:uid="{00000000-0005-0000-0000-000025000000}"/>
    <cellStyle name="_Book2_ACCOUNTS" xfId="40" xr:uid="{00000000-0005-0000-0000-000026000000}"/>
    <cellStyle name="_Book2_Book9" xfId="41" xr:uid="{00000000-0005-0000-0000-000027000000}"/>
    <cellStyle name="_Book2_Gas Rev Req Model (2010 GRC)" xfId="42" xr:uid="{00000000-0005-0000-0000-000028000000}"/>
    <cellStyle name="_Book3" xfId="43" xr:uid="{00000000-0005-0000-0000-000029000000}"/>
    <cellStyle name="_Book5" xfId="44" xr:uid="{00000000-0005-0000-0000-00002A000000}"/>
    <cellStyle name="_Chelan Debt Forecast 12.19.05" xfId="45" xr:uid="{00000000-0005-0000-0000-00002B000000}"/>
    <cellStyle name="_Chelan Debt Forecast 12.19.05 2" xfId="46" xr:uid="{00000000-0005-0000-0000-00002C000000}"/>
    <cellStyle name="_Chelan Debt Forecast 12.19.05 3" xfId="47" xr:uid="{00000000-0005-0000-0000-00002D000000}"/>
    <cellStyle name="_Chelan Debt Forecast 12.19.05_4 31 Regulatory Assets and Liabilities  7 06- Exhibit D" xfId="48" xr:uid="{00000000-0005-0000-0000-00002E000000}"/>
    <cellStyle name="_Chelan Debt Forecast 12.19.05_4 32 Regulatory Assets and Liabilities  7 06- Exhibit D" xfId="49" xr:uid="{00000000-0005-0000-0000-00002F000000}"/>
    <cellStyle name="_Chelan Debt Forecast 12.19.05_ACCOUNTS" xfId="50" xr:uid="{00000000-0005-0000-0000-000030000000}"/>
    <cellStyle name="_Chelan Debt Forecast 12.19.05_Book9" xfId="51" xr:uid="{00000000-0005-0000-0000-000031000000}"/>
    <cellStyle name="_Chelan Debt Forecast 12.19.05_Gas Rev Req Model (2010 GRC)" xfId="52" xr:uid="{00000000-0005-0000-0000-000032000000}"/>
    <cellStyle name="_Copy 11-9 Sumas Proforma - Current" xfId="53" xr:uid="{00000000-0005-0000-0000-000033000000}"/>
    <cellStyle name="_Costs not in AURORA 06GRC" xfId="54" xr:uid="{00000000-0005-0000-0000-000034000000}"/>
    <cellStyle name="_Costs not in AURORA 06GRC 2" xfId="55" xr:uid="{00000000-0005-0000-0000-000035000000}"/>
    <cellStyle name="_Costs not in AURORA 06GRC 3" xfId="56" xr:uid="{00000000-0005-0000-0000-000036000000}"/>
    <cellStyle name="_Costs not in AURORA 06GRC_04 07E Wild Horse Wind Expansion (C) (2)" xfId="57" xr:uid="{00000000-0005-0000-0000-000037000000}"/>
    <cellStyle name="_Costs not in AURORA 06GRC_4 31 Regulatory Assets and Liabilities  7 06- Exhibit D" xfId="58" xr:uid="{00000000-0005-0000-0000-000038000000}"/>
    <cellStyle name="_Costs not in AURORA 06GRC_4 32 Regulatory Assets and Liabilities  7 06- Exhibit D" xfId="59" xr:uid="{00000000-0005-0000-0000-000039000000}"/>
    <cellStyle name="_Costs not in AURORA 06GRC_ACCOUNTS" xfId="60" xr:uid="{00000000-0005-0000-0000-00003A000000}"/>
    <cellStyle name="_Costs not in AURORA 06GRC_Book9" xfId="61" xr:uid="{00000000-0005-0000-0000-00003B000000}"/>
    <cellStyle name="_Costs not in AURORA 06GRC_Gas Rev Req Model (2010 GRC)" xfId="62" xr:uid="{00000000-0005-0000-0000-00003C000000}"/>
    <cellStyle name="_Costs not in AURORA 2006GRC 6.15.06" xfId="63" xr:uid="{00000000-0005-0000-0000-00003D000000}"/>
    <cellStyle name="_Costs not in AURORA 2006GRC 6.15.06 2" xfId="64" xr:uid="{00000000-0005-0000-0000-00003E000000}"/>
    <cellStyle name="_Costs not in AURORA 2006GRC 6.15.06 3" xfId="65" xr:uid="{00000000-0005-0000-0000-00003F000000}"/>
    <cellStyle name="_Costs not in AURORA 2006GRC 6.15.06_04 07E Wild Horse Wind Expansion (C) (2)" xfId="66" xr:uid="{00000000-0005-0000-0000-000040000000}"/>
    <cellStyle name="_Costs not in AURORA 2006GRC 6.15.06_4 31 Regulatory Assets and Liabilities  7 06- Exhibit D" xfId="67" xr:uid="{00000000-0005-0000-0000-000041000000}"/>
    <cellStyle name="_Costs not in AURORA 2006GRC 6.15.06_4 32 Regulatory Assets and Liabilities  7 06- Exhibit D" xfId="68" xr:uid="{00000000-0005-0000-0000-000042000000}"/>
    <cellStyle name="_Costs not in AURORA 2006GRC 6.15.06_ACCOUNTS" xfId="69" xr:uid="{00000000-0005-0000-0000-000043000000}"/>
    <cellStyle name="_Costs not in AURORA 2006GRC 6.15.06_Book9" xfId="70" xr:uid="{00000000-0005-0000-0000-000044000000}"/>
    <cellStyle name="_Costs not in AURORA 2006GRC 6.15.06_Gas Rev Req Model (2010 GRC)" xfId="71" xr:uid="{00000000-0005-0000-0000-000045000000}"/>
    <cellStyle name="_Costs not in AURORA 2006GRC w gas price updated" xfId="72" xr:uid="{00000000-0005-0000-0000-000046000000}"/>
    <cellStyle name="_Costs not in AURORA 2007 Rate Case" xfId="73" xr:uid="{00000000-0005-0000-0000-000047000000}"/>
    <cellStyle name="_Costs not in AURORA 2007 Rate Case 2" xfId="74" xr:uid="{00000000-0005-0000-0000-000048000000}"/>
    <cellStyle name="_Costs not in AURORA 2007 Rate Case 3" xfId="75" xr:uid="{00000000-0005-0000-0000-000049000000}"/>
    <cellStyle name="_Costs not in AURORA 2007 Rate Case_4 31 Regulatory Assets and Liabilities  7 06- Exhibit D" xfId="76" xr:uid="{00000000-0005-0000-0000-00004A000000}"/>
    <cellStyle name="_Costs not in AURORA 2007 Rate Case_4 32 Regulatory Assets and Liabilities  7 06- Exhibit D" xfId="77" xr:uid="{00000000-0005-0000-0000-00004B000000}"/>
    <cellStyle name="_Costs not in AURORA 2007 Rate Case_Book9" xfId="78" xr:uid="{00000000-0005-0000-0000-00004C000000}"/>
    <cellStyle name="_Costs not in KWI3000 '06Budget" xfId="79" xr:uid="{00000000-0005-0000-0000-00004D000000}"/>
    <cellStyle name="_Costs not in KWI3000 '06Budget 2" xfId="80" xr:uid="{00000000-0005-0000-0000-00004E000000}"/>
    <cellStyle name="_Costs not in KWI3000 '06Budget 3" xfId="81" xr:uid="{00000000-0005-0000-0000-00004F000000}"/>
    <cellStyle name="_Costs not in KWI3000 '06Budget_4 31 Regulatory Assets and Liabilities  7 06- Exhibit D" xfId="82" xr:uid="{00000000-0005-0000-0000-000050000000}"/>
    <cellStyle name="_Costs not in KWI3000 '06Budget_4 32 Regulatory Assets and Liabilities  7 06- Exhibit D" xfId="83" xr:uid="{00000000-0005-0000-0000-000051000000}"/>
    <cellStyle name="_Costs not in KWI3000 '06Budget_ACCOUNTS" xfId="84" xr:uid="{00000000-0005-0000-0000-000052000000}"/>
    <cellStyle name="_Costs not in KWI3000 '06Budget_Book9" xfId="85" xr:uid="{00000000-0005-0000-0000-000053000000}"/>
    <cellStyle name="_Costs not in KWI3000 '06Budget_Gas Rev Req Model (2010 GRC)" xfId="86" xr:uid="{00000000-0005-0000-0000-000054000000}"/>
    <cellStyle name="_DEM-WP (C) Power Cost 2006GRC Order" xfId="87" xr:uid="{00000000-0005-0000-0000-000055000000}"/>
    <cellStyle name="_DEM-WP (C) Power Cost 2006GRC Order 2" xfId="88" xr:uid="{00000000-0005-0000-0000-000056000000}"/>
    <cellStyle name="_DEM-WP (C) Power Cost 2006GRC Order 3" xfId="89" xr:uid="{00000000-0005-0000-0000-000057000000}"/>
    <cellStyle name="_DEM-WP (C) Power Cost 2006GRC Order_04 07E Wild Horse Wind Expansion (C) (2)" xfId="90" xr:uid="{00000000-0005-0000-0000-000058000000}"/>
    <cellStyle name="_DEM-WP (C) Power Cost 2006GRC Order_4 31 Regulatory Assets and Liabilities  7 06- Exhibit D" xfId="91" xr:uid="{00000000-0005-0000-0000-000059000000}"/>
    <cellStyle name="_DEM-WP (C) Power Cost 2006GRC Order_4 32 Regulatory Assets and Liabilities  7 06- Exhibit D" xfId="92" xr:uid="{00000000-0005-0000-0000-00005A000000}"/>
    <cellStyle name="_DEM-WP (C) Power Cost 2006GRC Order_Book9" xfId="93" xr:uid="{00000000-0005-0000-0000-00005B000000}"/>
    <cellStyle name="_DEM-WP Revised (HC) Wild Horse 2006GRC" xfId="94" xr:uid="{00000000-0005-0000-0000-00005C000000}"/>
    <cellStyle name="_DEM-WP Revised (HC) Wild Horse 2006GRC_Electric Rev Req Model (2009 GRC) Rebuttal" xfId="95" xr:uid="{00000000-0005-0000-0000-00005D000000}"/>
    <cellStyle name="_DEM-WP(C) Colstrip FOR" xfId="96" xr:uid="{00000000-0005-0000-0000-00005E000000}"/>
    <cellStyle name="_DEM-WP(C) Costs not in AURORA 2006GRC" xfId="97" xr:uid="{00000000-0005-0000-0000-00005F000000}"/>
    <cellStyle name="_DEM-WP(C) Costs not in AURORA 2006GRC 2" xfId="98" xr:uid="{00000000-0005-0000-0000-000060000000}"/>
    <cellStyle name="_DEM-WP(C) Costs not in AURORA 2006GRC 3" xfId="99" xr:uid="{00000000-0005-0000-0000-000061000000}"/>
    <cellStyle name="_DEM-WP(C) Costs not in AURORA 2006GRC_4 31 Regulatory Assets and Liabilities  7 06- Exhibit D" xfId="100" xr:uid="{00000000-0005-0000-0000-000062000000}"/>
    <cellStyle name="_DEM-WP(C) Costs not in AURORA 2006GRC_4 32 Regulatory Assets and Liabilities  7 06- Exhibit D" xfId="101" xr:uid="{00000000-0005-0000-0000-000063000000}"/>
    <cellStyle name="_DEM-WP(C) Costs not in AURORA 2006GRC_Book9" xfId="102" xr:uid="{00000000-0005-0000-0000-000064000000}"/>
    <cellStyle name="_DEM-WP(C) Costs not in AURORA 2007GRC" xfId="103" xr:uid="{00000000-0005-0000-0000-000065000000}"/>
    <cellStyle name="_DEM-WP(C) Costs not in AURORA 2007GRC_Electric Rev Req Model (2009 GRC) Rebuttal" xfId="104" xr:uid="{00000000-0005-0000-0000-000066000000}"/>
    <cellStyle name="_DEM-WP(C) Costs not in AURORA 2007PCORC-5.07Update" xfId="105" xr:uid="{00000000-0005-0000-0000-000067000000}"/>
    <cellStyle name="_DEM-WP(C) Costs not in AURORA 2007PCORC-5.07Update_DEM-WP(C) Production O&amp;M 2009GRC Rebuttal" xfId="106" xr:uid="{00000000-0005-0000-0000-000068000000}"/>
    <cellStyle name="_DEM-WP(C) Costs not in AURORA 2007PCORC-5.07Update_Electric Rev Req Model (2009 GRC) Rebuttal" xfId="107" xr:uid="{00000000-0005-0000-0000-000069000000}"/>
    <cellStyle name="_DEM-WP(C) Prod O&amp;M 2007GRC" xfId="108" xr:uid="{00000000-0005-0000-0000-00006A000000}"/>
    <cellStyle name="_DEM-WP(C) Rate Year Sumas by Month Update Corrected" xfId="109" xr:uid="{00000000-0005-0000-0000-00006B000000}"/>
    <cellStyle name="_DEM-WP(C) Sumas Proforma 11.5.07" xfId="110" xr:uid="{00000000-0005-0000-0000-00006C000000}"/>
    <cellStyle name="_DEM-WP(C) Westside Hydro Data_051007" xfId="111" xr:uid="{00000000-0005-0000-0000-00006D000000}"/>
    <cellStyle name="_DEM-WP(C) Westside Hydro Data_051007_Electric Rev Req Model (2009 GRC) Rebuttal" xfId="112" xr:uid="{00000000-0005-0000-0000-00006E000000}"/>
    <cellStyle name="_Fixed Gas Transport 1 19 09" xfId="113" xr:uid="{00000000-0005-0000-0000-00006F000000}"/>
    <cellStyle name="_Fuel Prices 4-14" xfId="114" xr:uid="{00000000-0005-0000-0000-000070000000}"/>
    <cellStyle name="_Fuel Prices 4-14 2" xfId="115" xr:uid="{00000000-0005-0000-0000-000071000000}"/>
    <cellStyle name="_Fuel Prices 4-14 3" xfId="116" xr:uid="{00000000-0005-0000-0000-000072000000}"/>
    <cellStyle name="_Fuel Prices 4-14_04 07E Wild Horse Wind Expansion (C) (2)" xfId="117" xr:uid="{00000000-0005-0000-0000-000073000000}"/>
    <cellStyle name="_Fuel Prices 4-14_4 31 Regulatory Assets and Liabilities  7 06- Exhibit D" xfId="118" xr:uid="{00000000-0005-0000-0000-000074000000}"/>
    <cellStyle name="_Fuel Prices 4-14_4 32 Regulatory Assets and Liabilities  7 06- Exhibit D" xfId="119" xr:uid="{00000000-0005-0000-0000-000075000000}"/>
    <cellStyle name="_Fuel Prices 4-14_Book9" xfId="120" xr:uid="{00000000-0005-0000-0000-000076000000}"/>
    <cellStyle name="_Gas Transportation Charges_2009GRC_120308" xfId="121" xr:uid="{00000000-0005-0000-0000-000077000000}"/>
    <cellStyle name="_NIM 06 Base Case Current Trends" xfId="122" xr:uid="{00000000-0005-0000-0000-000078000000}"/>
    <cellStyle name="_Portfolio SPlan Base Case.xls Chart 1" xfId="123" xr:uid="{00000000-0005-0000-0000-000079000000}"/>
    <cellStyle name="_Portfolio SPlan Base Case.xls Chart 2" xfId="124" xr:uid="{00000000-0005-0000-0000-00007A000000}"/>
    <cellStyle name="_Portfolio SPlan Base Case.xls Chart 3" xfId="125" xr:uid="{00000000-0005-0000-0000-00007B000000}"/>
    <cellStyle name="_Power Cost Value Copy 11.30.05 gas 1.09.06 AURORA at 1.10.06" xfId="126" xr:uid="{00000000-0005-0000-0000-00007C000000}"/>
    <cellStyle name="_Power Cost Value Copy 11.30.05 gas 1.09.06 AURORA at 1.10.06 2" xfId="127" xr:uid="{00000000-0005-0000-0000-00007D000000}"/>
    <cellStyle name="_Power Cost Value Copy 11.30.05 gas 1.09.06 AURORA at 1.10.06 3" xfId="128" xr:uid="{00000000-0005-0000-0000-00007E000000}"/>
    <cellStyle name="_Power Cost Value Copy 11.30.05 gas 1.09.06 AURORA at 1.10.06_04 07E Wild Horse Wind Expansion (C) (2)" xfId="129" xr:uid="{00000000-0005-0000-0000-00007F000000}"/>
    <cellStyle name="_Power Cost Value Copy 11.30.05 gas 1.09.06 AURORA at 1.10.06_4 31 Regulatory Assets and Liabilities  7 06- Exhibit D" xfId="130" xr:uid="{00000000-0005-0000-0000-000080000000}"/>
    <cellStyle name="_Power Cost Value Copy 11.30.05 gas 1.09.06 AURORA at 1.10.06_4 32 Regulatory Assets and Liabilities  7 06- Exhibit D" xfId="131" xr:uid="{00000000-0005-0000-0000-000081000000}"/>
    <cellStyle name="_Power Cost Value Copy 11.30.05 gas 1.09.06 AURORA at 1.10.06_ACCOUNTS" xfId="132" xr:uid="{00000000-0005-0000-0000-000082000000}"/>
    <cellStyle name="_Power Cost Value Copy 11.30.05 gas 1.09.06 AURORA at 1.10.06_Book9" xfId="133" xr:uid="{00000000-0005-0000-0000-000083000000}"/>
    <cellStyle name="_Power Cost Value Copy 11.30.05 gas 1.09.06 AURORA at 1.10.06_Gas Rev Req Model (2010 GRC)" xfId="134" xr:uid="{00000000-0005-0000-0000-000084000000}"/>
    <cellStyle name="_Pro Forma Rev 07 GRC" xfId="135" xr:uid="{00000000-0005-0000-0000-000085000000}"/>
    <cellStyle name="_Recon to Darrin's 5.11.05 proforma" xfId="136" xr:uid="{00000000-0005-0000-0000-000086000000}"/>
    <cellStyle name="_Recon to Darrin's 5.11.05 proforma 2" xfId="137" xr:uid="{00000000-0005-0000-0000-000087000000}"/>
    <cellStyle name="_Recon to Darrin's 5.11.05 proforma 3" xfId="138" xr:uid="{00000000-0005-0000-0000-000088000000}"/>
    <cellStyle name="_Recon to Darrin's 5.11.05 proforma_4 31 Regulatory Assets and Liabilities  7 06- Exhibit D" xfId="139" xr:uid="{00000000-0005-0000-0000-000089000000}"/>
    <cellStyle name="_Recon to Darrin's 5.11.05 proforma_4 32 Regulatory Assets and Liabilities  7 06- Exhibit D" xfId="140" xr:uid="{00000000-0005-0000-0000-00008A000000}"/>
    <cellStyle name="_Recon to Darrin's 5.11.05 proforma_ACCOUNTS" xfId="141" xr:uid="{00000000-0005-0000-0000-00008B000000}"/>
    <cellStyle name="_Recon to Darrin's 5.11.05 proforma_Book9" xfId="142" xr:uid="{00000000-0005-0000-0000-00008C000000}"/>
    <cellStyle name="_Recon to Darrin's 5.11.05 proforma_Gas Rev Req Model (2010 GRC)" xfId="143" xr:uid="{00000000-0005-0000-0000-00008D000000}"/>
    <cellStyle name="_Revenue" xfId="144" xr:uid="{00000000-0005-0000-0000-00008E000000}"/>
    <cellStyle name="_Revenue_Data" xfId="145" xr:uid="{00000000-0005-0000-0000-00008F000000}"/>
    <cellStyle name="_Revenue_Data_1" xfId="146" xr:uid="{00000000-0005-0000-0000-000090000000}"/>
    <cellStyle name="_Revenue_Data_Pro Forma Rev 09 GRC" xfId="147" xr:uid="{00000000-0005-0000-0000-000091000000}"/>
    <cellStyle name="_Revenue_Mins" xfId="148" xr:uid="{00000000-0005-0000-0000-000092000000}"/>
    <cellStyle name="_Revenue_Pro Forma Rev 07 GRC" xfId="149" xr:uid="{00000000-0005-0000-0000-000093000000}"/>
    <cellStyle name="_Revenue_Pro Forma Rev 08 GRC" xfId="150" xr:uid="{00000000-0005-0000-0000-000094000000}"/>
    <cellStyle name="_Revenue_Pro Forma Rev 09 GRC" xfId="151" xr:uid="{00000000-0005-0000-0000-000095000000}"/>
    <cellStyle name="_Revenue_Sheet2" xfId="152" xr:uid="{00000000-0005-0000-0000-000096000000}"/>
    <cellStyle name="_Revenue_Therms Data" xfId="153" xr:uid="{00000000-0005-0000-0000-000097000000}"/>
    <cellStyle name="_Revenue_Therms Data Rerun" xfId="154" xr:uid="{00000000-0005-0000-0000-000098000000}"/>
    <cellStyle name="_Sumas Proforma - 11-09-07" xfId="155" xr:uid="{00000000-0005-0000-0000-000099000000}"/>
    <cellStyle name="_Sumas Property Taxes v1" xfId="156" xr:uid="{00000000-0005-0000-0000-00009A000000}"/>
    <cellStyle name="_Tenaska Comparison" xfId="157" xr:uid="{00000000-0005-0000-0000-00009B000000}"/>
    <cellStyle name="_Tenaska Comparison 2" xfId="158" xr:uid="{00000000-0005-0000-0000-00009C000000}"/>
    <cellStyle name="_Tenaska Comparison 3" xfId="159" xr:uid="{00000000-0005-0000-0000-00009D000000}"/>
    <cellStyle name="_Tenaska Comparison_4 31 Regulatory Assets and Liabilities  7 06- Exhibit D" xfId="160" xr:uid="{00000000-0005-0000-0000-00009E000000}"/>
    <cellStyle name="_Tenaska Comparison_4 32 Regulatory Assets and Liabilities  7 06- Exhibit D" xfId="161" xr:uid="{00000000-0005-0000-0000-00009F000000}"/>
    <cellStyle name="_Tenaska Comparison_Book9" xfId="162" xr:uid="{00000000-0005-0000-0000-0000A0000000}"/>
    <cellStyle name="_Therms Data" xfId="163" xr:uid="{00000000-0005-0000-0000-0000A1000000}"/>
    <cellStyle name="_Therms Data_Pro Forma Rev 09 GRC" xfId="164" xr:uid="{00000000-0005-0000-0000-0000A2000000}"/>
    <cellStyle name="_Value Copy 11 30 05 gas 12 09 05 AURORA at 12 14 05" xfId="165" xr:uid="{00000000-0005-0000-0000-0000A3000000}"/>
    <cellStyle name="_Value Copy 11 30 05 gas 12 09 05 AURORA at 12 14 05 2" xfId="166" xr:uid="{00000000-0005-0000-0000-0000A4000000}"/>
    <cellStyle name="_Value Copy 11 30 05 gas 12 09 05 AURORA at 12 14 05 3" xfId="167" xr:uid="{00000000-0005-0000-0000-0000A5000000}"/>
    <cellStyle name="_Value Copy 11 30 05 gas 12 09 05 AURORA at 12 14 05_04 07E Wild Horse Wind Expansion (C) (2)" xfId="168" xr:uid="{00000000-0005-0000-0000-0000A6000000}"/>
    <cellStyle name="_Value Copy 11 30 05 gas 12 09 05 AURORA at 12 14 05_4 31 Regulatory Assets and Liabilities  7 06- Exhibit D" xfId="169" xr:uid="{00000000-0005-0000-0000-0000A7000000}"/>
    <cellStyle name="_Value Copy 11 30 05 gas 12 09 05 AURORA at 12 14 05_4 32 Regulatory Assets and Liabilities  7 06- Exhibit D" xfId="170" xr:uid="{00000000-0005-0000-0000-0000A8000000}"/>
    <cellStyle name="_Value Copy 11 30 05 gas 12 09 05 AURORA at 12 14 05_ACCOUNTS" xfId="171" xr:uid="{00000000-0005-0000-0000-0000A9000000}"/>
    <cellStyle name="_Value Copy 11 30 05 gas 12 09 05 AURORA at 12 14 05_Book9" xfId="172" xr:uid="{00000000-0005-0000-0000-0000AA000000}"/>
    <cellStyle name="_Value Copy 11 30 05 gas 12 09 05 AURORA at 12 14 05_Gas Rev Req Model (2010 GRC)" xfId="173" xr:uid="{00000000-0005-0000-0000-0000AB000000}"/>
    <cellStyle name="_VC 6.15.06 update on 06GRC power costs.xls Chart 1" xfId="174" xr:uid="{00000000-0005-0000-0000-0000AC000000}"/>
    <cellStyle name="_VC 6.15.06 update on 06GRC power costs.xls Chart 1 2" xfId="175" xr:uid="{00000000-0005-0000-0000-0000AD000000}"/>
    <cellStyle name="_VC 6.15.06 update on 06GRC power costs.xls Chart 1 3" xfId="176" xr:uid="{00000000-0005-0000-0000-0000AE000000}"/>
    <cellStyle name="_VC 6.15.06 update on 06GRC power costs.xls Chart 1_04 07E Wild Horse Wind Expansion (C) (2)" xfId="177" xr:uid="{00000000-0005-0000-0000-0000AF000000}"/>
    <cellStyle name="_VC 6.15.06 update on 06GRC power costs.xls Chart 1_4 31 Regulatory Assets and Liabilities  7 06- Exhibit D" xfId="178" xr:uid="{00000000-0005-0000-0000-0000B0000000}"/>
    <cellStyle name="_VC 6.15.06 update on 06GRC power costs.xls Chart 1_4 32 Regulatory Assets and Liabilities  7 06- Exhibit D" xfId="179" xr:uid="{00000000-0005-0000-0000-0000B1000000}"/>
    <cellStyle name="_VC 6.15.06 update on 06GRC power costs.xls Chart 1_ACCOUNTS" xfId="180" xr:uid="{00000000-0005-0000-0000-0000B2000000}"/>
    <cellStyle name="_VC 6.15.06 update on 06GRC power costs.xls Chart 1_Book9" xfId="181" xr:uid="{00000000-0005-0000-0000-0000B3000000}"/>
    <cellStyle name="_VC 6.15.06 update on 06GRC power costs.xls Chart 1_Gas Rev Req Model (2010 GRC)" xfId="182" xr:uid="{00000000-0005-0000-0000-0000B4000000}"/>
    <cellStyle name="_VC 6.15.06 update on 06GRC power costs.xls Chart 2" xfId="183" xr:uid="{00000000-0005-0000-0000-0000B5000000}"/>
    <cellStyle name="_VC 6.15.06 update on 06GRC power costs.xls Chart 2 2" xfId="184" xr:uid="{00000000-0005-0000-0000-0000B6000000}"/>
    <cellStyle name="_VC 6.15.06 update on 06GRC power costs.xls Chart 2 3" xfId="185" xr:uid="{00000000-0005-0000-0000-0000B7000000}"/>
    <cellStyle name="_VC 6.15.06 update on 06GRC power costs.xls Chart 2_04 07E Wild Horse Wind Expansion (C) (2)" xfId="186" xr:uid="{00000000-0005-0000-0000-0000B8000000}"/>
    <cellStyle name="_VC 6.15.06 update on 06GRC power costs.xls Chart 2_4 31 Regulatory Assets and Liabilities  7 06- Exhibit D" xfId="187" xr:uid="{00000000-0005-0000-0000-0000B9000000}"/>
    <cellStyle name="_VC 6.15.06 update on 06GRC power costs.xls Chart 2_4 32 Regulatory Assets and Liabilities  7 06- Exhibit D" xfId="188" xr:uid="{00000000-0005-0000-0000-0000BA000000}"/>
    <cellStyle name="_VC 6.15.06 update on 06GRC power costs.xls Chart 2_ACCOUNTS" xfId="189" xr:uid="{00000000-0005-0000-0000-0000BB000000}"/>
    <cellStyle name="_VC 6.15.06 update on 06GRC power costs.xls Chart 2_Book9" xfId="190" xr:uid="{00000000-0005-0000-0000-0000BC000000}"/>
    <cellStyle name="_VC 6.15.06 update on 06GRC power costs.xls Chart 2_Gas Rev Req Model (2010 GRC)" xfId="191" xr:uid="{00000000-0005-0000-0000-0000BD000000}"/>
    <cellStyle name="_VC 6.15.06 update on 06GRC power costs.xls Chart 3" xfId="192" xr:uid="{00000000-0005-0000-0000-0000BE000000}"/>
    <cellStyle name="_VC 6.15.06 update on 06GRC power costs.xls Chart 3 2" xfId="193" xr:uid="{00000000-0005-0000-0000-0000BF000000}"/>
    <cellStyle name="_VC 6.15.06 update on 06GRC power costs.xls Chart 3 3" xfId="194" xr:uid="{00000000-0005-0000-0000-0000C0000000}"/>
    <cellStyle name="_VC 6.15.06 update on 06GRC power costs.xls Chart 3_04 07E Wild Horse Wind Expansion (C) (2)" xfId="195" xr:uid="{00000000-0005-0000-0000-0000C1000000}"/>
    <cellStyle name="_VC 6.15.06 update on 06GRC power costs.xls Chart 3_4 31 Regulatory Assets and Liabilities  7 06- Exhibit D" xfId="196" xr:uid="{00000000-0005-0000-0000-0000C2000000}"/>
    <cellStyle name="_VC 6.15.06 update on 06GRC power costs.xls Chart 3_4 32 Regulatory Assets and Liabilities  7 06- Exhibit D" xfId="197" xr:uid="{00000000-0005-0000-0000-0000C3000000}"/>
    <cellStyle name="_VC 6.15.06 update on 06GRC power costs.xls Chart 3_ACCOUNTS" xfId="198" xr:uid="{00000000-0005-0000-0000-0000C4000000}"/>
    <cellStyle name="_VC 6.15.06 update on 06GRC power costs.xls Chart 3_Book9" xfId="199" xr:uid="{00000000-0005-0000-0000-0000C5000000}"/>
    <cellStyle name="_VC 6.15.06 update on 06GRC power costs.xls Chart 3_Gas Rev Req Model (2010 GRC)" xfId="200" xr:uid="{00000000-0005-0000-0000-0000C6000000}"/>
    <cellStyle name="0,0_x000d__x000a_NA_x000d__x000a_" xfId="201" xr:uid="{00000000-0005-0000-0000-0000C7000000}"/>
    <cellStyle name="20% - Accent1 2" xfId="202" xr:uid="{00000000-0005-0000-0000-0000C8000000}"/>
    <cellStyle name="20% - Accent1 2 2" xfId="203" xr:uid="{00000000-0005-0000-0000-0000C9000000}"/>
    <cellStyle name="20% - Accent1 3" xfId="204" xr:uid="{00000000-0005-0000-0000-0000CA000000}"/>
    <cellStyle name="20% - Accent1 4" xfId="205" xr:uid="{00000000-0005-0000-0000-0000CB000000}"/>
    <cellStyle name="20% - Accent1 5" xfId="206" xr:uid="{00000000-0005-0000-0000-0000CC000000}"/>
    <cellStyle name="20% - Accent2 2" xfId="207" xr:uid="{00000000-0005-0000-0000-0000CD000000}"/>
    <cellStyle name="20% - Accent2 2 2" xfId="208" xr:uid="{00000000-0005-0000-0000-0000CE000000}"/>
    <cellStyle name="20% - Accent2 3" xfId="209" xr:uid="{00000000-0005-0000-0000-0000CF000000}"/>
    <cellStyle name="20% - Accent2 4" xfId="210" xr:uid="{00000000-0005-0000-0000-0000D0000000}"/>
    <cellStyle name="20% - Accent2 5" xfId="211" xr:uid="{00000000-0005-0000-0000-0000D1000000}"/>
    <cellStyle name="20% - Accent3 2" xfId="212" xr:uid="{00000000-0005-0000-0000-0000D2000000}"/>
    <cellStyle name="20% - Accent3 2 2" xfId="213" xr:uid="{00000000-0005-0000-0000-0000D3000000}"/>
    <cellStyle name="20% - Accent3 3" xfId="214" xr:uid="{00000000-0005-0000-0000-0000D4000000}"/>
    <cellStyle name="20% - Accent3 4" xfId="215" xr:uid="{00000000-0005-0000-0000-0000D5000000}"/>
    <cellStyle name="20% - Accent3 5" xfId="216" xr:uid="{00000000-0005-0000-0000-0000D6000000}"/>
    <cellStyle name="20% - Accent4 2" xfId="217" xr:uid="{00000000-0005-0000-0000-0000D7000000}"/>
    <cellStyle name="20% - Accent4 2 2" xfId="218" xr:uid="{00000000-0005-0000-0000-0000D8000000}"/>
    <cellStyle name="20% - Accent4 3" xfId="219" xr:uid="{00000000-0005-0000-0000-0000D9000000}"/>
    <cellStyle name="20% - Accent4 4" xfId="220" xr:uid="{00000000-0005-0000-0000-0000DA000000}"/>
    <cellStyle name="20% - Accent4 5" xfId="221" xr:uid="{00000000-0005-0000-0000-0000DB000000}"/>
    <cellStyle name="20% - Accent5 2" xfId="222" xr:uid="{00000000-0005-0000-0000-0000DC000000}"/>
    <cellStyle name="20% - Accent5 2 2" xfId="223" xr:uid="{00000000-0005-0000-0000-0000DD000000}"/>
    <cellStyle name="20% - Accent5 3" xfId="224" xr:uid="{00000000-0005-0000-0000-0000DE000000}"/>
    <cellStyle name="20% - Accent5 4" xfId="225" xr:uid="{00000000-0005-0000-0000-0000DF000000}"/>
    <cellStyle name="20% - Accent5 5" xfId="226" xr:uid="{00000000-0005-0000-0000-0000E0000000}"/>
    <cellStyle name="20% - Accent6 2" xfId="227" xr:uid="{00000000-0005-0000-0000-0000E1000000}"/>
    <cellStyle name="20% - Accent6 2 2" xfId="228" xr:uid="{00000000-0005-0000-0000-0000E2000000}"/>
    <cellStyle name="20% - Accent6 3" xfId="229" xr:uid="{00000000-0005-0000-0000-0000E3000000}"/>
    <cellStyle name="20% - Accent6 4" xfId="230" xr:uid="{00000000-0005-0000-0000-0000E4000000}"/>
    <cellStyle name="20% - Accent6 5" xfId="231" xr:uid="{00000000-0005-0000-0000-0000E5000000}"/>
    <cellStyle name="40% - Accent1 2" xfId="232" xr:uid="{00000000-0005-0000-0000-0000E6000000}"/>
    <cellStyle name="40% - Accent1 2 2" xfId="233" xr:uid="{00000000-0005-0000-0000-0000E7000000}"/>
    <cellStyle name="40% - Accent1 3" xfId="234" xr:uid="{00000000-0005-0000-0000-0000E8000000}"/>
    <cellStyle name="40% - Accent1 4" xfId="235" xr:uid="{00000000-0005-0000-0000-0000E9000000}"/>
    <cellStyle name="40% - Accent1 5" xfId="236" xr:uid="{00000000-0005-0000-0000-0000EA000000}"/>
    <cellStyle name="40% - Accent2 2" xfId="237" xr:uid="{00000000-0005-0000-0000-0000EB000000}"/>
    <cellStyle name="40% - Accent2 2 2" xfId="238" xr:uid="{00000000-0005-0000-0000-0000EC000000}"/>
    <cellStyle name="40% - Accent2 3" xfId="239" xr:uid="{00000000-0005-0000-0000-0000ED000000}"/>
    <cellStyle name="40% - Accent2 4" xfId="240" xr:uid="{00000000-0005-0000-0000-0000EE000000}"/>
    <cellStyle name="40% - Accent2 5" xfId="241" xr:uid="{00000000-0005-0000-0000-0000EF000000}"/>
    <cellStyle name="40% - Accent3 2" xfId="242" xr:uid="{00000000-0005-0000-0000-0000F0000000}"/>
    <cellStyle name="40% - Accent3 2 2" xfId="243" xr:uid="{00000000-0005-0000-0000-0000F1000000}"/>
    <cellStyle name="40% - Accent3 3" xfId="244" xr:uid="{00000000-0005-0000-0000-0000F2000000}"/>
    <cellStyle name="40% - Accent3 4" xfId="245" xr:uid="{00000000-0005-0000-0000-0000F3000000}"/>
    <cellStyle name="40% - Accent3 5" xfId="246" xr:uid="{00000000-0005-0000-0000-0000F4000000}"/>
    <cellStyle name="40% - Accent4 2" xfId="247" xr:uid="{00000000-0005-0000-0000-0000F5000000}"/>
    <cellStyle name="40% - Accent4 2 2" xfId="248" xr:uid="{00000000-0005-0000-0000-0000F6000000}"/>
    <cellStyle name="40% - Accent4 3" xfId="249" xr:uid="{00000000-0005-0000-0000-0000F7000000}"/>
    <cellStyle name="40% - Accent4 4" xfId="250" xr:uid="{00000000-0005-0000-0000-0000F8000000}"/>
    <cellStyle name="40% - Accent4 5" xfId="251" xr:uid="{00000000-0005-0000-0000-0000F9000000}"/>
    <cellStyle name="40% - Accent5 2" xfId="252" xr:uid="{00000000-0005-0000-0000-0000FA000000}"/>
    <cellStyle name="40% - Accent5 2 2" xfId="253" xr:uid="{00000000-0005-0000-0000-0000FB000000}"/>
    <cellStyle name="40% - Accent5 3" xfId="254" xr:uid="{00000000-0005-0000-0000-0000FC000000}"/>
    <cellStyle name="40% - Accent5 4" xfId="255" xr:uid="{00000000-0005-0000-0000-0000FD000000}"/>
    <cellStyle name="40% - Accent5 5" xfId="256" xr:uid="{00000000-0005-0000-0000-0000FE000000}"/>
    <cellStyle name="40% - Accent6 2" xfId="257" xr:uid="{00000000-0005-0000-0000-0000FF000000}"/>
    <cellStyle name="40% - Accent6 2 2" xfId="258" xr:uid="{00000000-0005-0000-0000-000000010000}"/>
    <cellStyle name="40% - Accent6 3" xfId="259" xr:uid="{00000000-0005-0000-0000-000001010000}"/>
    <cellStyle name="40% - Accent6 4" xfId="260" xr:uid="{00000000-0005-0000-0000-000002010000}"/>
    <cellStyle name="40% - Accent6 5" xfId="261" xr:uid="{00000000-0005-0000-0000-000003010000}"/>
    <cellStyle name="60% - Accent1 2" xfId="262" xr:uid="{00000000-0005-0000-0000-000004010000}"/>
    <cellStyle name="60% - Accent1 3" xfId="263" xr:uid="{00000000-0005-0000-0000-000005010000}"/>
    <cellStyle name="60% - Accent2 2" xfId="264" xr:uid="{00000000-0005-0000-0000-000006010000}"/>
    <cellStyle name="60% - Accent2 3" xfId="265" xr:uid="{00000000-0005-0000-0000-000007010000}"/>
    <cellStyle name="60% - Accent3 2" xfId="266" xr:uid="{00000000-0005-0000-0000-000008010000}"/>
    <cellStyle name="60% - Accent3 2 2" xfId="267" xr:uid="{00000000-0005-0000-0000-000009010000}"/>
    <cellStyle name="60% - Accent3 3" xfId="268" xr:uid="{00000000-0005-0000-0000-00000A010000}"/>
    <cellStyle name="60% - Accent4 2" xfId="269" xr:uid="{00000000-0005-0000-0000-00000B010000}"/>
    <cellStyle name="60% - Accent4 2 2" xfId="270" xr:uid="{00000000-0005-0000-0000-00000C010000}"/>
    <cellStyle name="60% - Accent4 3" xfId="271" xr:uid="{00000000-0005-0000-0000-00000D010000}"/>
    <cellStyle name="60% - Accent5 2" xfId="272" xr:uid="{00000000-0005-0000-0000-00000E010000}"/>
    <cellStyle name="60% - Accent5 3" xfId="273" xr:uid="{00000000-0005-0000-0000-00000F010000}"/>
    <cellStyle name="60% - Accent6 2" xfId="274" xr:uid="{00000000-0005-0000-0000-000010010000}"/>
    <cellStyle name="60% - Accent6 2 2" xfId="275" xr:uid="{00000000-0005-0000-0000-000011010000}"/>
    <cellStyle name="60% - Accent6 3" xfId="276" xr:uid="{00000000-0005-0000-0000-000012010000}"/>
    <cellStyle name="Accent1 2" xfId="277" xr:uid="{00000000-0005-0000-0000-000013010000}"/>
    <cellStyle name="Accent1 3" xfId="278" xr:uid="{00000000-0005-0000-0000-000014010000}"/>
    <cellStyle name="Accent2 2" xfId="279" xr:uid="{00000000-0005-0000-0000-000015010000}"/>
    <cellStyle name="Accent2 3" xfId="280" xr:uid="{00000000-0005-0000-0000-000016010000}"/>
    <cellStyle name="Accent3 2" xfId="281" xr:uid="{00000000-0005-0000-0000-000017010000}"/>
    <cellStyle name="Accent3 3" xfId="282" xr:uid="{00000000-0005-0000-0000-000018010000}"/>
    <cellStyle name="Accent4 2" xfId="283" xr:uid="{00000000-0005-0000-0000-000019010000}"/>
    <cellStyle name="Accent4 3" xfId="284" xr:uid="{00000000-0005-0000-0000-00001A010000}"/>
    <cellStyle name="Accent5 2" xfId="285" xr:uid="{00000000-0005-0000-0000-00001B010000}"/>
    <cellStyle name="Accent5 3" xfId="286" xr:uid="{00000000-0005-0000-0000-00001C010000}"/>
    <cellStyle name="Accent6 2" xfId="287" xr:uid="{00000000-0005-0000-0000-00001D010000}"/>
    <cellStyle name="Accent6 3" xfId="288" xr:uid="{00000000-0005-0000-0000-00001E010000}"/>
    <cellStyle name="Bad 2" xfId="289" xr:uid="{00000000-0005-0000-0000-00001F010000}"/>
    <cellStyle name="Bad 3" xfId="290" xr:uid="{00000000-0005-0000-0000-000020010000}"/>
    <cellStyle name="Calc Currency (0)" xfId="291" xr:uid="{00000000-0005-0000-0000-000021010000}"/>
    <cellStyle name="Calc Currency (0) 2" xfId="292" xr:uid="{00000000-0005-0000-0000-000022010000}"/>
    <cellStyle name="Calc Currency (0) 3" xfId="293" xr:uid="{00000000-0005-0000-0000-000023010000}"/>
    <cellStyle name="Calculation 2" xfId="294" xr:uid="{00000000-0005-0000-0000-000024010000}"/>
    <cellStyle name="Calculation 3" xfId="295" xr:uid="{00000000-0005-0000-0000-000025010000}"/>
    <cellStyle name="Calculation 4" xfId="296" xr:uid="{00000000-0005-0000-0000-000026010000}"/>
    <cellStyle name="Calculation 5" xfId="297" xr:uid="{00000000-0005-0000-0000-000027010000}"/>
    <cellStyle name="Calculation 6" xfId="298" xr:uid="{00000000-0005-0000-0000-000028010000}"/>
    <cellStyle name="Check Cell 2" xfId="299" xr:uid="{00000000-0005-0000-0000-000029010000}"/>
    <cellStyle name="Check Cell 3" xfId="300" xr:uid="{00000000-0005-0000-0000-00002A010000}"/>
    <cellStyle name="CheckCell" xfId="301" xr:uid="{00000000-0005-0000-0000-00002B010000}"/>
    <cellStyle name="CheckCell 2" xfId="302" xr:uid="{00000000-0005-0000-0000-00002C010000}"/>
    <cellStyle name="CheckCell_Electric Rev Req Model (2009 GRC) Rebuttal" xfId="303" xr:uid="{00000000-0005-0000-0000-00002D010000}"/>
    <cellStyle name="Comma 10" xfId="304" xr:uid="{00000000-0005-0000-0000-00002E010000}"/>
    <cellStyle name="Comma 11" xfId="305" xr:uid="{00000000-0005-0000-0000-00002F010000}"/>
    <cellStyle name="Comma 12" xfId="306" xr:uid="{00000000-0005-0000-0000-000030010000}"/>
    <cellStyle name="Comma 13" xfId="307" xr:uid="{00000000-0005-0000-0000-000031010000}"/>
    <cellStyle name="Comma 2" xfId="308" xr:uid="{00000000-0005-0000-0000-000032010000}"/>
    <cellStyle name="Comma 2 2" xfId="309" xr:uid="{00000000-0005-0000-0000-000033010000}"/>
    <cellStyle name="Comma 2 3" xfId="310" xr:uid="{00000000-0005-0000-0000-000034010000}"/>
    <cellStyle name="Comma 2 4" xfId="311" xr:uid="{00000000-0005-0000-0000-000035010000}"/>
    <cellStyle name="Comma 3" xfId="312" xr:uid="{00000000-0005-0000-0000-000036010000}"/>
    <cellStyle name="Comma 3 2" xfId="313" xr:uid="{00000000-0005-0000-0000-000037010000}"/>
    <cellStyle name="Comma 4" xfId="314" xr:uid="{00000000-0005-0000-0000-000038010000}"/>
    <cellStyle name="Comma 4 2" xfId="315" xr:uid="{00000000-0005-0000-0000-000039010000}"/>
    <cellStyle name="Comma 5" xfId="316" xr:uid="{00000000-0005-0000-0000-00003A010000}"/>
    <cellStyle name="Comma 6" xfId="317" xr:uid="{00000000-0005-0000-0000-00003B010000}"/>
    <cellStyle name="Comma 7" xfId="318" xr:uid="{00000000-0005-0000-0000-00003C010000}"/>
    <cellStyle name="Comma 8" xfId="319" xr:uid="{00000000-0005-0000-0000-00003D010000}"/>
    <cellStyle name="Comma 8 2" xfId="320" xr:uid="{00000000-0005-0000-0000-00003E010000}"/>
    <cellStyle name="Comma 9" xfId="321" xr:uid="{00000000-0005-0000-0000-00003F010000}"/>
    <cellStyle name="Comma0" xfId="322" xr:uid="{00000000-0005-0000-0000-000040010000}"/>
    <cellStyle name="Comma0 - Style2" xfId="323" xr:uid="{00000000-0005-0000-0000-000041010000}"/>
    <cellStyle name="Comma0 - Style4" xfId="324" xr:uid="{00000000-0005-0000-0000-000042010000}"/>
    <cellStyle name="Comma0 - Style4 2" xfId="325" xr:uid="{00000000-0005-0000-0000-000043010000}"/>
    <cellStyle name="Comma0 - Style4 3" xfId="326" xr:uid="{00000000-0005-0000-0000-000044010000}"/>
    <cellStyle name="Comma0 - Style5" xfId="327" xr:uid="{00000000-0005-0000-0000-000045010000}"/>
    <cellStyle name="Comma0 - Style5 2" xfId="328" xr:uid="{00000000-0005-0000-0000-000046010000}"/>
    <cellStyle name="Comma0 - Style5_ACCOUNTS" xfId="329" xr:uid="{00000000-0005-0000-0000-000047010000}"/>
    <cellStyle name="Comma0 2" xfId="330" xr:uid="{00000000-0005-0000-0000-000048010000}"/>
    <cellStyle name="Comma0 3" xfId="331" xr:uid="{00000000-0005-0000-0000-000049010000}"/>
    <cellStyle name="Comma0 4" xfId="332" xr:uid="{00000000-0005-0000-0000-00004A010000}"/>
    <cellStyle name="Comma0 5" xfId="333" xr:uid="{00000000-0005-0000-0000-00004B010000}"/>
    <cellStyle name="Comma0 6" xfId="334" xr:uid="{00000000-0005-0000-0000-00004C010000}"/>
    <cellStyle name="Comma0 7" xfId="335" xr:uid="{00000000-0005-0000-0000-00004D010000}"/>
    <cellStyle name="Comma0 8" xfId="336" xr:uid="{00000000-0005-0000-0000-00004E010000}"/>
    <cellStyle name="Comma0_00COS Ind Allocators" xfId="337" xr:uid="{00000000-0005-0000-0000-00004F010000}"/>
    <cellStyle name="Comma1 - Style1" xfId="338" xr:uid="{00000000-0005-0000-0000-000050010000}"/>
    <cellStyle name="Comma1 - Style1 2" xfId="339" xr:uid="{00000000-0005-0000-0000-000051010000}"/>
    <cellStyle name="Comma1 - Style1 3" xfId="340" xr:uid="{00000000-0005-0000-0000-000052010000}"/>
    <cellStyle name="Comma1 - Style1 4" xfId="341" xr:uid="{00000000-0005-0000-0000-000053010000}"/>
    <cellStyle name="Comma1 - Style1_ACCOUNTS" xfId="342" xr:uid="{00000000-0005-0000-0000-000054010000}"/>
    <cellStyle name="Copied" xfId="343" xr:uid="{00000000-0005-0000-0000-000055010000}"/>
    <cellStyle name="Copied 2" xfId="344" xr:uid="{00000000-0005-0000-0000-000056010000}"/>
    <cellStyle name="Copied 3" xfId="345" xr:uid="{00000000-0005-0000-0000-000057010000}"/>
    <cellStyle name="COST1" xfId="346" xr:uid="{00000000-0005-0000-0000-000058010000}"/>
    <cellStyle name="COST1 2" xfId="347" xr:uid="{00000000-0005-0000-0000-000059010000}"/>
    <cellStyle name="COST1 3" xfId="348" xr:uid="{00000000-0005-0000-0000-00005A010000}"/>
    <cellStyle name="Curren - Style1" xfId="349" xr:uid="{00000000-0005-0000-0000-00005B010000}"/>
    <cellStyle name="Curren - Style2" xfId="350" xr:uid="{00000000-0005-0000-0000-00005C010000}"/>
    <cellStyle name="Curren - Style2 2" xfId="351" xr:uid="{00000000-0005-0000-0000-00005D010000}"/>
    <cellStyle name="Curren - Style2 3" xfId="352" xr:uid="{00000000-0005-0000-0000-00005E010000}"/>
    <cellStyle name="Curren - Style2 4" xfId="353" xr:uid="{00000000-0005-0000-0000-00005F010000}"/>
    <cellStyle name="Curren - Style2_ACCOUNTS" xfId="354" xr:uid="{00000000-0005-0000-0000-000060010000}"/>
    <cellStyle name="Curren - Style5" xfId="355" xr:uid="{00000000-0005-0000-0000-000061010000}"/>
    <cellStyle name="Curren - Style6" xfId="356" xr:uid="{00000000-0005-0000-0000-000062010000}"/>
    <cellStyle name="Curren - Style6 2" xfId="357" xr:uid="{00000000-0005-0000-0000-000063010000}"/>
    <cellStyle name="Curren - Style6_ACCOUNTS" xfId="358" xr:uid="{00000000-0005-0000-0000-000064010000}"/>
    <cellStyle name="Currency" xfId="1" builtinId="4"/>
    <cellStyle name="Currency 10" xfId="359" xr:uid="{00000000-0005-0000-0000-000066010000}"/>
    <cellStyle name="Currency 11" xfId="360" xr:uid="{00000000-0005-0000-0000-000067010000}"/>
    <cellStyle name="Currency 2" xfId="361" xr:uid="{00000000-0005-0000-0000-000068010000}"/>
    <cellStyle name="Currency 2 2" xfId="362" xr:uid="{00000000-0005-0000-0000-000069010000}"/>
    <cellStyle name="Currency 2 3" xfId="363" xr:uid="{00000000-0005-0000-0000-00006A010000}"/>
    <cellStyle name="Currency 2 4" xfId="364" xr:uid="{00000000-0005-0000-0000-00006B010000}"/>
    <cellStyle name="Currency 3" xfId="365" xr:uid="{00000000-0005-0000-0000-00006C010000}"/>
    <cellStyle name="Currency 3 2" xfId="366" xr:uid="{00000000-0005-0000-0000-00006D010000}"/>
    <cellStyle name="Currency 4" xfId="367" xr:uid="{00000000-0005-0000-0000-00006E010000}"/>
    <cellStyle name="Currency 5" xfId="368" xr:uid="{00000000-0005-0000-0000-00006F010000}"/>
    <cellStyle name="Currency 6" xfId="369" xr:uid="{00000000-0005-0000-0000-000070010000}"/>
    <cellStyle name="Currency 7" xfId="370" xr:uid="{00000000-0005-0000-0000-000071010000}"/>
    <cellStyle name="Currency 8" xfId="371" xr:uid="{00000000-0005-0000-0000-000072010000}"/>
    <cellStyle name="Currency 9" xfId="372" xr:uid="{00000000-0005-0000-0000-000073010000}"/>
    <cellStyle name="Currency0" xfId="373" xr:uid="{00000000-0005-0000-0000-000074010000}"/>
    <cellStyle name="Currency0 2" xfId="374" xr:uid="{00000000-0005-0000-0000-000075010000}"/>
    <cellStyle name="Currency0 3" xfId="375" xr:uid="{00000000-0005-0000-0000-000076010000}"/>
    <cellStyle name="Currency0 4" xfId="376" xr:uid="{00000000-0005-0000-0000-000077010000}"/>
    <cellStyle name="Currency0 5" xfId="377" xr:uid="{00000000-0005-0000-0000-000078010000}"/>
    <cellStyle name="Currency0 6" xfId="378" xr:uid="{00000000-0005-0000-0000-000079010000}"/>
    <cellStyle name="Currency0_ACCOUNTS" xfId="379" xr:uid="{00000000-0005-0000-0000-00007A010000}"/>
    <cellStyle name="Date" xfId="380" xr:uid="{00000000-0005-0000-0000-00007B010000}"/>
    <cellStyle name="Date 2" xfId="381" xr:uid="{00000000-0005-0000-0000-00007C010000}"/>
    <cellStyle name="Date 3" xfId="382" xr:uid="{00000000-0005-0000-0000-00007D010000}"/>
    <cellStyle name="Date 4" xfId="383" xr:uid="{00000000-0005-0000-0000-00007E010000}"/>
    <cellStyle name="Date 5" xfId="384" xr:uid="{00000000-0005-0000-0000-00007F010000}"/>
    <cellStyle name="Date 6" xfId="385" xr:uid="{00000000-0005-0000-0000-000080010000}"/>
    <cellStyle name="Date 7" xfId="386" xr:uid="{00000000-0005-0000-0000-000081010000}"/>
    <cellStyle name="Date_ACCOUNTS" xfId="387" xr:uid="{00000000-0005-0000-0000-000082010000}"/>
    <cellStyle name="Entered" xfId="388" xr:uid="{00000000-0005-0000-0000-000083010000}"/>
    <cellStyle name="Entered 2" xfId="389" xr:uid="{00000000-0005-0000-0000-000084010000}"/>
    <cellStyle name="Entered 3" xfId="390" xr:uid="{00000000-0005-0000-0000-000085010000}"/>
    <cellStyle name="Entered 4" xfId="391" xr:uid="{00000000-0005-0000-0000-000086010000}"/>
    <cellStyle name="Euro" xfId="392" xr:uid="{00000000-0005-0000-0000-000087010000}"/>
    <cellStyle name="Explanatory Text 2" xfId="393" xr:uid="{00000000-0005-0000-0000-000088010000}"/>
    <cellStyle name="Explanatory Text 3" xfId="394" xr:uid="{00000000-0005-0000-0000-000089010000}"/>
    <cellStyle name="Fixed" xfId="395" xr:uid="{00000000-0005-0000-0000-00008A010000}"/>
    <cellStyle name="Fixed 2" xfId="396" xr:uid="{00000000-0005-0000-0000-00008B010000}"/>
    <cellStyle name="Fixed 3" xfId="397" xr:uid="{00000000-0005-0000-0000-00008C010000}"/>
    <cellStyle name="Fixed 4" xfId="398" xr:uid="{00000000-0005-0000-0000-00008D010000}"/>
    <cellStyle name="Fixed 5" xfId="399" xr:uid="{00000000-0005-0000-0000-00008E010000}"/>
    <cellStyle name="Fixed 6" xfId="400" xr:uid="{00000000-0005-0000-0000-00008F010000}"/>
    <cellStyle name="Fixed_ACCOUNTS" xfId="401" xr:uid="{00000000-0005-0000-0000-000090010000}"/>
    <cellStyle name="Fixed3 - Style3" xfId="402" xr:uid="{00000000-0005-0000-0000-000091010000}"/>
    <cellStyle name="Good 2" xfId="403" xr:uid="{00000000-0005-0000-0000-000092010000}"/>
    <cellStyle name="Good 3" xfId="404" xr:uid="{00000000-0005-0000-0000-000093010000}"/>
    <cellStyle name="Grey" xfId="405" xr:uid="{00000000-0005-0000-0000-000094010000}"/>
    <cellStyle name="Grey 2" xfId="406" xr:uid="{00000000-0005-0000-0000-000095010000}"/>
    <cellStyle name="Grey 3" xfId="407" xr:uid="{00000000-0005-0000-0000-000096010000}"/>
    <cellStyle name="Grey 4" xfId="408" xr:uid="{00000000-0005-0000-0000-000097010000}"/>
    <cellStyle name="Grey_Gas Rev Req Model (2010 GRC)" xfId="409" xr:uid="{00000000-0005-0000-0000-000098010000}"/>
    <cellStyle name="Header1" xfId="410" xr:uid="{00000000-0005-0000-0000-000099010000}"/>
    <cellStyle name="Header1 2" xfId="411" xr:uid="{00000000-0005-0000-0000-00009A010000}"/>
    <cellStyle name="Header1 3" xfId="412" xr:uid="{00000000-0005-0000-0000-00009B010000}"/>
    <cellStyle name="Header2" xfId="413" xr:uid="{00000000-0005-0000-0000-00009C010000}"/>
    <cellStyle name="Header2 2" xfId="414" xr:uid="{00000000-0005-0000-0000-00009D010000}"/>
    <cellStyle name="Header2 3" xfId="415" xr:uid="{00000000-0005-0000-0000-00009E010000}"/>
    <cellStyle name="Heading 1 2" xfId="416" xr:uid="{00000000-0005-0000-0000-00009F010000}"/>
    <cellStyle name="Heading 1 3" xfId="417" xr:uid="{00000000-0005-0000-0000-0000A0010000}"/>
    <cellStyle name="Heading 1 4" xfId="418" xr:uid="{00000000-0005-0000-0000-0000A1010000}"/>
    <cellStyle name="Heading 1 5" xfId="419" xr:uid="{00000000-0005-0000-0000-0000A2010000}"/>
    <cellStyle name="Heading 1 6" xfId="420" xr:uid="{00000000-0005-0000-0000-0000A3010000}"/>
    <cellStyle name="Heading 2 2" xfId="421" xr:uid="{00000000-0005-0000-0000-0000A4010000}"/>
    <cellStyle name="Heading 2 3" xfId="422" xr:uid="{00000000-0005-0000-0000-0000A5010000}"/>
    <cellStyle name="Heading 2 4" xfId="423" xr:uid="{00000000-0005-0000-0000-0000A6010000}"/>
    <cellStyle name="Heading 2 5" xfId="424" xr:uid="{00000000-0005-0000-0000-0000A7010000}"/>
    <cellStyle name="Heading 2 6" xfId="425" xr:uid="{00000000-0005-0000-0000-0000A8010000}"/>
    <cellStyle name="Heading 3 2" xfId="426" xr:uid="{00000000-0005-0000-0000-0000A9010000}"/>
    <cellStyle name="Heading 3 2 2" xfId="427" xr:uid="{00000000-0005-0000-0000-0000AA010000}"/>
    <cellStyle name="Heading 4 2" xfId="428" xr:uid="{00000000-0005-0000-0000-0000AB010000}"/>
    <cellStyle name="Heading 4 2 2" xfId="429" xr:uid="{00000000-0005-0000-0000-0000AC010000}"/>
    <cellStyle name="Heading1" xfId="430" xr:uid="{00000000-0005-0000-0000-0000AD010000}"/>
    <cellStyle name="Heading1 2" xfId="431" xr:uid="{00000000-0005-0000-0000-0000AE010000}"/>
    <cellStyle name="Heading1 3" xfId="432" xr:uid="{00000000-0005-0000-0000-0000AF010000}"/>
    <cellStyle name="Heading2" xfId="433" xr:uid="{00000000-0005-0000-0000-0000B0010000}"/>
    <cellStyle name="Heading2 2" xfId="434" xr:uid="{00000000-0005-0000-0000-0000B1010000}"/>
    <cellStyle name="Heading2 3" xfId="435" xr:uid="{00000000-0005-0000-0000-0000B2010000}"/>
    <cellStyle name="Input [yellow]" xfId="436" xr:uid="{00000000-0005-0000-0000-0000B3010000}"/>
    <cellStyle name="Input [yellow] 2" xfId="437" xr:uid="{00000000-0005-0000-0000-0000B4010000}"/>
    <cellStyle name="Input [yellow] 3" xfId="438" xr:uid="{00000000-0005-0000-0000-0000B5010000}"/>
    <cellStyle name="Input [yellow] 4" xfId="439" xr:uid="{00000000-0005-0000-0000-0000B6010000}"/>
    <cellStyle name="Input [yellow]_Gas Rev Req Model (2010 GRC)" xfId="440" xr:uid="{00000000-0005-0000-0000-0000B7010000}"/>
    <cellStyle name="Input 2" xfId="441" xr:uid="{00000000-0005-0000-0000-0000B8010000}"/>
    <cellStyle name="Input 3" xfId="442" xr:uid="{00000000-0005-0000-0000-0000B9010000}"/>
    <cellStyle name="Input 4" xfId="443" xr:uid="{00000000-0005-0000-0000-0000BA010000}"/>
    <cellStyle name="Input Cells" xfId="444" xr:uid="{00000000-0005-0000-0000-0000BB010000}"/>
    <cellStyle name="Input Cells Percent" xfId="445" xr:uid="{00000000-0005-0000-0000-0000BC010000}"/>
    <cellStyle name="Input Cells_ACCOUNTALLOC" xfId="446" xr:uid="{00000000-0005-0000-0000-0000BD010000}"/>
    <cellStyle name="Lines" xfId="447" xr:uid="{00000000-0005-0000-0000-0000BE010000}"/>
    <cellStyle name="Lines 2" xfId="448" xr:uid="{00000000-0005-0000-0000-0000BF010000}"/>
    <cellStyle name="Lines_Electric Rev Req Model (2009 GRC) Rebuttal" xfId="449" xr:uid="{00000000-0005-0000-0000-0000C0010000}"/>
    <cellStyle name="LINKED" xfId="450" xr:uid="{00000000-0005-0000-0000-0000C1010000}"/>
    <cellStyle name="Linked Cell 2" xfId="451" xr:uid="{00000000-0005-0000-0000-0000C2010000}"/>
    <cellStyle name="Linked Cell 3" xfId="452" xr:uid="{00000000-0005-0000-0000-0000C3010000}"/>
    <cellStyle name="modified border" xfId="453" xr:uid="{00000000-0005-0000-0000-0000C4010000}"/>
    <cellStyle name="modified border 2" xfId="454" xr:uid="{00000000-0005-0000-0000-0000C5010000}"/>
    <cellStyle name="modified border 3" xfId="455" xr:uid="{00000000-0005-0000-0000-0000C6010000}"/>
    <cellStyle name="modified border 4" xfId="456" xr:uid="{00000000-0005-0000-0000-0000C7010000}"/>
    <cellStyle name="modified border1" xfId="457" xr:uid="{00000000-0005-0000-0000-0000C8010000}"/>
    <cellStyle name="modified border1 2" xfId="458" xr:uid="{00000000-0005-0000-0000-0000C9010000}"/>
    <cellStyle name="modified border1 3" xfId="459" xr:uid="{00000000-0005-0000-0000-0000CA010000}"/>
    <cellStyle name="modified border1 4" xfId="460" xr:uid="{00000000-0005-0000-0000-0000CB010000}"/>
    <cellStyle name="Neutral 2" xfId="461" xr:uid="{00000000-0005-0000-0000-0000CC010000}"/>
    <cellStyle name="Neutral 3" xfId="462" xr:uid="{00000000-0005-0000-0000-0000CD010000}"/>
    <cellStyle name="no dec" xfId="463" xr:uid="{00000000-0005-0000-0000-0000CE010000}"/>
    <cellStyle name="no dec 2" xfId="464" xr:uid="{00000000-0005-0000-0000-0000CF010000}"/>
    <cellStyle name="no dec 3" xfId="465" xr:uid="{00000000-0005-0000-0000-0000D0010000}"/>
    <cellStyle name="Normal" xfId="0" builtinId="0"/>
    <cellStyle name="Normal - Style1" xfId="466" xr:uid="{00000000-0005-0000-0000-0000D2010000}"/>
    <cellStyle name="Normal - Style1 2" xfId="467" xr:uid="{00000000-0005-0000-0000-0000D3010000}"/>
    <cellStyle name="Normal - Style1 3" xfId="468" xr:uid="{00000000-0005-0000-0000-0000D4010000}"/>
    <cellStyle name="Normal - Style1 4" xfId="469" xr:uid="{00000000-0005-0000-0000-0000D5010000}"/>
    <cellStyle name="Normal - Style1 5" xfId="470" xr:uid="{00000000-0005-0000-0000-0000D6010000}"/>
    <cellStyle name="Normal - Style1 6" xfId="471" xr:uid="{00000000-0005-0000-0000-0000D7010000}"/>
    <cellStyle name="Normal - Style1 7" xfId="472" xr:uid="{00000000-0005-0000-0000-0000D8010000}"/>
    <cellStyle name="Normal - Style1 8" xfId="473" xr:uid="{00000000-0005-0000-0000-0000D9010000}"/>
    <cellStyle name="Normal - Style1_Book2" xfId="474" xr:uid="{00000000-0005-0000-0000-0000DA010000}"/>
    <cellStyle name="Normal 10" xfId="475" xr:uid="{00000000-0005-0000-0000-0000DB010000}"/>
    <cellStyle name="Normal 10 2" xfId="476" xr:uid="{00000000-0005-0000-0000-0000DC010000}"/>
    <cellStyle name="Normal 11" xfId="477" xr:uid="{00000000-0005-0000-0000-0000DD010000}"/>
    <cellStyle name="Normal 12" xfId="478" xr:uid="{00000000-0005-0000-0000-0000DE010000}"/>
    <cellStyle name="Normal 13" xfId="479" xr:uid="{00000000-0005-0000-0000-0000DF010000}"/>
    <cellStyle name="Normal 14" xfId="480" xr:uid="{00000000-0005-0000-0000-0000E0010000}"/>
    <cellStyle name="Normal 2" xfId="481" xr:uid="{00000000-0005-0000-0000-0000E1010000}"/>
    <cellStyle name="Normal 2 2" xfId="482" xr:uid="{00000000-0005-0000-0000-0000E2010000}"/>
    <cellStyle name="Normal 2 2 2" xfId="483" xr:uid="{00000000-0005-0000-0000-0000E3010000}"/>
    <cellStyle name="Normal 2 2 3" xfId="484" xr:uid="{00000000-0005-0000-0000-0000E4010000}"/>
    <cellStyle name="Normal 2 2_ACCOUNTS" xfId="485" xr:uid="{00000000-0005-0000-0000-0000E5010000}"/>
    <cellStyle name="Normal 2 3" xfId="486" xr:uid="{00000000-0005-0000-0000-0000E6010000}"/>
    <cellStyle name="Normal 2 4" xfId="487" xr:uid="{00000000-0005-0000-0000-0000E7010000}"/>
    <cellStyle name="Normal 2 5" xfId="488" xr:uid="{00000000-0005-0000-0000-0000E8010000}"/>
    <cellStyle name="Normal 2 6" xfId="489" xr:uid="{00000000-0005-0000-0000-0000E9010000}"/>
    <cellStyle name="Normal 2_ACCOUNTS" xfId="490" xr:uid="{00000000-0005-0000-0000-0000EA010000}"/>
    <cellStyle name="Normal 3" xfId="491" xr:uid="{00000000-0005-0000-0000-0000EB010000}"/>
    <cellStyle name="Normal 3 2" xfId="492" xr:uid="{00000000-0005-0000-0000-0000EC010000}"/>
    <cellStyle name="Normal 3 3" xfId="493" xr:uid="{00000000-0005-0000-0000-0000ED010000}"/>
    <cellStyle name="Normal 3_Electric Rev Req Model (2009 GRC) Rebuttal" xfId="494" xr:uid="{00000000-0005-0000-0000-0000EE010000}"/>
    <cellStyle name="Normal 4" xfId="495" xr:uid="{00000000-0005-0000-0000-0000EF010000}"/>
    <cellStyle name="Normal 4 2" xfId="496" xr:uid="{00000000-0005-0000-0000-0000F0010000}"/>
    <cellStyle name="Normal 4_ACCOUNTS" xfId="497" xr:uid="{00000000-0005-0000-0000-0000F1010000}"/>
    <cellStyle name="Normal 5" xfId="498" xr:uid="{00000000-0005-0000-0000-0000F2010000}"/>
    <cellStyle name="Normal 6" xfId="499" xr:uid="{00000000-0005-0000-0000-0000F3010000}"/>
    <cellStyle name="Normal 7" xfId="500" xr:uid="{00000000-0005-0000-0000-0000F4010000}"/>
    <cellStyle name="Normal 8" xfId="501" xr:uid="{00000000-0005-0000-0000-0000F5010000}"/>
    <cellStyle name="Normal 9" xfId="502" xr:uid="{00000000-0005-0000-0000-0000F6010000}"/>
    <cellStyle name="Note 2" xfId="503" xr:uid="{00000000-0005-0000-0000-0000F7010000}"/>
    <cellStyle name="Note 2 2" xfId="504" xr:uid="{00000000-0005-0000-0000-0000F8010000}"/>
    <cellStyle name="Note 3" xfId="505" xr:uid="{00000000-0005-0000-0000-0000F9010000}"/>
    <cellStyle name="Note 4" xfId="506" xr:uid="{00000000-0005-0000-0000-0000FA010000}"/>
    <cellStyle name="Note 5" xfId="507" xr:uid="{00000000-0005-0000-0000-0000FB010000}"/>
    <cellStyle name="Note 8" xfId="508" xr:uid="{00000000-0005-0000-0000-0000FC010000}"/>
    <cellStyle name="Note 9" xfId="509" xr:uid="{00000000-0005-0000-0000-0000FD010000}"/>
    <cellStyle name="Output 2" xfId="510" xr:uid="{00000000-0005-0000-0000-0000FE010000}"/>
    <cellStyle name="Output 3" xfId="511" xr:uid="{00000000-0005-0000-0000-0000FF010000}"/>
    <cellStyle name="Percen - Style1" xfId="512" xr:uid="{00000000-0005-0000-0000-000000020000}"/>
    <cellStyle name="Percen - Style2" xfId="513" xr:uid="{00000000-0005-0000-0000-000001020000}"/>
    <cellStyle name="Percen - Style2 2" xfId="514" xr:uid="{00000000-0005-0000-0000-000002020000}"/>
    <cellStyle name="Percen - Style2 3" xfId="515" xr:uid="{00000000-0005-0000-0000-000003020000}"/>
    <cellStyle name="Percen - Style3" xfId="516" xr:uid="{00000000-0005-0000-0000-000004020000}"/>
    <cellStyle name="Percen - Style3 2" xfId="517" xr:uid="{00000000-0005-0000-0000-000005020000}"/>
    <cellStyle name="Percen - Style3 3" xfId="518" xr:uid="{00000000-0005-0000-0000-000006020000}"/>
    <cellStyle name="Percen - Style3 4" xfId="519" xr:uid="{00000000-0005-0000-0000-000007020000}"/>
    <cellStyle name="Percen - Style3_ACCOUNTS" xfId="520" xr:uid="{00000000-0005-0000-0000-000008020000}"/>
    <cellStyle name="Percent [2]" xfId="521" xr:uid="{00000000-0005-0000-0000-000009020000}"/>
    <cellStyle name="Percent [2] 2" xfId="522" xr:uid="{00000000-0005-0000-0000-00000A020000}"/>
    <cellStyle name="Percent [2] 3" xfId="523" xr:uid="{00000000-0005-0000-0000-00000B020000}"/>
    <cellStyle name="Percent [2] 4" xfId="524" xr:uid="{00000000-0005-0000-0000-00000C020000}"/>
    <cellStyle name="Percent 2" xfId="525" xr:uid="{00000000-0005-0000-0000-00000D020000}"/>
    <cellStyle name="Percent 2 2" xfId="526" xr:uid="{00000000-0005-0000-0000-00000E020000}"/>
    <cellStyle name="Percent 2 3" xfId="527" xr:uid="{00000000-0005-0000-0000-00000F020000}"/>
    <cellStyle name="Percent 2 4" xfId="528" xr:uid="{00000000-0005-0000-0000-000010020000}"/>
    <cellStyle name="Percent 3" xfId="529" xr:uid="{00000000-0005-0000-0000-000011020000}"/>
    <cellStyle name="Percent 4" xfId="530" xr:uid="{00000000-0005-0000-0000-000012020000}"/>
    <cellStyle name="Percent 4 2" xfId="531" xr:uid="{00000000-0005-0000-0000-000013020000}"/>
    <cellStyle name="Percent 5" xfId="532" xr:uid="{00000000-0005-0000-0000-000014020000}"/>
    <cellStyle name="Percent 6" xfId="533" xr:uid="{00000000-0005-0000-0000-000015020000}"/>
    <cellStyle name="Processing" xfId="534" xr:uid="{00000000-0005-0000-0000-000016020000}"/>
    <cellStyle name="Processing 2" xfId="535" xr:uid="{00000000-0005-0000-0000-000017020000}"/>
    <cellStyle name="Processing_Electric Rev Req Model (2009 GRC) Rebuttal" xfId="536" xr:uid="{00000000-0005-0000-0000-000018020000}"/>
    <cellStyle name="PSChar" xfId="537" xr:uid="{00000000-0005-0000-0000-000019020000}"/>
    <cellStyle name="PSChar 2" xfId="538" xr:uid="{00000000-0005-0000-0000-00001A020000}"/>
    <cellStyle name="PSChar 3" xfId="539" xr:uid="{00000000-0005-0000-0000-00001B020000}"/>
    <cellStyle name="PSDate" xfId="540" xr:uid="{00000000-0005-0000-0000-00001C020000}"/>
    <cellStyle name="PSDate 2" xfId="541" xr:uid="{00000000-0005-0000-0000-00001D020000}"/>
    <cellStyle name="PSDate 3" xfId="542" xr:uid="{00000000-0005-0000-0000-00001E020000}"/>
    <cellStyle name="PSDec" xfId="543" xr:uid="{00000000-0005-0000-0000-00001F020000}"/>
    <cellStyle name="PSDec 2" xfId="544" xr:uid="{00000000-0005-0000-0000-000020020000}"/>
    <cellStyle name="PSDec 3" xfId="545" xr:uid="{00000000-0005-0000-0000-000021020000}"/>
    <cellStyle name="PSHeading" xfId="546" xr:uid="{00000000-0005-0000-0000-000022020000}"/>
    <cellStyle name="PSHeading 2" xfId="547" xr:uid="{00000000-0005-0000-0000-000023020000}"/>
    <cellStyle name="PSHeading 3" xfId="548" xr:uid="{00000000-0005-0000-0000-000024020000}"/>
    <cellStyle name="PSInt" xfId="549" xr:uid="{00000000-0005-0000-0000-000025020000}"/>
    <cellStyle name="PSInt 2" xfId="550" xr:uid="{00000000-0005-0000-0000-000026020000}"/>
    <cellStyle name="PSInt 3" xfId="551" xr:uid="{00000000-0005-0000-0000-000027020000}"/>
    <cellStyle name="PSSpacer" xfId="552" xr:uid="{00000000-0005-0000-0000-000028020000}"/>
    <cellStyle name="PSSpacer 2" xfId="553" xr:uid="{00000000-0005-0000-0000-000029020000}"/>
    <cellStyle name="PSSpacer 3" xfId="554" xr:uid="{00000000-0005-0000-0000-00002A020000}"/>
    <cellStyle name="purple - Style8" xfId="555" xr:uid="{00000000-0005-0000-0000-00002B020000}"/>
    <cellStyle name="purple - Style8 2" xfId="556" xr:uid="{00000000-0005-0000-0000-00002C020000}"/>
    <cellStyle name="purple - Style8_ACCOUNTS" xfId="557" xr:uid="{00000000-0005-0000-0000-00002D020000}"/>
    <cellStyle name="RED" xfId="558" xr:uid="{00000000-0005-0000-0000-00002E020000}"/>
    <cellStyle name="Red - Style7" xfId="559" xr:uid="{00000000-0005-0000-0000-00002F020000}"/>
    <cellStyle name="Red - Style7 2" xfId="560" xr:uid="{00000000-0005-0000-0000-000030020000}"/>
    <cellStyle name="Red - Style7_ACCOUNTS" xfId="561" xr:uid="{00000000-0005-0000-0000-000031020000}"/>
    <cellStyle name="RED_04 07E Wild Horse Wind Expansion (C) (2)" xfId="562" xr:uid="{00000000-0005-0000-0000-000032020000}"/>
    <cellStyle name="Report" xfId="563" xr:uid="{00000000-0005-0000-0000-000033020000}"/>
    <cellStyle name="Report - Style5" xfId="564" xr:uid="{00000000-0005-0000-0000-000034020000}"/>
    <cellStyle name="Report - Style6" xfId="565" xr:uid="{00000000-0005-0000-0000-000035020000}"/>
    <cellStyle name="Report - Style7" xfId="566" xr:uid="{00000000-0005-0000-0000-000036020000}"/>
    <cellStyle name="Report - Style8" xfId="567" xr:uid="{00000000-0005-0000-0000-000037020000}"/>
    <cellStyle name="Report 2" xfId="568" xr:uid="{00000000-0005-0000-0000-000038020000}"/>
    <cellStyle name="Report Bar" xfId="569" xr:uid="{00000000-0005-0000-0000-000039020000}"/>
    <cellStyle name="Report Bar 2" xfId="570" xr:uid="{00000000-0005-0000-0000-00003A020000}"/>
    <cellStyle name="Report Bar 3" xfId="571" xr:uid="{00000000-0005-0000-0000-00003B020000}"/>
    <cellStyle name="Report Bar 4" xfId="572" xr:uid="{00000000-0005-0000-0000-00003C020000}"/>
    <cellStyle name="Report Bar_Electric Rev Req Model (2009 GRC) Rebuttal" xfId="573" xr:uid="{00000000-0005-0000-0000-00003D020000}"/>
    <cellStyle name="Report Heading" xfId="574" xr:uid="{00000000-0005-0000-0000-00003E020000}"/>
    <cellStyle name="Report Heading 2" xfId="575" xr:uid="{00000000-0005-0000-0000-00003F020000}"/>
    <cellStyle name="Report Heading_Electric Rev Req Model (2009 GRC) Rebuttal" xfId="576" xr:uid="{00000000-0005-0000-0000-000040020000}"/>
    <cellStyle name="Report Percent" xfId="577" xr:uid="{00000000-0005-0000-0000-000041020000}"/>
    <cellStyle name="Report Percent 2" xfId="578" xr:uid="{00000000-0005-0000-0000-000042020000}"/>
    <cellStyle name="Report Percent_ACCOUNTS" xfId="579" xr:uid="{00000000-0005-0000-0000-000043020000}"/>
    <cellStyle name="Report Unit Cost" xfId="580" xr:uid="{00000000-0005-0000-0000-000044020000}"/>
    <cellStyle name="Report Unit Cost 2" xfId="581" xr:uid="{00000000-0005-0000-0000-000045020000}"/>
    <cellStyle name="Report Unit Cost 3" xfId="582" xr:uid="{00000000-0005-0000-0000-000046020000}"/>
    <cellStyle name="Report Unit Cost 4" xfId="583" xr:uid="{00000000-0005-0000-0000-000047020000}"/>
    <cellStyle name="Report Unit Cost_ACCOUNTS" xfId="584" xr:uid="{00000000-0005-0000-0000-000048020000}"/>
    <cellStyle name="Report_Electric Rev Req Model (2009 GRC) Rebuttal" xfId="585" xr:uid="{00000000-0005-0000-0000-000049020000}"/>
    <cellStyle name="Reports" xfId="586" xr:uid="{00000000-0005-0000-0000-00004A020000}"/>
    <cellStyle name="Reports Total" xfId="587" xr:uid="{00000000-0005-0000-0000-00004B020000}"/>
    <cellStyle name="Reports Total 2" xfId="588" xr:uid="{00000000-0005-0000-0000-00004C020000}"/>
    <cellStyle name="Reports Total 3" xfId="589" xr:uid="{00000000-0005-0000-0000-00004D020000}"/>
    <cellStyle name="Reports Total 4" xfId="590" xr:uid="{00000000-0005-0000-0000-00004E020000}"/>
    <cellStyle name="Reports Total_Electric Rev Req Model (2009 GRC) Rebuttal" xfId="591" xr:uid="{00000000-0005-0000-0000-00004F020000}"/>
    <cellStyle name="Reports Unit Cost Total" xfId="592" xr:uid="{00000000-0005-0000-0000-000050020000}"/>
    <cellStyle name="Reports_Book9" xfId="593" xr:uid="{00000000-0005-0000-0000-000051020000}"/>
    <cellStyle name="RevList" xfId="594" xr:uid="{00000000-0005-0000-0000-000052020000}"/>
    <cellStyle name="round100" xfId="595" xr:uid="{00000000-0005-0000-0000-000053020000}"/>
    <cellStyle name="round100 2" xfId="596" xr:uid="{00000000-0005-0000-0000-000054020000}"/>
    <cellStyle name="round100 3" xfId="597" xr:uid="{00000000-0005-0000-0000-000055020000}"/>
    <cellStyle name="SAPBEXaggData" xfId="598" xr:uid="{00000000-0005-0000-0000-000056020000}"/>
    <cellStyle name="SAPBEXaggDataEmph" xfId="599" xr:uid="{00000000-0005-0000-0000-000057020000}"/>
    <cellStyle name="SAPBEXaggItem" xfId="600" xr:uid="{00000000-0005-0000-0000-000058020000}"/>
    <cellStyle name="SAPBEXaggItemX" xfId="601" xr:uid="{00000000-0005-0000-0000-000059020000}"/>
    <cellStyle name="SAPBEXchaText" xfId="602" xr:uid="{00000000-0005-0000-0000-00005A020000}"/>
    <cellStyle name="SAPBEXexcBad7" xfId="603" xr:uid="{00000000-0005-0000-0000-00005B020000}"/>
    <cellStyle name="SAPBEXexcBad8" xfId="604" xr:uid="{00000000-0005-0000-0000-00005C020000}"/>
    <cellStyle name="SAPBEXexcBad9" xfId="605" xr:uid="{00000000-0005-0000-0000-00005D020000}"/>
    <cellStyle name="SAPBEXexcCritical4" xfId="606" xr:uid="{00000000-0005-0000-0000-00005E020000}"/>
    <cellStyle name="SAPBEXexcCritical5" xfId="607" xr:uid="{00000000-0005-0000-0000-00005F020000}"/>
    <cellStyle name="SAPBEXexcCritical6" xfId="608" xr:uid="{00000000-0005-0000-0000-000060020000}"/>
    <cellStyle name="SAPBEXexcGood1" xfId="609" xr:uid="{00000000-0005-0000-0000-000061020000}"/>
    <cellStyle name="SAPBEXexcGood2" xfId="610" xr:uid="{00000000-0005-0000-0000-000062020000}"/>
    <cellStyle name="SAPBEXexcGood3" xfId="611" xr:uid="{00000000-0005-0000-0000-000063020000}"/>
    <cellStyle name="SAPBEXfilterDrill" xfId="612" xr:uid="{00000000-0005-0000-0000-000064020000}"/>
    <cellStyle name="SAPBEXfilterItem" xfId="613" xr:uid="{00000000-0005-0000-0000-000065020000}"/>
    <cellStyle name="SAPBEXfilterText" xfId="614" xr:uid="{00000000-0005-0000-0000-000066020000}"/>
    <cellStyle name="SAPBEXformats" xfId="615" xr:uid="{00000000-0005-0000-0000-000067020000}"/>
    <cellStyle name="SAPBEXheaderItem" xfId="616" xr:uid="{00000000-0005-0000-0000-000068020000}"/>
    <cellStyle name="SAPBEXheaderText" xfId="617" xr:uid="{00000000-0005-0000-0000-000069020000}"/>
    <cellStyle name="SAPBEXHLevel0" xfId="618" xr:uid="{00000000-0005-0000-0000-00006A020000}"/>
    <cellStyle name="SAPBEXHLevel0X" xfId="619" xr:uid="{00000000-0005-0000-0000-00006B020000}"/>
    <cellStyle name="SAPBEXHLevel1" xfId="620" xr:uid="{00000000-0005-0000-0000-00006C020000}"/>
    <cellStyle name="SAPBEXHLevel1X" xfId="621" xr:uid="{00000000-0005-0000-0000-00006D020000}"/>
    <cellStyle name="SAPBEXHLevel2" xfId="622" xr:uid="{00000000-0005-0000-0000-00006E020000}"/>
    <cellStyle name="SAPBEXHLevel2X" xfId="623" xr:uid="{00000000-0005-0000-0000-00006F020000}"/>
    <cellStyle name="SAPBEXHLevel3" xfId="624" xr:uid="{00000000-0005-0000-0000-000070020000}"/>
    <cellStyle name="SAPBEXHLevel3X" xfId="625" xr:uid="{00000000-0005-0000-0000-000071020000}"/>
    <cellStyle name="SAPBEXresData" xfId="626" xr:uid="{00000000-0005-0000-0000-000072020000}"/>
    <cellStyle name="SAPBEXresDataEmph" xfId="627" xr:uid="{00000000-0005-0000-0000-000073020000}"/>
    <cellStyle name="SAPBEXresItem" xfId="628" xr:uid="{00000000-0005-0000-0000-000074020000}"/>
    <cellStyle name="SAPBEXresItemX" xfId="629" xr:uid="{00000000-0005-0000-0000-000075020000}"/>
    <cellStyle name="SAPBEXstdData" xfId="630" xr:uid="{00000000-0005-0000-0000-000076020000}"/>
    <cellStyle name="SAPBEXstdDataEmph" xfId="631" xr:uid="{00000000-0005-0000-0000-000077020000}"/>
    <cellStyle name="SAPBEXstdItem" xfId="632" xr:uid="{00000000-0005-0000-0000-000078020000}"/>
    <cellStyle name="SAPBEXstdItemX" xfId="633" xr:uid="{00000000-0005-0000-0000-000079020000}"/>
    <cellStyle name="SAPBEXtitle" xfId="634" xr:uid="{00000000-0005-0000-0000-00007A020000}"/>
    <cellStyle name="SAPBEXundefined" xfId="635" xr:uid="{00000000-0005-0000-0000-00007B020000}"/>
    <cellStyle name="shade" xfId="636" xr:uid="{00000000-0005-0000-0000-00007C020000}"/>
    <cellStyle name="shade 2" xfId="637" xr:uid="{00000000-0005-0000-0000-00007D020000}"/>
    <cellStyle name="shade 3" xfId="638" xr:uid="{00000000-0005-0000-0000-00007E020000}"/>
    <cellStyle name="shade_ACCOUNTS" xfId="639" xr:uid="{00000000-0005-0000-0000-00007F020000}"/>
    <cellStyle name="StmtTtl1" xfId="640" xr:uid="{00000000-0005-0000-0000-000080020000}"/>
    <cellStyle name="StmtTtl1 2" xfId="641" xr:uid="{00000000-0005-0000-0000-000081020000}"/>
    <cellStyle name="StmtTtl1 3" xfId="642" xr:uid="{00000000-0005-0000-0000-000082020000}"/>
    <cellStyle name="StmtTtl1 4" xfId="643" xr:uid="{00000000-0005-0000-0000-000083020000}"/>
    <cellStyle name="StmtTtl1_Gas Rev Req Model (2010 GRC)" xfId="644" xr:uid="{00000000-0005-0000-0000-000084020000}"/>
    <cellStyle name="StmtTtl2" xfId="645" xr:uid="{00000000-0005-0000-0000-000085020000}"/>
    <cellStyle name="StmtTtl2 2" xfId="646" xr:uid="{00000000-0005-0000-0000-000086020000}"/>
    <cellStyle name="StmtTtl2 3" xfId="647" xr:uid="{00000000-0005-0000-0000-000087020000}"/>
    <cellStyle name="STYL1 - Style1" xfId="648" xr:uid="{00000000-0005-0000-0000-000088020000}"/>
    <cellStyle name="Style 1" xfId="649" xr:uid="{00000000-0005-0000-0000-000089020000}"/>
    <cellStyle name="Style 1 2" xfId="650" xr:uid="{00000000-0005-0000-0000-00008A020000}"/>
    <cellStyle name="Style 1 3" xfId="651" xr:uid="{00000000-0005-0000-0000-00008B020000}"/>
    <cellStyle name="Style 1 4" xfId="652" xr:uid="{00000000-0005-0000-0000-00008C020000}"/>
    <cellStyle name="Style 1 5" xfId="653" xr:uid="{00000000-0005-0000-0000-00008D020000}"/>
    <cellStyle name="Style 1 6" xfId="654" xr:uid="{00000000-0005-0000-0000-00008E020000}"/>
    <cellStyle name="Style 1_4 31 Regulatory Assets and Liabilities  7 06- Exhibit D" xfId="655" xr:uid="{00000000-0005-0000-0000-00008F020000}"/>
    <cellStyle name="Subtotal" xfId="656" xr:uid="{00000000-0005-0000-0000-000090020000}"/>
    <cellStyle name="Sub-total" xfId="657" xr:uid="{00000000-0005-0000-0000-000091020000}"/>
    <cellStyle name="Test" xfId="658" xr:uid="{00000000-0005-0000-0000-000092020000}"/>
    <cellStyle name="Title 2" xfId="659" xr:uid="{00000000-0005-0000-0000-000093020000}"/>
    <cellStyle name="Title 2 2" xfId="660" xr:uid="{00000000-0005-0000-0000-000094020000}"/>
    <cellStyle name="Title: - Style3" xfId="661" xr:uid="{00000000-0005-0000-0000-000095020000}"/>
    <cellStyle name="Title: - Style4" xfId="662" xr:uid="{00000000-0005-0000-0000-000096020000}"/>
    <cellStyle name="Title: Major" xfId="663" xr:uid="{00000000-0005-0000-0000-000097020000}"/>
    <cellStyle name="Title: Major 2" xfId="664" xr:uid="{00000000-0005-0000-0000-000098020000}"/>
    <cellStyle name="Title: Major 3" xfId="665" xr:uid="{00000000-0005-0000-0000-000099020000}"/>
    <cellStyle name="Title: Minor" xfId="666" xr:uid="{00000000-0005-0000-0000-00009A020000}"/>
    <cellStyle name="Title: Minor 2" xfId="667" xr:uid="{00000000-0005-0000-0000-00009B020000}"/>
    <cellStyle name="Title: Minor_Electric Rev Req Model (2009 GRC) Rebuttal" xfId="668" xr:uid="{00000000-0005-0000-0000-00009C020000}"/>
    <cellStyle name="Title: Worksheet" xfId="669" xr:uid="{00000000-0005-0000-0000-00009D020000}"/>
    <cellStyle name="Total 2" xfId="670" xr:uid="{00000000-0005-0000-0000-00009E020000}"/>
    <cellStyle name="Total 3" xfId="671" xr:uid="{00000000-0005-0000-0000-00009F020000}"/>
    <cellStyle name="Total 4" xfId="672" xr:uid="{00000000-0005-0000-0000-0000A0020000}"/>
    <cellStyle name="Total 5" xfId="673" xr:uid="{00000000-0005-0000-0000-0000A1020000}"/>
    <cellStyle name="Total 6" xfId="674" xr:uid="{00000000-0005-0000-0000-0000A2020000}"/>
    <cellStyle name="Total4 - Style4" xfId="675" xr:uid="{00000000-0005-0000-0000-0000A3020000}"/>
    <cellStyle name="Total4 - Style4 2" xfId="676" xr:uid="{00000000-0005-0000-0000-0000A4020000}"/>
    <cellStyle name="Total4 - Style4_ACCOUNTS" xfId="677" xr:uid="{00000000-0005-0000-0000-0000A5020000}"/>
    <cellStyle name="Warning Text 2" xfId="678" xr:uid="{00000000-0005-0000-0000-0000A6020000}"/>
    <cellStyle name="Warning Text 3" xfId="679" xr:uid="{00000000-0005-0000-0000-0000A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9%20-%2019XXXX,%2019XXXX%202019%20GRC/01%20Initial%20Filing%202019-06-14)/Workpapers/RevReq-COS-Attrition%20WP/NEW-PSE-WP-JDT03-04-05-06-08-GCOS-MODEL-19GRC-06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Cost BrkOut"/>
      <sheetName val="Compare"/>
      <sheetName val="ErrorCheck"/>
      <sheetName val="Not Used--&gt;"/>
      <sheetName val="Gas Cost Allocation"/>
      <sheetName val="BalChSup"/>
    </sheetNames>
    <sheetDataSet>
      <sheetData sheetId="0"/>
      <sheetData sheetId="1">
        <row r="29">
          <cell r="F29">
            <v>7.6200000000000004E-2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pageSetUpPr fitToPage="1"/>
  </sheetPr>
  <dimension ref="B2:L21"/>
  <sheetViews>
    <sheetView showGridLines="0" tabSelected="1" zoomScaleNormal="100" workbookViewId="0">
      <selection activeCell="E10" sqref="E10"/>
    </sheetView>
  </sheetViews>
  <sheetFormatPr defaultRowHeight="12.75" x14ac:dyDescent="0.2"/>
  <cols>
    <col min="1" max="1" width="9.140625" style="1"/>
    <col min="2" max="2" width="5" style="1" bestFit="1" customWidth="1"/>
    <col min="3" max="3" width="3.5703125" style="1" customWidth="1"/>
    <col min="4" max="4" width="38.85546875" style="1" customWidth="1"/>
    <col min="5" max="5" width="13.85546875" style="1" customWidth="1"/>
    <col min="6" max="6" width="3.7109375" style="1" customWidth="1"/>
    <col min="7" max="12" width="16.42578125" style="1" customWidth="1"/>
    <col min="13" max="16384" width="9.140625" style="1"/>
  </cols>
  <sheetData>
    <row r="2" spans="2:12" x14ac:dyDescent="0.2">
      <c r="B2" s="11" t="s">
        <v>12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x14ac:dyDescent="0.2">
      <c r="B3" s="11" t="s">
        <v>11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x14ac:dyDescent="0.2">
      <c r="B4" s="11" t="s">
        <v>10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2" x14ac:dyDescent="0.2">
      <c r="B5" s="11" t="s">
        <v>43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2:12" ht="38.25" x14ac:dyDescent="0.2">
      <c r="B7" s="8" t="s">
        <v>9</v>
      </c>
      <c r="C7" s="8"/>
      <c r="D7" s="10" t="s">
        <v>8</v>
      </c>
      <c r="E7" s="10" t="s">
        <v>31</v>
      </c>
      <c r="F7" s="10"/>
      <c r="G7" s="9" t="s">
        <v>7</v>
      </c>
      <c r="H7" s="9" t="s">
        <v>6</v>
      </c>
      <c r="I7" s="9" t="s">
        <v>5</v>
      </c>
      <c r="J7" s="8" t="s">
        <v>4</v>
      </c>
      <c r="K7" s="8" t="s">
        <v>3</v>
      </c>
      <c r="L7" s="8" t="s">
        <v>2</v>
      </c>
    </row>
    <row r="8" spans="2:12" x14ac:dyDescent="0.2">
      <c r="D8" s="3" t="s">
        <v>28</v>
      </c>
      <c r="E8" s="3" t="s">
        <v>27</v>
      </c>
      <c r="F8" s="3"/>
      <c r="G8" s="3" t="s">
        <v>26</v>
      </c>
      <c r="H8" s="3" t="s">
        <v>25</v>
      </c>
      <c r="I8" s="3" t="s">
        <v>24</v>
      </c>
      <c r="J8" s="3" t="s">
        <v>32</v>
      </c>
      <c r="K8" s="3" t="s">
        <v>33</v>
      </c>
      <c r="L8" s="3" t="s">
        <v>34</v>
      </c>
    </row>
    <row r="10" spans="2:12" x14ac:dyDescent="0.2">
      <c r="B10" s="3">
        <v>1</v>
      </c>
      <c r="C10" s="5" t="s">
        <v>35</v>
      </c>
      <c r="D10" s="6"/>
      <c r="G10" s="7"/>
      <c r="H10" s="7"/>
      <c r="I10" s="7"/>
      <c r="J10" s="7"/>
      <c r="K10" s="7"/>
      <c r="L10" s="7"/>
    </row>
    <row r="11" spans="2:12" x14ac:dyDescent="0.2">
      <c r="B11" s="3">
        <f t="shared" ref="B11:B19" si="0">B10+1</f>
        <v>2</v>
      </c>
      <c r="C11" s="3"/>
      <c r="D11" s="5" t="s">
        <v>36</v>
      </c>
      <c r="E11" s="4">
        <v>5.7999999999999996E-3</v>
      </c>
      <c r="F11" s="4"/>
      <c r="G11" s="4">
        <v>6.0000000000000001E-3</v>
      </c>
      <c r="H11" s="4">
        <v>6.0000000000000001E-3</v>
      </c>
      <c r="I11" s="4">
        <v>4.4999999999999997E-3</v>
      </c>
      <c r="J11" s="4">
        <v>5.9999999999999995E-4</v>
      </c>
      <c r="K11" s="4">
        <v>5.3E-3</v>
      </c>
      <c r="L11" s="4">
        <v>0</v>
      </c>
    </row>
    <row r="12" spans="2:12" x14ac:dyDescent="0.2">
      <c r="B12" s="3">
        <f t="shared" si="0"/>
        <v>3</v>
      </c>
      <c r="C12" s="3"/>
      <c r="D12" s="5" t="s">
        <v>37</v>
      </c>
      <c r="E12" s="4">
        <v>9.4500000000000001E-2</v>
      </c>
      <c r="F12" s="4"/>
      <c r="G12" s="4">
        <v>9.5899999999999999E-2</v>
      </c>
      <c r="H12" s="4">
        <v>8.3500000000000005E-2</v>
      </c>
      <c r="I12" s="4">
        <v>0.1018</v>
      </c>
      <c r="J12" s="4">
        <v>0.14050000000000001</v>
      </c>
      <c r="K12" s="4">
        <v>1.1333</v>
      </c>
      <c r="L12" s="4">
        <v>0.46579999999999999</v>
      </c>
    </row>
    <row r="13" spans="2:12" x14ac:dyDescent="0.2">
      <c r="B13" s="3">
        <f t="shared" si="0"/>
        <v>4</v>
      </c>
      <c r="C13" s="6"/>
      <c r="D13" s="5" t="s">
        <v>38</v>
      </c>
      <c r="E13" s="4">
        <v>0</v>
      </c>
      <c r="F13" s="4"/>
      <c r="G13" s="4">
        <v>0</v>
      </c>
      <c r="H13" s="4">
        <v>0</v>
      </c>
      <c r="I13" s="4">
        <v>0</v>
      </c>
      <c r="J13" s="4">
        <v>1E-4</v>
      </c>
      <c r="K13" s="4">
        <v>1E-4</v>
      </c>
      <c r="L13" s="4">
        <v>4.0000000000000002E-4</v>
      </c>
    </row>
    <row r="14" spans="2:12" x14ac:dyDescent="0.2">
      <c r="B14" s="3">
        <f t="shared" si="0"/>
        <v>5</v>
      </c>
      <c r="D14" s="5" t="s">
        <v>39</v>
      </c>
      <c r="E14" s="4">
        <v>1.3746</v>
      </c>
      <c r="F14" s="4"/>
      <c r="G14" s="4">
        <v>1.3751</v>
      </c>
      <c r="H14" s="4">
        <v>1.3763000000000001</v>
      </c>
      <c r="I14" s="4">
        <v>1.4031</v>
      </c>
      <c r="J14" s="4">
        <v>1.4677</v>
      </c>
      <c r="K14" s="4">
        <v>1.4371</v>
      </c>
      <c r="L14" s="4">
        <v>1.9376</v>
      </c>
    </row>
    <row r="15" spans="2:12" x14ac:dyDescent="0.2">
      <c r="B15" s="3">
        <f t="shared" si="0"/>
        <v>6</v>
      </c>
      <c r="D15" s="5" t="s">
        <v>40</v>
      </c>
      <c r="E15" s="4">
        <v>0</v>
      </c>
      <c r="F15" s="4"/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2:12" x14ac:dyDescent="0.2">
      <c r="B16" s="3">
        <f t="shared" si="0"/>
        <v>7</v>
      </c>
      <c r="C16" s="5"/>
      <c r="D16" s="5" t="s">
        <v>41</v>
      </c>
      <c r="E16" s="4">
        <v>0</v>
      </c>
      <c r="F16" s="4"/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  <row r="17" spans="2:12" x14ac:dyDescent="0.2">
      <c r="B17" s="3">
        <f t="shared" si="0"/>
        <v>8</v>
      </c>
      <c r="D17" s="5" t="s">
        <v>42</v>
      </c>
      <c r="E17" s="4">
        <v>0</v>
      </c>
      <c r="F17" s="4"/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</row>
    <row r="18" spans="2:12" x14ac:dyDescent="0.2">
      <c r="B18" s="3">
        <f t="shared" si="0"/>
        <v>9</v>
      </c>
    </row>
    <row r="19" spans="2:12" x14ac:dyDescent="0.2">
      <c r="B19" s="3">
        <f t="shared" si="0"/>
        <v>10</v>
      </c>
      <c r="C19" s="1" t="s">
        <v>1</v>
      </c>
      <c r="E19" s="4">
        <v>1.4749000000000001</v>
      </c>
      <c r="G19" s="4">
        <v>1.4770000000000001</v>
      </c>
      <c r="H19" s="4">
        <v>1.4658</v>
      </c>
      <c r="I19" s="4">
        <v>1.5095000000000001</v>
      </c>
      <c r="J19" s="4">
        <v>1.609</v>
      </c>
      <c r="K19" s="4">
        <v>2.5758999999999999</v>
      </c>
      <c r="L19" s="4">
        <v>2.4037999999999999</v>
      </c>
    </row>
    <row r="21" spans="2:12" x14ac:dyDescent="0.2">
      <c r="B21" s="3">
        <v>11</v>
      </c>
      <c r="C21" s="1" t="s">
        <v>0</v>
      </c>
      <c r="E21" s="2">
        <f ca="1">E19-E12-E11</f>
        <v>1.3746</v>
      </c>
      <c r="G21" s="2">
        <f t="shared" ref="G21:L21" ca="1" si="1">G19-G12-G11</f>
        <v>1.3751</v>
      </c>
      <c r="H21" s="2">
        <f t="shared" ca="1" si="1"/>
        <v>1.3763000000000001</v>
      </c>
      <c r="I21" s="2">
        <f t="shared" ca="1" si="1"/>
        <v>1.4032000000000002</v>
      </c>
      <c r="J21" s="2">
        <f t="shared" ca="1" si="1"/>
        <v>1.4679</v>
      </c>
      <c r="K21" s="2">
        <f t="shared" ca="1" si="1"/>
        <v>1.4372999999999998</v>
      </c>
      <c r="L21" s="2">
        <f t="shared" ca="1" si="1"/>
        <v>1.9379999999999999</v>
      </c>
    </row>
  </sheetData>
  <pageMargins left="0.75" right="0.75" top="1" bottom="1" header="0.5" footer="0.5"/>
  <pageSetup scale="75" orientation="landscape" r:id="rId1"/>
  <headerFooter alignWithMargins="0">
    <oddFooter>&amp;RExhibit No. ___(JDT-08)
                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I25"/>
  <sheetViews>
    <sheetView showGridLines="0" zoomScale="110" zoomScaleNormal="110" workbookViewId="0">
      <selection activeCell="D31" sqref="D31"/>
    </sheetView>
  </sheetViews>
  <sheetFormatPr defaultRowHeight="12.75" x14ac:dyDescent="0.2"/>
  <cols>
    <col min="1" max="1" width="9.140625" style="12"/>
    <col min="2" max="2" width="5" style="12" bestFit="1" customWidth="1"/>
    <col min="3" max="3" width="54.28515625" style="12" bestFit="1" customWidth="1"/>
    <col min="4" max="5" width="17.85546875" style="12" customWidth="1"/>
    <col min="6" max="6" width="16.42578125" style="12" customWidth="1"/>
    <col min="7" max="7" width="15.28515625" style="12" customWidth="1"/>
    <col min="8" max="8" width="16.85546875" style="12" customWidth="1"/>
    <col min="9" max="9" width="14.42578125" style="12" customWidth="1"/>
    <col min="10" max="16384" width="9.140625" style="12"/>
  </cols>
  <sheetData>
    <row r="2" spans="2:9" x14ac:dyDescent="0.2">
      <c r="B2" s="25" t="s">
        <v>12</v>
      </c>
      <c r="C2" s="25"/>
      <c r="D2" s="25"/>
      <c r="E2" s="25"/>
      <c r="F2" s="25"/>
      <c r="G2" s="25"/>
      <c r="H2" s="25"/>
      <c r="I2" s="25"/>
    </row>
    <row r="3" spans="2:9" x14ac:dyDescent="0.2">
      <c r="B3" s="11" t="s">
        <v>11</v>
      </c>
      <c r="C3" s="25"/>
      <c r="D3" s="25"/>
      <c r="E3" s="25"/>
      <c r="F3" s="25"/>
      <c r="G3" s="25"/>
      <c r="H3" s="25"/>
      <c r="I3" s="25"/>
    </row>
    <row r="4" spans="2:9" x14ac:dyDescent="0.2">
      <c r="B4" s="25" t="s">
        <v>30</v>
      </c>
      <c r="C4" s="25"/>
      <c r="D4" s="25"/>
      <c r="E4" s="25"/>
      <c r="F4" s="25"/>
      <c r="G4" s="25"/>
      <c r="H4" s="25"/>
      <c r="I4" s="25"/>
    </row>
    <row r="5" spans="2:9" x14ac:dyDescent="0.2">
      <c r="B5" s="25" t="s">
        <v>43</v>
      </c>
      <c r="C5" s="25"/>
      <c r="D5" s="25"/>
      <c r="E5" s="25"/>
      <c r="F5" s="25"/>
      <c r="G5" s="25"/>
      <c r="H5" s="25"/>
      <c r="I5" s="25"/>
    </row>
    <row r="7" spans="2:9" ht="38.25" x14ac:dyDescent="0.2">
      <c r="B7" s="22" t="s">
        <v>9</v>
      </c>
      <c r="C7" s="24" t="s">
        <v>8</v>
      </c>
      <c r="D7" s="23" t="s">
        <v>6</v>
      </c>
      <c r="E7" s="23" t="s">
        <v>5</v>
      </c>
      <c r="F7" s="22" t="s">
        <v>4</v>
      </c>
      <c r="G7" s="22" t="s">
        <v>3</v>
      </c>
      <c r="H7" s="22" t="s">
        <v>2</v>
      </c>
      <c r="I7" s="22" t="s">
        <v>29</v>
      </c>
    </row>
    <row r="8" spans="2:9" x14ac:dyDescent="0.2">
      <c r="C8" s="15" t="s">
        <v>28</v>
      </c>
      <c r="D8" s="15"/>
      <c r="E8" s="15"/>
      <c r="F8" s="15" t="s">
        <v>27</v>
      </c>
      <c r="G8" s="15" t="s">
        <v>26</v>
      </c>
      <c r="H8" s="15" t="s">
        <v>25</v>
      </c>
      <c r="I8" s="15" t="s">
        <v>24</v>
      </c>
    </row>
    <row r="10" spans="2:9" x14ac:dyDescent="0.2">
      <c r="B10" s="15">
        <v>1</v>
      </c>
      <c r="C10" s="12" t="s">
        <v>23</v>
      </c>
      <c r="D10" s="16">
        <v>936186.81824354548</v>
      </c>
      <c r="E10" s="16">
        <v>233266.9772728181</v>
      </c>
      <c r="F10" s="16">
        <v>46212.551186240518</v>
      </c>
      <c r="G10" s="16">
        <v>28924.001009745429</v>
      </c>
      <c r="H10" s="16">
        <v>66898.067768212932</v>
      </c>
      <c r="I10" s="16">
        <f ca="1">SUM(D10:H10)</f>
        <v>1311488.4154805625</v>
      </c>
    </row>
    <row r="11" spans="2:9" x14ac:dyDescent="0.2">
      <c r="B11" s="15">
        <f>B10+1</f>
        <v>2</v>
      </c>
      <c r="C11" s="12" t="s">
        <v>22</v>
      </c>
      <c r="D11" s="21">
        <v>232245222.90300003</v>
      </c>
      <c r="E11" s="21">
        <v>65497864.558000013</v>
      </c>
      <c r="F11" s="21">
        <v>15787998.554000001</v>
      </c>
      <c r="G11" s="21">
        <v>8752636.7929999996</v>
      </c>
      <c r="H11" s="21">
        <v>22881723.659000002</v>
      </c>
      <c r="I11" s="16">
        <f ca="1">SUM(D11:H11)</f>
        <v>345165446.46700001</v>
      </c>
    </row>
    <row r="12" spans="2:9" x14ac:dyDescent="0.2">
      <c r="B12" s="15">
        <f>B11+1</f>
        <v>3</v>
      </c>
      <c r="C12" s="12" t="s">
        <v>19</v>
      </c>
      <c r="D12" s="14">
        <f t="shared" ref="D12:I12" ca="1" si="0">D10/D11</f>
        <v>4.0310272329457343E-3</v>
      </c>
      <c r="E12" s="14">
        <f t="shared" ca="1" si="0"/>
        <v>3.5614440080905889E-3</v>
      </c>
      <c r="F12" s="14">
        <f t="shared" ca="1" si="0"/>
        <v>2.9270683695706472E-3</v>
      </c>
      <c r="G12" s="14">
        <f t="shared" ca="1" si="0"/>
        <v>3.304604280264167E-3</v>
      </c>
      <c r="H12" s="14">
        <f t="shared" ca="1" si="0"/>
        <v>2.9236463461047046E-3</v>
      </c>
      <c r="I12" s="14">
        <f t="shared" ca="1" si="0"/>
        <v>3.7995935830325038E-3</v>
      </c>
    </row>
    <row r="14" spans="2:9" x14ac:dyDescent="0.2">
      <c r="B14" s="15">
        <f>B12+1</f>
        <v>4</v>
      </c>
      <c r="C14" s="12" t="s">
        <v>21</v>
      </c>
      <c r="D14" s="16">
        <v>2813332.596281887</v>
      </c>
      <c r="E14" s="16">
        <v>596986.3349588532</v>
      </c>
      <c r="F14" s="16">
        <v>221772.34695503223</v>
      </c>
      <c r="G14" s="16">
        <v>107289.70164520401</v>
      </c>
      <c r="H14" s="16">
        <v>289511.18200604944</v>
      </c>
      <c r="I14" s="16">
        <f ca="1">SUM(D14:H14)</f>
        <v>4028892.1618470256</v>
      </c>
    </row>
    <row r="15" spans="2:9" x14ac:dyDescent="0.2">
      <c r="B15" s="15">
        <f>B14+1</f>
        <v>5</v>
      </c>
      <c r="C15" s="12" t="s">
        <v>20</v>
      </c>
      <c r="D15" s="21">
        <f ca="1">D11</f>
        <v>232245222.90300003</v>
      </c>
      <c r="E15" s="21">
        <f ca="1">E11</f>
        <v>65497864.558000013</v>
      </c>
      <c r="F15" s="21">
        <f ca="1">F11</f>
        <v>15787998.554000001</v>
      </c>
      <c r="G15" s="21">
        <f ca="1">G11</f>
        <v>8752636.7929999996</v>
      </c>
      <c r="H15" s="21">
        <f ca="1">H11</f>
        <v>22881723.659000002</v>
      </c>
      <c r="I15" s="16">
        <f ca="1">SUM(D15:H15)</f>
        <v>345165446.46700001</v>
      </c>
    </row>
    <row r="16" spans="2:9" x14ac:dyDescent="0.2">
      <c r="B16" s="15">
        <f>B15+1</f>
        <v>6</v>
      </c>
      <c r="C16" s="12" t="s">
        <v>19</v>
      </c>
      <c r="D16" s="14">
        <f t="shared" ref="D16:I16" ca="1" si="1">D14/D15</f>
        <v>1.211362955550181E-2</v>
      </c>
      <c r="E16" s="14">
        <f t="shared" ca="1" si="1"/>
        <v>9.1145923456818455E-3</v>
      </c>
      <c r="F16" s="14">
        <f t="shared" ca="1" si="1"/>
        <v>1.4046894303701632E-2</v>
      </c>
      <c r="G16" s="14">
        <f t="shared" ca="1" si="1"/>
        <v>1.2257986271178295E-2</v>
      </c>
      <c r="H16" s="14">
        <f t="shared" ca="1" si="1"/>
        <v>1.2652507578561584E-2</v>
      </c>
      <c r="I16" s="14">
        <f t="shared" ca="1" si="1"/>
        <v>1.1672350761310093E-2</v>
      </c>
    </row>
    <row r="17" spans="2:9" x14ac:dyDescent="0.2">
      <c r="B17" s="15"/>
      <c r="D17" s="20"/>
      <c r="E17" s="20"/>
      <c r="F17" s="20"/>
      <c r="G17" s="20"/>
      <c r="H17" s="20"/>
      <c r="I17" s="20"/>
    </row>
    <row r="18" spans="2:9" x14ac:dyDescent="0.2">
      <c r="B18" s="15">
        <f>B16+1</f>
        <v>7</v>
      </c>
      <c r="C18" s="12" t="s">
        <v>18</v>
      </c>
      <c r="D18" s="18">
        <f ca="1">D14+D10</f>
        <v>3749519.4145254325</v>
      </c>
      <c r="E18" s="18">
        <f ca="1">E14+E10</f>
        <v>830253.3122316713</v>
      </c>
      <c r="F18" s="18">
        <f ca="1">F14+F10</f>
        <v>267984.89814127277</v>
      </c>
      <c r="G18" s="18">
        <f ca="1">G14+G10</f>
        <v>136213.70265494945</v>
      </c>
      <c r="H18" s="18">
        <f ca="1">H14+H10</f>
        <v>356409.24977426237</v>
      </c>
      <c r="I18" s="16">
        <f ca="1">SUM(D18:H18)</f>
        <v>5340380.5773275876</v>
      </c>
    </row>
    <row r="19" spans="2:9" x14ac:dyDescent="0.2">
      <c r="B19" s="15">
        <f>B18+1</f>
        <v>8</v>
      </c>
      <c r="C19" s="12" t="s">
        <v>17</v>
      </c>
      <c r="D19" s="13">
        <f t="shared" ref="D19:I19" ca="1" si="2">D16+D12</f>
        <v>1.6144656788447544E-2</v>
      </c>
      <c r="E19" s="13">
        <f t="shared" ca="1" si="2"/>
        <v>1.2676036353772435E-2</v>
      </c>
      <c r="F19" s="13">
        <f t="shared" ca="1" si="2"/>
        <v>1.697396267327228E-2</v>
      </c>
      <c r="G19" s="13">
        <f t="shared" ca="1" si="2"/>
        <v>1.5562590551442462E-2</v>
      </c>
      <c r="H19" s="13">
        <f t="shared" ca="1" si="2"/>
        <v>1.5576153924666289E-2</v>
      </c>
      <c r="I19" s="13">
        <f t="shared" ca="1" si="2"/>
        <v>1.5471944344342597E-2</v>
      </c>
    </row>
    <row r="21" spans="2:9" x14ac:dyDescent="0.2">
      <c r="C21" s="19" t="s">
        <v>16</v>
      </c>
    </row>
    <row r="22" spans="2:9" x14ac:dyDescent="0.2">
      <c r="B22" s="15">
        <f>B19+1</f>
        <v>9</v>
      </c>
      <c r="C22" s="12" t="s">
        <v>15</v>
      </c>
      <c r="D22" s="18">
        <v>293818.05816952779</v>
      </c>
      <c r="E22" s="18">
        <v>108930.87520600336</v>
      </c>
      <c r="F22" s="18">
        <v>114629.81896693603</v>
      </c>
      <c r="G22" s="18">
        <v>11515.99495488005</v>
      </c>
      <c r="H22" s="18">
        <v>155726.56774438586</v>
      </c>
      <c r="I22" s="16">
        <f ca="1">SUM(D22:H22)</f>
        <v>684621.31504173321</v>
      </c>
    </row>
    <row r="24" spans="2:9" x14ac:dyDescent="0.2">
      <c r="B24" s="15">
        <f>B22+1</f>
        <v>10</v>
      </c>
      <c r="C24" s="12" t="s">
        <v>14</v>
      </c>
      <c r="D24" s="17">
        <f ca="1">D18-D22</f>
        <v>3455701.3563559046</v>
      </c>
      <c r="E24" s="17">
        <f ca="1">E18-E22</f>
        <v>721322.43702566798</v>
      </c>
      <c r="F24" s="17">
        <f ca="1">F18-F22</f>
        <v>153355.07917433674</v>
      </c>
      <c r="G24" s="17">
        <f ca="1">G18-G22</f>
        <v>124697.7077000694</v>
      </c>
      <c r="H24" s="17">
        <f ca="1">H18-H22</f>
        <v>200682.68202987651</v>
      </c>
      <c r="I24" s="16">
        <f ca="1">SUM(D24:H24)</f>
        <v>4655759.2622858556</v>
      </c>
    </row>
    <row r="25" spans="2:9" x14ac:dyDescent="0.2">
      <c r="B25" s="15">
        <f>B24+1</f>
        <v>11</v>
      </c>
      <c r="C25" s="12" t="s">
        <v>13</v>
      </c>
      <c r="D25" s="14">
        <f t="shared" ref="D25:I25" ca="1" si="3">D24/D11</f>
        <v>1.4879536866940076E-2</v>
      </c>
      <c r="E25" s="14">
        <f t="shared" ca="1" si="3"/>
        <v>1.1012915335383473E-2</v>
      </c>
      <c r="F25" s="14">
        <f t="shared" ca="1" si="3"/>
        <v>9.7133958208707304E-3</v>
      </c>
      <c r="G25" s="14">
        <f t="shared" ca="1" si="3"/>
        <v>1.4246873330765594E-2</v>
      </c>
      <c r="H25" s="14">
        <f t="shared" ca="1" si="3"/>
        <v>8.7704355240276043E-3</v>
      </c>
      <c r="I25" s="14">
        <f t="shared" ca="1" si="3"/>
        <v>1.3488485912888084E-2</v>
      </c>
    </row>
  </sheetData>
  <pageMargins left="0.75" right="0.75" top="1" bottom="1" header="0.5" footer="0.5"/>
  <pageSetup scale="78" orientation="landscape" r:id="rId1"/>
  <headerFooter alignWithMargins="0">
    <oddFooter>&amp;RExhibit No. ___(JDT-08)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BBF498-AA5A-4A8D-9218-3CFB7A73D8C2}"/>
</file>

<file path=customXml/itemProps2.xml><?xml version="1.0" encoding="utf-8"?>
<ds:datastoreItem xmlns:ds="http://schemas.openxmlformats.org/officeDocument/2006/customXml" ds:itemID="{6C7ED187-B866-45C3-86CD-439177F12508}"/>
</file>

<file path=customXml/itemProps3.xml><?xml version="1.0" encoding="utf-8"?>
<ds:datastoreItem xmlns:ds="http://schemas.openxmlformats.org/officeDocument/2006/customXml" ds:itemID="{96B3C9AA-1FE5-4E56-B777-A5DA7DB4FF17}"/>
</file>

<file path=customXml/itemProps4.xml><?xml version="1.0" encoding="utf-8"?>
<ds:datastoreItem xmlns:ds="http://schemas.openxmlformats.org/officeDocument/2006/customXml" ds:itemID="{E1AD596C-CD48-4731-AED7-B79F3499F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 JDT-8 Pg. 1</vt:lpstr>
      <vt:lpstr>Exh. JDT-8 Pg. 2</vt:lpstr>
      <vt:lpstr>'Exh. JDT-8 Pg. 1'!Print_Area</vt:lpstr>
      <vt:lpstr>'Exh. JDT-8 Pg. 2'!Print_Area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2019-06-17T00:58:29Z</cp:lastPrinted>
  <dcterms:created xsi:type="dcterms:W3CDTF">2019-06-17T00:56:29Z</dcterms:created>
  <dcterms:modified xsi:type="dcterms:W3CDTF">2019-06-19T00:43:41Z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