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20520" windowHeight="11085" tabRatio="884" firstSheet="1" activeTab="5"/>
  </bookViews>
  <sheets>
    <sheet name="Exhibit No.__(NCS-12) pg 1" sheetId="1" r:id="rId1"/>
    <sheet name="Exhibit No.__(NCS-12) pg 2" sheetId="3" r:id="rId2"/>
    <sheet name="Exhibit No.__(NCS-12) pg 3" sheetId="4" r:id="rId3"/>
    <sheet name="Exhibit No.__(NCS-12) pg 4" sheetId="7" r:id="rId4"/>
    <sheet name="Exhibit No.__(NCS-12) pg 5" sheetId="5" r:id="rId5"/>
    <sheet name="Exhibit No.__(NCS-12) pg 6" sheetId="6" r:id="rId6"/>
  </sheets>
  <externalReferences>
    <externalReference r:id="rId7"/>
    <externalReference r:id="rId8"/>
    <externalReference r:id="rId9"/>
    <externalReference r:id="rId10"/>
  </externalReferences>
  <definedNames>
    <definedName name="_Order1">255</definedName>
    <definedName name="_Order2">0</definedName>
    <definedName name="Common">[1]Variables!$AQ$27</definedName>
    <definedName name="Debt">[1]Variables!$AQ$25</definedName>
    <definedName name="DebtCost">[1]Variables!$AT$25</definedName>
    <definedName name="DispatchSum">"GRID Thermal Generation!R2C1:R4C2"</definedName>
    <definedName name="FactorMethod">[2]Variables!$AB$2</definedName>
    <definedName name="FranchiseTax">[2]Variables!$B$33</definedName>
    <definedName name="gross_up_factor">[3]Variables!$D$34</definedName>
    <definedName name="JurisNumber">[1]Variables!$AL$15</definedName>
    <definedName name="MidC">[4]lookup!$C$90:$D$99</definedName>
    <definedName name="NetToGross">[1]Variables!$H$2</definedName>
    <definedName name="OpRevReturn">[1]Variables!$AY$14</definedName>
    <definedName name="Overall_ROR">[3]Variables!$E$11</definedName>
    <definedName name="Percent_common">[3]Variables!$C$10</definedName>
    <definedName name="Pref">[1]Variables!$AQ$26</definedName>
    <definedName name="PrefCost">[1]Variables!$AT$26</definedName>
    <definedName name="_xlnm.Print_Area" localSheetId="0">'Exhibit No.__(NCS-12) pg 1'!$A$1:$G$28</definedName>
    <definedName name="_xlnm.Print_Area" localSheetId="1">'Exhibit No.__(NCS-12) pg 2'!$A$1:$I$83</definedName>
    <definedName name="_xlnm.Print_Area" localSheetId="2">'Exhibit No.__(NCS-12) pg 3'!$A$1:$I$83</definedName>
    <definedName name="_xlnm.Print_Area" localSheetId="3">'Exhibit No.__(NCS-12) pg 4'!$A$1:$I$83</definedName>
    <definedName name="_xlnm.Print_Area" localSheetId="4">'Exhibit No.__(NCS-12) pg 5'!$A$1:$E$37</definedName>
    <definedName name="_xlnm.Print_Area" localSheetId="5">'Exhibit No.__(NCS-12) pg 6'!$A$1:$S$48</definedName>
    <definedName name="_xlnm.Print_Titles" localSheetId="0">'Exhibit No.__(NCS-12) pg 1'!$A:$B,'Exhibit No.__(NCS-12) pg 1'!$1:$4</definedName>
    <definedName name="Purchases">[4]lookup!$C$20:$D$63</definedName>
    <definedName name="QFs">[4]lookup!$C$65:$D$88</definedName>
    <definedName name="RateBase">[1]Variables!$AZ$14</definedName>
    <definedName name="RateBaseType">[1]Variables!$AP$14</definedName>
    <definedName name="ResourceSupplier">[2]Variables!$B$35</definedName>
    <definedName name="Restated_Op_revenue">[3]Summary!$F$37</definedName>
    <definedName name="Restated_rate_base">[3]Summary!$F$64</definedName>
    <definedName name="Restated_ROE">[3]Summary!$F$67</definedName>
    <definedName name="RevenueSum">"GRID Thermal Revenue!R2C1:R4C2"</definedName>
    <definedName name="ROE">[1]Variables!$BA$14</definedName>
    <definedName name="Sales">[4]lookup!$C$3:$D$18</definedName>
    <definedName name="SAPBEXrevision">1</definedName>
    <definedName name="SAPBEXsysID">"BWP"</definedName>
    <definedName name="SAPBEXwbID">"45FIHJWMI3GHFVKWLVCY66MTN"</definedName>
    <definedName name="Storage">[4]lookup!$C$101:$D$118</definedName>
    <definedName name="Unadj_Op_revenue">[3]Summary!$B$37</definedName>
    <definedName name="Unadj_rate_base">[3]Summary!$B$64</definedName>
    <definedName name="Unadj_ROE">[3]Summary!$B$67</definedName>
    <definedName name="UnadjBegEnd">[1]UnadjData!$A$5:$J$79</definedName>
    <definedName name="UnadjYE">[1]UnadjData!$L$5:$U$253</definedName>
    <definedName name="uncollectible_perc">[3]Variables!$D$20</definedName>
    <definedName name="UncollectibleAccounts">[2]Variables!$B$32</definedName>
    <definedName name="UtGrossReceipts">[2]Variables!$B$36</definedName>
    <definedName name="Version" localSheetId="3">#REF!</definedName>
    <definedName name="Version">#REF!</definedName>
    <definedName name="WA_rev_tax_perc">[3]Variables!$D$22</definedName>
    <definedName name="WaRevenueTax">[2]Variables!$B$34</definedName>
    <definedName name="Weighted_cost_debt">[3]Variables!$E$8</definedName>
    <definedName name="Weighted_cost_pref">[3]Variables!$E$9</definedName>
    <definedName name="WUTC_reg_fee_perc">[3]Variables!$D$21</definedName>
  </definedNames>
  <calcPr calcId="145621"/>
</workbook>
</file>

<file path=xl/calcChain.xml><?xml version="1.0" encoding="utf-8"?>
<calcChain xmlns="http://schemas.openxmlformats.org/spreadsheetml/2006/main">
  <c r="F9" i="1" l="1"/>
  <c r="E9" i="1"/>
  <c r="D9" i="1"/>
  <c r="C9" i="1"/>
  <c r="S37" i="6" l="1"/>
  <c r="S36" i="6"/>
  <c r="P23" i="6" l="1"/>
  <c r="C23" i="1" l="1"/>
  <c r="C21" i="1"/>
  <c r="F38" i="6" l="1"/>
  <c r="G37" i="6"/>
  <c r="G36" i="6"/>
  <c r="G38" i="6" s="1"/>
  <c r="F33" i="6"/>
  <c r="G32" i="6"/>
  <c r="G31" i="6"/>
  <c r="G30" i="6"/>
  <c r="F27" i="6"/>
  <c r="G26" i="6"/>
  <c r="G25" i="6"/>
  <c r="G24" i="6"/>
  <c r="G23" i="6"/>
  <c r="G22" i="6"/>
  <c r="G21" i="6"/>
  <c r="F18" i="6"/>
  <c r="F40" i="6" s="1"/>
  <c r="G17" i="6"/>
  <c r="G16" i="6"/>
  <c r="G15" i="6"/>
  <c r="G18" i="6" l="1"/>
  <c r="G27" i="6"/>
  <c r="G33" i="6"/>
  <c r="G40" i="6"/>
  <c r="G46" i="6" s="1"/>
  <c r="E10" i="1"/>
  <c r="E12" i="1" l="1"/>
  <c r="E11" i="1"/>
  <c r="S24" i="6" l="1"/>
  <c r="R38" i="6" l="1"/>
  <c r="R33" i="6"/>
  <c r="R27" i="6"/>
  <c r="R18" i="6"/>
  <c r="M37" i="6"/>
  <c r="M36" i="6"/>
  <c r="M38" i="6" s="1"/>
  <c r="M32" i="6"/>
  <c r="M31" i="6"/>
  <c r="M30" i="6"/>
  <c r="M26" i="6"/>
  <c r="M25" i="6"/>
  <c r="M24" i="6"/>
  <c r="M23" i="6"/>
  <c r="M22" i="6"/>
  <c r="M21" i="6"/>
  <c r="M17" i="6"/>
  <c r="M16" i="6"/>
  <c r="M15" i="6"/>
  <c r="M18" i="6" s="1"/>
  <c r="J24" i="6"/>
  <c r="M27" i="6" l="1"/>
  <c r="R40" i="6"/>
  <c r="C11" i="1" s="1"/>
  <c r="M33" i="6"/>
  <c r="M40" i="6" s="1"/>
  <c r="D12" i="1" s="1"/>
  <c r="S32" i="6" l="1"/>
  <c r="S31" i="6"/>
  <c r="S30" i="6"/>
  <c r="S26" i="6"/>
  <c r="S25" i="6"/>
  <c r="S23" i="6"/>
  <c r="S22" i="6"/>
  <c r="S21" i="6"/>
  <c r="S17" i="6"/>
  <c r="S16" i="6"/>
  <c r="S15" i="6"/>
  <c r="S38" i="6"/>
  <c r="S27" i="6" l="1"/>
  <c r="S33" i="6"/>
  <c r="S18" i="6"/>
  <c r="L38" i="6"/>
  <c r="L33" i="6"/>
  <c r="L27" i="6"/>
  <c r="L18" i="6"/>
  <c r="L40" i="6" l="1"/>
  <c r="C12" i="1" s="1"/>
  <c r="S40" i="6"/>
  <c r="D11" i="1" s="1"/>
  <c r="M46" i="6"/>
  <c r="F12" i="1" s="1"/>
  <c r="I38" i="6"/>
  <c r="I33" i="6"/>
  <c r="I27" i="6"/>
  <c r="I18" i="6"/>
  <c r="I40" i="6" l="1"/>
  <c r="C10" i="1" s="1"/>
  <c r="J22" i="6" l="1"/>
  <c r="J17" i="6"/>
  <c r="J30" i="6"/>
  <c r="J36" i="6"/>
  <c r="J25" i="6"/>
  <c r="J31" i="6"/>
  <c r="J37" i="6"/>
  <c r="J16" i="6"/>
  <c r="J23" i="6"/>
  <c r="J15" i="6"/>
  <c r="J21" i="6"/>
  <c r="J26" i="6"/>
  <c r="J32" i="6"/>
  <c r="J38" i="6" l="1"/>
  <c r="S46" i="6"/>
  <c r="F11" i="1" s="1"/>
  <c r="J33" i="6"/>
  <c r="J18" i="6"/>
  <c r="J27" i="6"/>
  <c r="J40" i="6" l="1"/>
  <c r="B7" i="5"/>
  <c r="E35" i="5"/>
  <c r="E37" i="5" s="1"/>
  <c r="E34" i="5"/>
  <c r="D37" i="5"/>
  <c r="C37" i="5"/>
  <c r="D36" i="5"/>
  <c r="C36" i="5"/>
  <c r="B36" i="5"/>
  <c r="B37" i="5"/>
  <c r="B30" i="5"/>
  <c r="B29" i="5"/>
  <c r="D29" i="5"/>
  <c r="C29" i="5"/>
  <c r="D30" i="5"/>
  <c r="C30" i="5"/>
  <c r="E27" i="5"/>
  <c r="E22" i="5"/>
  <c r="E21" i="5"/>
  <c r="E20" i="5"/>
  <c r="E19" i="5"/>
  <c r="E18" i="5"/>
  <c r="E17" i="5"/>
  <c r="E16" i="5"/>
  <c r="E15" i="5"/>
  <c r="E14" i="5"/>
  <c r="J46" i="6" l="1"/>
  <c r="F10" i="1" s="1"/>
  <c r="D10" i="1"/>
  <c r="E28" i="5"/>
  <c r="E30" i="5" s="1"/>
  <c r="D23" i="1"/>
  <c r="C22" i="1"/>
  <c r="D21" i="1"/>
  <c r="D22" i="1" l="1"/>
  <c r="B9" i="5"/>
  <c r="B8" i="5" s="1"/>
</calcChain>
</file>

<file path=xl/sharedStrings.xml><?xml version="1.0" encoding="utf-8"?>
<sst xmlns="http://schemas.openxmlformats.org/spreadsheetml/2006/main" count="433" uniqueCount="197">
  <si>
    <t>PacifiCorp</t>
  </si>
  <si>
    <t>Results</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</si>
  <si>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</si>
  <si>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</si>
  <si>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</si>
  <si>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</si>
  <si>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</si>
  <si>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</si>
  <si>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</si>
  <si>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</si>
  <si>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</si>
  <si>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</si>
  <si>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</si>
  <si>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</si>
  <si>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</si>
  <si>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</si>
  <si>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</si>
  <si>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</si>
  <si>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</si>
  <si>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</si>
  <si>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</si>
  <si>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</si>
  <si>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</si>
  <si>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</si>
  <si>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</si>
  <si>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</si>
  <si>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</si>
  <si>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</si>
  <si>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</si>
  <si>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</si>
  <si>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</si>
  <si>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</si>
  <si>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</si>
  <si>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</si>
  <si>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</si>
  <si>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</si>
  <si>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</si>
  <si>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</si>
  <si>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</si>
  <si>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</si>
  <si>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</si>
  <si>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</si>
  <si>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</si>
  <si>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</si>
  <si>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</si>
  <si>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</si>
  <si>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</si>
  <si>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</si>
  <si>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</si>
  <si>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</si>
  <si>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</si>
  <si>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</si>
  <si>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</si>
  <si>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</si>
  <si>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</si>
  <si>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</si>
  <si>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</si>
  <si>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</si>
  <si>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</si>
  <si>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</si>
  <si>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</si>
  <si>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</si>
  <si>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</si>
  <si>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</si>
  <si>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</si>
  <si>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Washington General Rate Case - December 2013</t>
  </si>
  <si>
    <t>Revenue Requirement</t>
  </si>
  <si>
    <t>Revenue Requirement Summary</t>
  </si>
  <si>
    <t>As Filed</t>
  </si>
  <si>
    <t>Change from Filed</t>
  </si>
  <si>
    <t>PACIFICORP</t>
  </si>
  <si>
    <t>(1)</t>
  </si>
  <si>
    <t>(2)</t>
  </si>
  <si>
    <t>(3)</t>
  </si>
  <si>
    <t>Total Adjusted</t>
  </si>
  <si>
    <t xml:space="preserve">Results with </t>
  </si>
  <si>
    <t>Weatherization Loans</t>
  </si>
  <si>
    <t>Return on Rate Base</t>
  </si>
  <si>
    <t>WASHINGTON</t>
  </si>
  <si>
    <t>Normalized Results of Operations - West Control Area</t>
  </si>
  <si>
    <t>12 Months Ended DECEMBER 2013</t>
  </si>
  <si>
    <t>Situs-Assigned - Excludes Oregon/California Qualified Facilities</t>
  </si>
  <si>
    <t>Re-pricing Oregon/California QFs at Washington Avoided Costs</t>
  </si>
  <si>
    <t>Washington Qualified Facilities Scenarios Analysis</t>
  </si>
  <si>
    <t>Re-Pricing at WA QFs Avoided Costs</t>
  </si>
  <si>
    <t xml:space="preserve">Load Decrement </t>
  </si>
  <si>
    <t>Situs-Assigned - Excl. OR/CA QFs</t>
  </si>
  <si>
    <t>Washington -Allocated Net Power Cost</t>
  </si>
  <si>
    <t>Net Power Cost Summary</t>
  </si>
  <si>
    <t>Revenue Requirement Impact - Load Decrement</t>
  </si>
  <si>
    <t>Load Impact</t>
  </si>
  <si>
    <t>Updated Rev. Req</t>
  </si>
  <si>
    <t>Washington Allocation Factors</t>
  </si>
  <si>
    <t>DESCRIPTION</t>
  </si>
  <si>
    <t>FACTOR</t>
  </si>
  <si>
    <t>Requested</t>
  </si>
  <si>
    <t>QF Load Decrement</t>
  </si>
  <si>
    <t>Change</t>
  </si>
  <si>
    <t>System Generation</t>
  </si>
  <si>
    <t>SG</t>
  </si>
  <si>
    <t>System Capacity</t>
  </si>
  <si>
    <t>SC</t>
  </si>
  <si>
    <t>System Energy</t>
  </si>
  <si>
    <t>SE</t>
  </si>
  <si>
    <t>Control Area Energy - West</t>
  </si>
  <si>
    <t>CAEW</t>
  </si>
  <si>
    <t>System Overhead</t>
  </si>
  <si>
    <t>SO</t>
  </si>
  <si>
    <t>System Net Plant</t>
  </si>
  <si>
    <t>SNP</t>
  </si>
  <si>
    <t>Control Area Generation - West</t>
  </si>
  <si>
    <t>CAGW</t>
  </si>
  <si>
    <t>Jim Bridger Generation</t>
  </si>
  <si>
    <t>JBG</t>
  </si>
  <si>
    <t>Jim Bridger Energy</t>
  </si>
  <si>
    <t>JBE</t>
  </si>
  <si>
    <t>WCA Energy Impact</t>
  </si>
  <si>
    <t>California</t>
  </si>
  <si>
    <t>Oregon</t>
  </si>
  <si>
    <t>Washington</t>
  </si>
  <si>
    <t>Total</t>
  </si>
  <si>
    <t>Total Energy</t>
  </si>
  <si>
    <t>Decrement as Percentage of Total Energy</t>
  </si>
  <si>
    <t>WCA Capacity Impact</t>
  </si>
  <si>
    <t>Requested Position</t>
  </si>
  <si>
    <t>Load Decrement</t>
  </si>
  <si>
    <t>Decrement as Percentage of Capacity</t>
  </si>
  <si>
    <t>Impact on WA Allocation Factors with Decremented Loads</t>
  </si>
  <si>
    <t>Page 1</t>
  </si>
  <si>
    <t>PRO FORMA NPC</t>
  </si>
  <si>
    <t>12 Months Ending December 2013</t>
  </si>
  <si>
    <t>WCA</t>
  </si>
  <si>
    <t>WA</t>
  </si>
  <si>
    <t>FERC</t>
  </si>
  <si>
    <t>Alloc.</t>
  </si>
  <si>
    <t>Total West</t>
  </si>
  <si>
    <t>Description</t>
  </si>
  <si>
    <t>Account</t>
  </si>
  <si>
    <t>Factor</t>
  </si>
  <si>
    <t>%</t>
  </si>
  <si>
    <t>Control Area</t>
  </si>
  <si>
    <t>Allocated</t>
  </si>
  <si>
    <t>Sales for Resale  (Account 447)</t>
  </si>
  <si>
    <t>Existing Firm Sales - Pacific</t>
  </si>
  <si>
    <t>447NPC</t>
  </si>
  <si>
    <t>Post-Merger Firm Sales</t>
  </si>
  <si>
    <t>Non-Firm Sales</t>
  </si>
  <si>
    <t>Total Sales for Resale</t>
  </si>
  <si>
    <t>Purchased Power (Account 555)</t>
  </si>
  <si>
    <t>Existing Firm Demand - Pacific</t>
  </si>
  <si>
    <t>555NPC</t>
  </si>
  <si>
    <t>Existing Firm Energy</t>
  </si>
  <si>
    <t>WA Qualifying Facilities</t>
  </si>
  <si>
    <t>Post-Merger Firm Energy</t>
  </si>
  <si>
    <t>Other Generation Expenses</t>
  </si>
  <si>
    <t>Total Purchased Power</t>
  </si>
  <si>
    <t>Wheeling (Account 565)</t>
  </si>
  <si>
    <t>Existing Firm - Pacific</t>
  </si>
  <si>
    <t>565NPC</t>
  </si>
  <si>
    <t>Post Merger Firm</t>
  </si>
  <si>
    <t>Non Firm</t>
  </si>
  <si>
    <t>Total Wheeling Expense</t>
  </si>
  <si>
    <t>Fuel Expense (Accounts 501 and 547)</t>
  </si>
  <si>
    <t>Fuel Consumed - Coal</t>
  </si>
  <si>
    <t>501NPC</t>
  </si>
  <si>
    <t>Fuel Consumed - Natural Gas</t>
  </si>
  <si>
    <t>547NPC</t>
  </si>
  <si>
    <t>Total Fuel and Other Expense</t>
  </si>
  <si>
    <t>Re-Pricing at WA Avoided Costs</t>
  </si>
  <si>
    <t>Page 2.2</t>
  </si>
  <si>
    <t>Comparison of Net Power Costs - West Control Area</t>
  </si>
  <si>
    <t>12 Months Ended March 2016</t>
  </si>
  <si>
    <t>Allocation Factors</t>
  </si>
  <si>
    <t>Load Decremented</t>
  </si>
  <si>
    <t>WCA Qualifying Facilities</t>
  </si>
  <si>
    <t>*Note: Revenue Requirement for each alternative is calculated by inputting Net Power Costs as determined by</t>
  </si>
  <si>
    <t xml:space="preserve">          GRID for each scenario into the Company's RAM/JAM models.  Net Power Costs for each scenario is</t>
  </si>
  <si>
    <r>
      <t xml:space="preserve">          </t>
    </r>
    <r>
      <rPr>
        <i/>
        <sz val="8"/>
        <rFont val="Arial"/>
        <family val="2"/>
      </rPr>
      <t>summarized on Page 6 of this Exhibit.</t>
    </r>
  </si>
  <si>
    <t>Total System Net Power Cost</t>
  </si>
  <si>
    <t>Washington -Allocated Net Power Cost with Production Factor</t>
  </si>
  <si>
    <t>Washington -Allocated Net Power Cost Production Factor</t>
  </si>
  <si>
    <t>Washington QFs - Load Decrement Approach</t>
  </si>
  <si>
    <t>Requested Rev. Req.</t>
  </si>
  <si>
    <t>Rebuttal</t>
  </si>
  <si>
    <t>Rebuttal Position</t>
  </si>
  <si>
    <t>Ref. NCS-11</t>
  </si>
  <si>
    <t>Ref NCS-12, Page 2</t>
  </si>
  <si>
    <t>Ref NCS-12, Page 3</t>
  </si>
  <si>
    <t>Ref NCS-12, Page 4</t>
  </si>
  <si>
    <t>Summary of Revenue Requirement Impacts - Rebuttal Position</t>
  </si>
  <si>
    <t>Ref  NCS-11, Page 2.2</t>
  </si>
  <si>
    <t>Ref  NCS-12, Page 6</t>
  </si>
  <si>
    <t>Ref. NCS-12</t>
  </si>
  <si>
    <t>Ref NCS-11, Page 1.1</t>
  </si>
  <si>
    <t>Total Net Power Costs</t>
  </si>
  <si>
    <t>Production Factor Adjustment</t>
  </si>
  <si>
    <t>Net WA-Allocated Net Power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</si>
</sst>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409]mmm\-yy;@"/>
    <numFmt numFmtId="168" formatCode="0.0000000%"/>
    <numFmt numFmtId="169" formatCode="0.0000%;\-0.0000%;&quot;-&quot;_%"/>
    <numFmt numFmtId="170" formatCode="0.00000%"/>
    <numFmt numFmtId="171" formatCode="&quot;$&quot;#,##0.00"/>
    <numFmt numFmtId="172" formatCode="mmmm\,\ yyyy"/>
    <numFmt numFmtId="173" formatCode="_(* #,##0.00_);[Red]_(* \(#,##0.00\);_(* &quot;-&quot;??_);_(@_)"/>
    <numFmt numFmtId="174" formatCode="&quot;$&quot;###0;[Red]\(&quot;$&quot;###0\)"/>
    <numFmt numFmtId="175" formatCode="0.0"/>
    <numFmt numFmtId="176" formatCode="_(* #,##0_);[Red]_(* \(#,##0\);_(* &quot;-&quot;_);_(@_)"/>
    <numFmt numFmtId="177" formatCode="General_)"/>
    <numFmt numFmtId="178" formatCode="_-* #,##0\ &quot;F&quot;_-;\-* #,##0\ &quot;F&quot;_-;_-* &quot;-&quot;\ &quot;F&quot;_-;_-@_-"/>
    <numFmt numFmtId="179" formatCode="#,##0.000;[Red]\-#,##0.000"/>
  </numFmts>
  <fonts count="72">
    <font>
      <sz val="11"/>
      <color theme="1"/>
      <name val="Calibri"/>
      <family val="2"/>
      <scheme val="minor"/>
    </font>
    <font>
      <sz val="10"/>
      <color theme="1"/>
      <name val="Arial"/>
      <family val="2"/>
    </font>
    <font>
      <sz val="11"/>
      <color theme="1"/>
      <name val="Calibri"/>
      <family val="2"/>
      <scheme val="minor"/>
    </font>
    <font>
      <sz val="10"/>
      <name val="Arial"/>
      <family val="2"/>
    </font>
    <font>
      <b/>
      <sz val="9"/>
      <name val="Arial"/>
      <family val="2"/>
    </font>
    <font>
      <sz val="9"/>
      <name val="Arial"/>
      <family val="2"/>
    </font>
    <font>
      <sz val="8"/>
      <name val="Arial"/>
      <family val="2"/>
    </font>
    <font>
      <sz val="8"/>
      <color theme="3" tint="0.39997558519241921"/>
      <name val="Arial"/>
      <family val="2"/>
    </font>
    <font>
      <b/>
      <sz val="8"/>
      <name val="Arial"/>
      <family val="2"/>
    </font>
    <font>
      <sz val="10"/>
      <color theme="1"/>
      <name val="Arial"/>
      <family val="2"/>
    </font>
    <font>
      <i/>
      <sz val="9"/>
      <name val="Arial"/>
      <family val="2"/>
    </font>
    <font>
      <i/>
      <sz val="10"/>
      <name val="Arial"/>
      <family val="2"/>
    </font>
    <font>
      <sz val="10"/>
      <color theme="3" tint="0.39997558519241921"/>
      <name val="Arial"/>
      <family val="2"/>
    </font>
    <font>
      <sz val="8"/>
      <color theme="1"/>
      <name val="Arial"/>
      <family val="2"/>
    </font>
    <font>
      <i/>
      <sz val="8"/>
      <color theme="1"/>
      <name val="Arial"/>
      <family val="2"/>
    </font>
    <font>
      <b/>
      <sz val="8.5"/>
      <color theme="1"/>
      <name val="Arial"/>
      <family val="2"/>
    </font>
    <font>
      <sz val="8.5"/>
      <color theme="1"/>
      <name val="Arial"/>
      <family val="2"/>
    </font>
    <font>
      <b/>
      <sz val="8.5"/>
      <name val="Arial"/>
      <family val="2"/>
    </font>
    <font>
      <sz val="8.5"/>
      <name val="Arial"/>
      <family val="2"/>
    </font>
    <font>
      <i/>
      <sz val="8.5"/>
      <color theme="1"/>
      <name val="Arial"/>
      <family val="2"/>
    </font>
    <font>
      <sz val="8.5"/>
      <name val="Arial MT"/>
    </font>
    <font>
      <i/>
      <sz val="8.5"/>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7"/>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8.5"/>
      <color theme="10"/>
      <name val="Arial"/>
      <family val="2"/>
    </font>
    <font>
      <sz val="11"/>
      <color indexed="62"/>
      <name val="Calibri"/>
      <family val="2"/>
    </font>
    <font>
      <b/>
      <i/>
      <sz val="8"/>
      <color indexed="18"/>
      <name val="Helv"/>
    </font>
    <font>
      <sz val="11"/>
      <color indexed="52"/>
      <name val="Calibri"/>
      <family val="2"/>
    </font>
    <font>
      <sz val="11"/>
      <color indexed="60"/>
      <name val="Calibri"/>
      <family val="2"/>
    </font>
    <font>
      <sz val="12"/>
      <color indexed="12"/>
      <name val="Times New Roman"/>
      <family val="1"/>
    </font>
    <font>
      <sz val="11"/>
      <color theme="1"/>
      <name val="Arial"/>
      <family val="2"/>
    </font>
    <font>
      <sz val="8"/>
      <color theme="1"/>
      <name val="Courier New"/>
      <family val="2"/>
    </font>
    <font>
      <sz val="11"/>
      <color indexed="8"/>
      <name val="Arial"/>
      <family val="2"/>
    </font>
    <font>
      <b/>
      <sz val="11"/>
      <color indexed="63"/>
      <name val="Calibri"/>
      <family val="2"/>
    </font>
    <font>
      <b/>
      <sz val="12"/>
      <name val="Arial"/>
      <family val="2"/>
    </font>
    <font>
      <b/>
      <sz val="18"/>
      <color indexed="56"/>
      <name val="Cambria"/>
      <family val="2"/>
    </font>
    <font>
      <b/>
      <sz val="11"/>
      <color indexed="8"/>
      <name val="Calibri"/>
      <family val="2"/>
    </font>
    <font>
      <sz val="10"/>
      <name val="LinePrinter"/>
    </font>
    <font>
      <sz val="8"/>
      <color indexed="12"/>
      <name val="Arial"/>
      <family val="2"/>
    </font>
    <font>
      <sz val="11"/>
      <color indexed="10"/>
      <name val="Calibri"/>
      <family val="2"/>
    </font>
    <font>
      <b/>
      <sz val="8"/>
      <color theme="1"/>
      <name val="Arial"/>
      <family val="2"/>
    </font>
    <font>
      <b/>
      <sz val="10"/>
      <name val="Arial"/>
      <family val="2"/>
    </font>
    <font>
      <sz val="12"/>
      <name val="Times New Roman"/>
      <family val="1"/>
    </font>
    <font>
      <sz val="10"/>
      <color rgb="FFFF0000"/>
      <name val="Arial"/>
      <family val="2"/>
    </font>
    <font>
      <b/>
      <sz val="16"/>
      <name val="Times New Roman"/>
      <family val="1"/>
    </font>
    <font>
      <sz val="10"/>
      <name val="Geneva"/>
    </font>
    <font>
      <sz val="10"/>
      <name val="Geneva"/>
      <family val="2"/>
    </font>
    <font>
      <sz val="9"/>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i/>
      <sz val="8"/>
      <name val="Arial"/>
      <family val="2"/>
    </font>
    <font>
      <b/>
      <i/>
      <sz val="9"/>
      <name val="Arial"/>
      <family val="2"/>
    </font>
    <font>
      <b/>
      <i/>
      <sz val="10"/>
      <name val="Arial"/>
      <family val="2"/>
    </font>
  </fonts>
  <fills count="42">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14"/>
        <bgColor indexed="64"/>
      </patternFill>
    </fill>
    <fill>
      <patternFill patternType="solid">
        <fgColor indexed="22"/>
        <bgColor indexed="64"/>
      </patternFill>
    </fill>
    <fill>
      <patternFill patternType="solid">
        <fgColor indexed="26"/>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5">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15" applyNumberFormat="0" applyAlignment="0" applyProtection="0"/>
    <xf numFmtId="0" fontId="26" fillId="22" borderId="1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74" fontId="27" fillId="0" borderId="0" applyFont="0" applyFill="0" applyBorder="0" applyProtection="0">
      <alignment horizontal="right"/>
    </xf>
    <xf numFmtId="5" fontId="3" fillId="0" borderId="0" applyFont="0" applyFill="0" applyBorder="0" applyAlignment="0" applyProtection="0"/>
    <xf numFmtId="14" fontId="3" fillId="0" borderId="0" applyFont="0" applyFill="0" applyBorder="0" applyAlignment="0" applyProtection="0"/>
    <xf numFmtId="0" fontId="28" fillId="0" borderId="0" applyNumberFormat="0" applyFill="0" applyBorder="0" applyAlignment="0" applyProtection="0"/>
    <xf numFmtId="2" fontId="3" fillId="0" borderId="0" applyFont="0" applyFill="0" applyBorder="0" applyAlignment="0" applyProtection="0"/>
    <xf numFmtId="0" fontId="29" fillId="0" borderId="0" applyFont="0" applyFill="0" applyBorder="0" applyAlignment="0" applyProtection="0">
      <alignment horizontal="left"/>
    </xf>
    <xf numFmtId="0" fontId="30" fillId="5" borderId="0" applyNumberFormat="0" applyBorder="0" applyAlignment="0" applyProtection="0"/>
    <xf numFmtId="0" fontId="31" fillId="0" borderId="17"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8" borderId="15" applyNumberFormat="0" applyAlignment="0" applyProtection="0"/>
    <xf numFmtId="0" fontId="37" fillId="0" borderId="0" applyNumberFormat="0" applyFill="0" applyBorder="0" applyAlignment="0">
      <protection locked="0"/>
    </xf>
    <xf numFmtId="0" fontId="38" fillId="0" borderId="20" applyNumberFormat="0" applyFill="0" applyAlignment="0" applyProtection="0"/>
    <xf numFmtId="175" fontId="8" fillId="0" borderId="0" applyNumberFormat="0" applyFill="0" applyBorder="0" applyAlignment="0" applyProtection="0"/>
    <xf numFmtId="0" fontId="39" fillId="23" borderId="0" applyNumberFormat="0" applyBorder="0" applyAlignment="0" applyProtection="0"/>
    <xf numFmtId="164" fontId="40" fillId="0" borderId="0" applyFont="0" applyAlignment="0" applyProtection="0"/>
    <xf numFmtId="0" fontId="6" fillId="0" borderId="21" applyNumberFormat="0" applyBorder="0" applyAlignment="0"/>
    <xf numFmtId="176" fontId="3" fillId="0" borderId="0"/>
    <xf numFmtId="0" fontId="2" fillId="0" borderId="0"/>
    <xf numFmtId="0" fontId="2" fillId="0" borderId="0"/>
    <xf numFmtId="0" fontId="2" fillId="0" borderId="0"/>
    <xf numFmtId="0" fontId="41" fillId="0" borderId="0"/>
    <xf numFmtId="0" fontId="3" fillId="0" borderId="0"/>
    <xf numFmtId="0" fontId="3" fillId="0" borderId="0"/>
    <xf numFmtId="176" fontId="3" fillId="0" borderId="0"/>
    <xf numFmtId="0" fontId="42" fillId="0" borderId="0"/>
    <xf numFmtId="0" fontId="2" fillId="0" borderId="0"/>
    <xf numFmtId="176" fontId="3" fillId="0" borderId="0"/>
    <xf numFmtId="176" fontId="3" fillId="0" borderId="0"/>
    <xf numFmtId="0" fontId="43" fillId="24" borderId="22" applyNumberFormat="0" applyFont="0" applyAlignment="0" applyProtection="0"/>
    <xf numFmtId="0" fontId="44" fillId="21" borderId="23" applyNumberFormat="0" applyAlignment="0" applyProtection="0"/>
    <xf numFmtId="12" fontId="45" fillId="25" borderId="24">
      <alignment horizontal="left"/>
    </xf>
    <xf numFmtId="9" fontId="3" fillId="0" borderId="0" applyFont="0" applyFill="0" applyBorder="0" applyAlignment="0" applyProtection="0"/>
    <xf numFmtId="0" fontId="46" fillId="0" borderId="0" applyNumberFormat="0" applyFill="0" applyBorder="0" applyAlignment="0" applyProtection="0"/>
    <xf numFmtId="0" fontId="47" fillId="0" borderId="25" applyNumberFormat="0" applyFill="0" applyAlignment="0" applyProtection="0"/>
    <xf numFmtId="177" fontId="48" fillId="0" borderId="0">
      <alignment horizontal="left"/>
    </xf>
    <xf numFmtId="37" fontId="6" fillId="26" borderId="0" applyNumberFormat="0" applyBorder="0" applyAlignment="0" applyProtection="0"/>
    <xf numFmtId="37" fontId="6" fillId="0" borderId="0"/>
    <xf numFmtId="37" fontId="6" fillId="0" borderId="0"/>
    <xf numFmtId="3" fontId="49" fillId="27" borderId="26" applyProtection="0"/>
    <xf numFmtId="0" fontId="50" fillId="0" borderId="0" applyNumberFormat="0" applyFill="0" applyBorder="0" applyAlignment="0" applyProtection="0"/>
    <xf numFmtId="41" fontId="3" fillId="0" borderId="0"/>
    <xf numFmtId="0" fontId="5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38" fontId="6" fillId="28" borderId="0" applyNumberFormat="0" applyBorder="0" applyAlignment="0" applyProtection="0"/>
    <xf numFmtId="0" fontId="55" fillId="0" borderId="0"/>
    <xf numFmtId="0" fontId="45" fillId="0" borderId="39" applyNumberFormat="0" applyAlignment="0" applyProtection="0">
      <alignment horizontal="left" vertical="center"/>
    </xf>
    <xf numFmtId="0" fontId="45" fillId="0" borderId="2">
      <alignment horizontal="left" vertical="center"/>
    </xf>
    <xf numFmtId="10" fontId="6" fillId="29" borderId="5" applyNumberFormat="0" applyBorder="0" applyAlignment="0" applyProtection="0"/>
    <xf numFmtId="179" fontId="3" fillId="0" borderId="0"/>
    <xf numFmtId="10" fontId="3"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8" fillId="0" borderId="0" applyFont="0" applyFill="0" applyBorder="0" applyAlignment="0" applyProtection="0"/>
    <xf numFmtId="4" fontId="59" fillId="23" borderId="40" applyNumberFormat="0" applyProtection="0">
      <alignment vertical="center"/>
    </xf>
    <xf numFmtId="4" fontId="60" fillId="26" borderId="40" applyNumberFormat="0" applyProtection="0">
      <alignment vertical="center"/>
    </xf>
    <xf numFmtId="4" fontId="59" fillId="26" borderId="40" applyNumberFormat="0" applyProtection="0">
      <alignment horizontal="left" vertical="center" indent="1"/>
    </xf>
    <xf numFmtId="0" fontId="59" fillId="26" borderId="40" applyNumberFormat="0" applyProtection="0">
      <alignment horizontal="left" vertical="top" indent="1"/>
    </xf>
    <xf numFmtId="4" fontId="59" fillId="30" borderId="40" applyNumberFormat="0" applyProtection="0"/>
    <xf numFmtId="4" fontId="61" fillId="4" borderId="40" applyNumberFormat="0" applyProtection="0">
      <alignment horizontal="right" vertical="center"/>
    </xf>
    <xf numFmtId="4" fontId="61" fillId="10" borderId="40" applyNumberFormat="0" applyProtection="0">
      <alignment horizontal="right" vertical="center"/>
    </xf>
    <xf numFmtId="4" fontId="61" fillId="18" borderId="40" applyNumberFormat="0" applyProtection="0">
      <alignment horizontal="right" vertical="center"/>
    </xf>
    <xf numFmtId="4" fontId="61" fillId="12" borderId="40" applyNumberFormat="0" applyProtection="0">
      <alignment horizontal="right" vertical="center"/>
    </xf>
    <xf numFmtId="4" fontId="61" fillId="16" borderId="40" applyNumberFormat="0" applyProtection="0">
      <alignment horizontal="right" vertical="center"/>
    </xf>
    <xf numFmtId="4" fontId="61" fillId="20" borderId="40" applyNumberFormat="0" applyProtection="0">
      <alignment horizontal="right" vertical="center"/>
    </xf>
    <xf numFmtId="4" fontId="61" fillId="19" borderId="40" applyNumberFormat="0" applyProtection="0">
      <alignment horizontal="right" vertical="center"/>
    </xf>
    <xf numFmtId="4" fontId="61" fillId="31" borderId="40" applyNumberFormat="0" applyProtection="0">
      <alignment horizontal="right" vertical="center"/>
    </xf>
    <xf numFmtId="4" fontId="61" fillId="11" borderId="40" applyNumberFormat="0" applyProtection="0">
      <alignment horizontal="right" vertical="center"/>
    </xf>
    <xf numFmtId="4" fontId="59" fillId="32" borderId="41" applyNumberFormat="0" applyProtection="0">
      <alignment horizontal="left" vertical="center" indent="1"/>
    </xf>
    <xf numFmtId="4" fontId="61" fillId="33" borderId="0" applyNumberFormat="0" applyProtection="0">
      <alignment horizontal="left" indent="1"/>
    </xf>
    <xf numFmtId="4" fontId="62" fillId="34" borderId="0" applyNumberFormat="0" applyProtection="0">
      <alignment horizontal="left" vertical="center" indent="1"/>
    </xf>
    <xf numFmtId="4" fontId="61" fillId="35" borderId="40" applyNumberFormat="0" applyProtection="0">
      <alignment horizontal="right" vertical="center"/>
    </xf>
    <xf numFmtId="4" fontId="63" fillId="36" borderId="0" applyNumberFormat="0" applyProtection="0">
      <alignment horizontal="left" indent="1"/>
    </xf>
    <xf numFmtId="4" fontId="64" fillId="37" borderId="0" applyNumberFormat="0" applyProtection="0"/>
    <xf numFmtId="0" fontId="3" fillId="34" borderId="40" applyNumberFormat="0" applyProtection="0">
      <alignment horizontal="left" vertical="center" indent="1"/>
    </xf>
    <xf numFmtId="0" fontId="3" fillId="34" borderId="40" applyNumberFormat="0" applyProtection="0">
      <alignment horizontal="left" vertical="top" indent="1"/>
    </xf>
    <xf numFmtId="0" fontId="3" fillId="30" borderId="40" applyNumberFormat="0" applyProtection="0">
      <alignment horizontal="left" vertical="center" indent="1"/>
    </xf>
    <xf numFmtId="0" fontId="3" fillId="30" borderId="40" applyNumberFormat="0" applyProtection="0">
      <alignment horizontal="left" vertical="top" indent="1"/>
    </xf>
    <xf numFmtId="0" fontId="3" fillId="38" borderId="40" applyNumberFormat="0" applyProtection="0">
      <alignment horizontal="left" vertical="center" indent="1"/>
    </xf>
    <xf numFmtId="0" fontId="3" fillId="38" borderId="40" applyNumberFormat="0" applyProtection="0">
      <alignment horizontal="left" vertical="top" indent="1"/>
    </xf>
    <xf numFmtId="0" fontId="3" fillId="39" borderId="40" applyNumberFormat="0" applyProtection="0">
      <alignment horizontal="left" vertical="center" indent="1"/>
    </xf>
    <xf numFmtId="0" fontId="3" fillId="39" borderId="40" applyNumberFormat="0" applyProtection="0">
      <alignment horizontal="left" vertical="top" indent="1"/>
    </xf>
    <xf numFmtId="4" fontId="61" fillId="29" borderId="40" applyNumberFormat="0" applyProtection="0">
      <alignment vertical="center"/>
    </xf>
    <xf numFmtId="4" fontId="65" fillId="29" borderId="40" applyNumberFormat="0" applyProtection="0">
      <alignment vertical="center"/>
    </xf>
    <xf numFmtId="4" fontId="61" fillId="29" borderId="40" applyNumberFormat="0" applyProtection="0">
      <alignment horizontal="left" vertical="center" indent="1"/>
    </xf>
    <xf numFmtId="0" fontId="61" fillId="29" borderId="40" applyNumberFormat="0" applyProtection="0">
      <alignment horizontal="left" vertical="top" indent="1"/>
    </xf>
    <xf numFmtId="4" fontId="61" fillId="0" borderId="40" applyNumberFormat="0" applyProtection="0">
      <alignment horizontal="right" vertical="center"/>
    </xf>
    <xf numFmtId="4" fontId="65" fillId="33" borderId="40" applyNumberFormat="0" applyProtection="0">
      <alignment horizontal="right" vertical="center"/>
    </xf>
    <xf numFmtId="4" fontId="61" fillId="0" borderId="40" applyNumberFormat="0" applyProtection="0">
      <alignment horizontal="left" vertical="center" indent="1"/>
    </xf>
    <xf numFmtId="0" fontId="61" fillId="30" borderId="40" applyNumberFormat="0" applyProtection="0">
      <alignment horizontal="left" vertical="top"/>
    </xf>
    <xf numFmtId="4" fontId="66" fillId="40" borderId="0" applyNumberFormat="0" applyProtection="0">
      <alignment horizontal="left"/>
    </xf>
    <xf numFmtId="4" fontId="66" fillId="40" borderId="0" applyNumberFormat="0" applyProtection="0">
      <alignment horizontal="left"/>
    </xf>
    <xf numFmtId="4" fontId="67" fillId="33" borderId="40" applyNumberFormat="0" applyProtection="0">
      <alignment horizontal="right" vertical="center"/>
    </xf>
    <xf numFmtId="2" fontId="3" fillId="0" borderId="0" applyFill="0" applyBorder="0" applyProtection="0">
      <alignment horizontal="right"/>
    </xf>
    <xf numFmtId="14" fontId="68" fillId="41" borderId="42" applyProtection="0">
      <alignment horizontal="right"/>
    </xf>
    <xf numFmtId="0" fontId="68" fillId="0" borderId="0" applyNumberFormat="0" applyFill="0" applyBorder="0" applyProtection="0">
      <alignment horizontal="left"/>
    </xf>
    <xf numFmtId="0" fontId="52" fillId="0" borderId="5">
      <alignment horizontal="center" vertical="center" wrapText="1"/>
    </xf>
  </cellStyleXfs>
  <cellXfs count="217">
    <xf numFmtId="0" fontId="0" fillId="0" borderId="0" xfId="0"/>
    <xf numFmtId="0" fontId="6" fillId="0" borderId="0" xfId="3" applyFont="1"/>
    <xf numFmtId="0" fontId="6" fillId="0" borderId="0" xfId="3" applyFont="1" applyAlignment="1">
      <alignment horizontal="left"/>
    </xf>
    <xf numFmtId="0" fontId="7" fillId="0" borderId="0" xfId="3" applyFont="1"/>
    <xf numFmtId="164" fontId="6" fillId="0" borderId="0" xfId="1" applyNumberFormat="1" applyFont="1" applyAlignment="1">
      <alignment vertical="center"/>
    </xf>
    <xf numFmtId="164" fontId="6" fillId="0" borderId="0" xfId="3" applyNumberFormat="1" applyFont="1"/>
    <xf numFmtId="164" fontId="6" fillId="0" borderId="0" xfId="1" applyNumberFormat="1" applyFont="1" applyBorder="1" applyAlignment="1">
      <alignment vertical="center"/>
    </xf>
    <xf numFmtId="164" fontId="6" fillId="0" borderId="0" xfId="1" applyNumberFormat="1" applyFont="1" applyBorder="1"/>
    <xf numFmtId="164" fontId="6" fillId="0" borderId="0" xfId="3" applyNumberFormat="1" applyFont="1" applyBorder="1"/>
    <xf numFmtId="164" fontId="6" fillId="0" borderId="1" xfId="1" applyNumberFormat="1" applyFont="1" applyBorder="1" applyAlignment="1">
      <alignment vertical="center"/>
    </xf>
    <xf numFmtId="164" fontId="6" fillId="0" borderId="4" xfId="1" applyNumberFormat="1" applyFont="1" applyBorder="1" applyAlignment="1">
      <alignment vertical="center"/>
    </xf>
    <xf numFmtId="0" fontId="4" fillId="0" borderId="0" xfId="3" applyFont="1" applyAlignment="1"/>
    <xf numFmtId="0" fontId="6" fillId="0" borderId="0" xfId="3" applyFont="1" applyBorder="1"/>
    <xf numFmtId="0" fontId="7" fillId="0" borderId="0" xfId="3" applyFont="1" applyBorder="1"/>
    <xf numFmtId="0" fontId="6" fillId="0" borderId="0" xfId="3" applyFont="1" applyBorder="1" applyAlignment="1">
      <alignment vertical="center"/>
    </xf>
    <xf numFmtId="164" fontId="7" fillId="0" borderId="0" xfId="3" applyNumberFormat="1" applyFont="1" applyBorder="1"/>
    <xf numFmtId="164" fontId="7" fillId="0" borderId="0" xfId="1" applyNumberFormat="1" applyFont="1" applyBorder="1"/>
    <xf numFmtId="0" fontId="3" fillId="0" borderId="0" xfId="3" applyBorder="1"/>
    <xf numFmtId="164" fontId="7" fillId="0" borderId="0" xfId="1" applyNumberFormat="1" applyFont="1" applyBorder="1" applyAlignment="1">
      <alignment vertical="center"/>
    </xf>
    <xf numFmtId="0" fontId="6" fillId="0" borderId="0" xfId="3" applyFont="1" applyBorder="1" applyAlignment="1"/>
    <xf numFmtId="164" fontId="7" fillId="0" borderId="0" xfId="1" applyNumberFormat="1" applyFont="1" applyBorder="1" applyAlignment="1"/>
    <xf numFmtId="0" fontId="6" fillId="0" borderId="0" xfId="3" applyFont="1" applyFill="1" applyBorder="1" applyAlignment="1">
      <alignment vertical="center"/>
    </xf>
    <xf numFmtId="10" fontId="6" fillId="0" borderId="0" xfId="2" applyNumberFormat="1" applyFont="1" applyFill="1" applyBorder="1"/>
    <xf numFmtId="10" fontId="6" fillId="0" borderId="0" xfId="3" applyNumberFormat="1" applyFont="1" applyFill="1" applyBorder="1"/>
    <xf numFmtId="165" fontId="7" fillId="0" borderId="0" xfId="2" applyNumberFormat="1" applyFont="1" applyFill="1" applyBorder="1"/>
    <xf numFmtId="166" fontId="7" fillId="0" borderId="0" xfId="2" applyNumberFormat="1" applyFont="1" applyFill="1" applyBorder="1"/>
    <xf numFmtId="0" fontId="6" fillId="0" borderId="0" xfId="3" applyFont="1" applyFill="1" applyBorder="1"/>
    <xf numFmtId="165" fontId="7" fillId="0" borderId="0" xfId="2" applyNumberFormat="1" applyFont="1" applyBorder="1"/>
    <xf numFmtId="166" fontId="7" fillId="0" borderId="0" xfId="2" applyNumberFormat="1" applyFont="1" applyBorder="1"/>
    <xf numFmtId="164" fontId="6" fillId="0" borderId="0" xfId="1" quotePrefix="1" applyNumberFormat="1" applyFont="1" applyBorder="1"/>
    <xf numFmtId="0" fontId="6" fillId="0" borderId="0" xfId="3" quotePrefix="1" applyFont="1" applyBorder="1" applyAlignment="1">
      <alignment horizontal="left" vertical="center"/>
    </xf>
    <xf numFmtId="0" fontId="6" fillId="0" borderId="0" xfId="3" applyFont="1" applyBorder="1" applyAlignment="1">
      <alignment horizontal="left"/>
    </xf>
    <xf numFmtId="0" fontId="10" fillId="0" borderId="0" xfId="3" applyFont="1" applyBorder="1" applyAlignment="1"/>
    <xf numFmtId="10" fontId="3" fillId="0" borderId="0" xfId="6" applyNumberFormat="1" applyFont="1" applyBorder="1"/>
    <xf numFmtId="0" fontId="11" fillId="0" borderId="0" xfId="3" applyFont="1" applyBorder="1" applyAlignment="1"/>
    <xf numFmtId="0" fontId="3" fillId="0" borderId="0" xfId="3" applyFont="1" applyBorder="1" applyAlignment="1">
      <alignment vertical="center"/>
    </xf>
    <xf numFmtId="0" fontId="3" fillId="0" borderId="0" xfId="3" applyFont="1" applyBorder="1"/>
    <xf numFmtId="0" fontId="12" fillId="0" borderId="0" xfId="3" applyFont="1" applyBorder="1"/>
    <xf numFmtId="164" fontId="12" fillId="0" borderId="0" xfId="3" applyNumberFormat="1" applyFont="1" applyBorder="1"/>
    <xf numFmtId="164" fontId="3" fillId="0" borderId="0" xfId="1" applyNumberFormat="1" applyFont="1" applyBorder="1"/>
    <xf numFmtId="164" fontId="3" fillId="0" borderId="0" xfId="3" applyNumberFormat="1" applyFont="1" applyBorder="1"/>
    <xf numFmtId="0" fontId="3" fillId="0" borderId="0" xfId="3" applyFont="1" applyBorder="1" applyAlignment="1">
      <alignment horizontal="right" vertical="center"/>
    </xf>
    <xf numFmtId="0" fontId="8" fillId="0" borderId="0" xfId="0" applyFont="1" applyAlignment="1">
      <alignment horizontal="right"/>
    </xf>
    <xf numFmtId="0" fontId="6" fillId="0" borderId="0" xfId="0" quotePrefix="1" applyFont="1" applyAlignment="1">
      <alignment horizontal="center"/>
    </xf>
    <xf numFmtId="0" fontId="6" fillId="0" borderId="0" xfId="0" applyFont="1" applyAlignment="1">
      <alignment horizontal="center"/>
    </xf>
    <xf numFmtId="0" fontId="6" fillId="0" borderId="0" xfId="0" applyFont="1" applyAlignment="1">
      <alignment vertical="center"/>
    </xf>
    <xf numFmtId="168" fontId="6" fillId="0" borderId="0" xfId="2" applyNumberFormat="1" applyFont="1" applyBorder="1" applyProtection="1">
      <protection locked="0"/>
    </xf>
    <xf numFmtId="164" fontId="6" fillId="0" borderId="0" xfId="0" applyNumberFormat="1" applyFont="1" applyBorder="1"/>
    <xf numFmtId="164" fontId="6" fillId="0" borderId="0" xfId="1" applyNumberFormat="1" applyFont="1" applyBorder="1" applyProtection="1">
      <protection locked="0"/>
    </xf>
    <xf numFmtId="164" fontId="6" fillId="0" borderId="0" xfId="2" applyNumberFormat="1" applyFont="1" applyBorder="1"/>
    <xf numFmtId="164" fontId="6" fillId="0" borderId="2" xfId="1" applyNumberFormat="1" applyFont="1" applyBorder="1" applyAlignment="1">
      <alignment vertical="center"/>
    </xf>
    <xf numFmtId="164" fontId="6" fillId="0" borderId="0" xfId="0" applyNumberFormat="1" applyFont="1" applyFill="1" applyBorder="1"/>
    <xf numFmtId="164" fontId="6" fillId="0" borderId="0" xfId="2" applyNumberFormat="1" applyFont="1" applyBorder="1" applyProtection="1">
      <protection locked="0"/>
    </xf>
    <xf numFmtId="164" fontId="6" fillId="0" borderId="0" xfId="0" applyNumberFormat="1" applyFont="1" applyBorder="1" applyProtection="1">
      <protection locked="0"/>
    </xf>
    <xf numFmtId="164" fontId="6" fillId="0" borderId="3" xfId="1" applyNumberFormat="1" applyFont="1" applyBorder="1" applyAlignment="1">
      <alignment vertical="center"/>
    </xf>
    <xf numFmtId="10" fontId="6" fillId="0" borderId="0" xfId="0" applyNumberFormat="1" applyFont="1" applyAlignment="1">
      <alignment vertical="center"/>
    </xf>
    <xf numFmtId="0" fontId="6" fillId="0" borderId="0" xfId="0" quotePrefix="1" applyFont="1" applyAlignment="1">
      <alignment horizontal="left" vertical="center"/>
    </xf>
    <xf numFmtId="0" fontId="8" fillId="0" borderId="0" xfId="0" applyFont="1" applyAlignment="1">
      <alignment horizontal="centerContinuous"/>
    </xf>
    <xf numFmtId="0" fontId="13" fillId="0" borderId="0" xfId="0" applyFont="1"/>
    <xf numFmtId="167" fontId="8" fillId="0" borderId="0" xfId="0" applyNumberFormat="1" applyFont="1" applyAlignment="1">
      <alignment horizontal="centerContinuous"/>
    </xf>
    <xf numFmtId="0" fontId="13" fillId="0" borderId="0" xfId="0" applyFont="1" applyAlignment="1">
      <alignment horizontal="center"/>
    </xf>
    <xf numFmtId="0" fontId="13" fillId="0" borderId="0" xfId="0" applyFont="1" applyProtection="1">
      <protection locked="0"/>
    </xf>
    <xf numFmtId="0" fontId="13" fillId="0" borderId="0" xfId="0" applyFont="1" applyBorder="1" applyAlignment="1">
      <alignment horizontal="center"/>
    </xf>
    <xf numFmtId="0" fontId="8" fillId="0" borderId="0" xfId="0" applyFont="1" applyBorder="1" applyAlignment="1">
      <alignment horizontal="center"/>
    </xf>
    <xf numFmtId="0" fontId="13" fillId="0" borderId="0" xfId="0" applyFont="1" applyBorder="1"/>
    <xf numFmtId="164" fontId="13" fillId="0" borderId="0" xfId="0" applyNumberFormat="1" applyFont="1" applyProtection="1">
      <protection locked="0"/>
    </xf>
    <xf numFmtId="0" fontId="4" fillId="0" borderId="0" xfId="3" applyFont="1" applyBorder="1" applyAlignment="1"/>
    <xf numFmtId="0" fontId="9" fillId="0" borderId="0" xfId="0" applyFont="1" applyBorder="1"/>
    <xf numFmtId="164" fontId="3" fillId="0" borderId="6" xfId="1" applyNumberFormat="1" applyFont="1" applyBorder="1" applyAlignment="1"/>
    <xf numFmtId="0" fontId="9" fillId="0" borderId="5" xfId="0" applyFont="1" applyBorder="1"/>
    <xf numFmtId="164" fontId="3" fillId="0" borderId="5" xfId="1" applyNumberFormat="1" applyFont="1" applyBorder="1" applyAlignment="1">
      <alignment horizontal="left"/>
    </xf>
    <xf numFmtId="0" fontId="4" fillId="0" borderId="0" xfId="3" applyFont="1" applyBorder="1" applyAlignment="1">
      <alignment horizontal="left"/>
    </xf>
    <xf numFmtId="0" fontId="3" fillId="0" borderId="5" xfId="3" applyFont="1" applyBorder="1" applyAlignment="1">
      <alignment horizontal="center" wrapText="1"/>
    </xf>
    <xf numFmtId="164" fontId="3" fillId="0" borderId="6" xfId="1" applyNumberFormat="1" applyFont="1" applyBorder="1" applyAlignment="1">
      <alignment horizontal="center" wrapText="1"/>
    </xf>
    <xf numFmtId="164" fontId="3" fillId="2" borderId="5" xfId="1" applyNumberFormat="1" applyFont="1" applyFill="1" applyBorder="1" applyAlignment="1"/>
    <xf numFmtId="164" fontId="3" fillId="0" borderId="5" xfId="1" applyNumberFormat="1" applyFont="1" applyBorder="1" applyAlignment="1"/>
    <xf numFmtId="164" fontId="3" fillId="0" borderId="5" xfId="1" applyNumberFormat="1" applyFont="1" applyBorder="1" applyAlignment="1">
      <alignment horizontal="center" wrapText="1"/>
    </xf>
    <xf numFmtId="0" fontId="14" fillId="0" borderId="0" xfId="0" applyFont="1" applyBorder="1"/>
    <xf numFmtId="0" fontId="15" fillId="0" borderId="0" xfId="0" applyFont="1"/>
    <xf numFmtId="0" fontId="16" fillId="0" borderId="0" xfId="0" applyFont="1"/>
    <xf numFmtId="164" fontId="17" fillId="0" borderId="6" xfId="0" applyNumberFormat="1" applyFont="1" applyBorder="1" applyAlignment="1">
      <alignment horizontal="centerContinuous"/>
    </xf>
    <xf numFmtId="0" fontId="18" fillId="0" borderId="7" xfId="0" applyFont="1" applyBorder="1" applyAlignment="1">
      <alignment horizontal="centerContinuous" vertical="center"/>
    </xf>
    <xf numFmtId="164" fontId="18" fillId="0" borderId="8" xfId="6" applyNumberFormat="1" applyFont="1" applyBorder="1"/>
    <xf numFmtId="164" fontId="18" fillId="0" borderId="9" xfId="0" applyNumberFormat="1" applyFont="1" applyBorder="1" applyAlignment="1">
      <alignment vertical="center"/>
    </xf>
    <xf numFmtId="164" fontId="18" fillId="0" borderId="10" xfId="0" applyNumberFormat="1" applyFont="1" applyBorder="1" applyAlignment="1">
      <alignment horizontal="left" indent="1"/>
    </xf>
    <xf numFmtId="41" fontId="18" fillId="0" borderId="11" xfId="0" applyNumberFormat="1" applyFont="1" applyBorder="1" applyAlignment="1">
      <alignment vertical="center"/>
    </xf>
    <xf numFmtId="164" fontId="17" fillId="0" borderId="10" xfId="0" applyNumberFormat="1" applyFont="1" applyFill="1" applyBorder="1"/>
    <xf numFmtId="164" fontId="17" fillId="0" borderId="11" xfId="0" applyNumberFormat="1" applyFont="1" applyBorder="1" applyAlignment="1">
      <alignment vertical="center"/>
    </xf>
    <xf numFmtId="0" fontId="19" fillId="0" borderId="0" xfId="0" applyFont="1"/>
    <xf numFmtId="164" fontId="19" fillId="0" borderId="0" xfId="0" applyNumberFormat="1" applyFont="1"/>
    <xf numFmtId="0" fontId="15" fillId="0" borderId="6" xfId="0" applyFont="1" applyBorder="1" applyAlignment="1">
      <alignment horizontal="centerContinuous"/>
    </xf>
    <xf numFmtId="0" fontId="16" fillId="0" borderId="2" xfId="0" applyFont="1" applyBorder="1" applyAlignment="1">
      <alignment horizontal="centerContinuous"/>
    </xf>
    <xf numFmtId="0" fontId="15" fillId="0" borderId="2" xfId="0" applyFont="1" applyBorder="1" applyAlignment="1">
      <alignment horizontal="centerContinuous"/>
    </xf>
    <xf numFmtId="0" fontId="16" fillId="0" borderId="7" xfId="0" applyFont="1" applyBorder="1" applyAlignment="1">
      <alignment horizontal="centerContinuous"/>
    </xf>
    <xf numFmtId="0" fontId="17" fillId="0" borderId="10" xfId="0" applyFont="1" applyFill="1" applyBorder="1"/>
    <xf numFmtId="0" fontId="17" fillId="0" borderId="1" xfId="0" applyFont="1" applyFill="1" applyBorder="1"/>
    <xf numFmtId="0" fontId="17" fillId="0" borderId="1" xfId="0" applyFont="1" applyFill="1" applyBorder="1" applyAlignment="1">
      <alignment horizontal="center"/>
    </xf>
    <xf numFmtId="0" fontId="17" fillId="0" borderId="11" xfId="0" applyFont="1" applyFill="1" applyBorder="1" applyAlignment="1">
      <alignment horizontal="center"/>
    </xf>
    <xf numFmtId="0" fontId="18" fillId="0" borderId="8" xfId="0" applyFont="1" applyFill="1" applyBorder="1"/>
    <xf numFmtId="0" fontId="18" fillId="0" borderId="0" xfId="0" applyFont="1" applyFill="1" applyBorder="1"/>
    <xf numFmtId="166" fontId="18" fillId="0" borderId="0" xfId="0" applyNumberFormat="1" applyFont="1" applyFill="1" applyBorder="1" applyProtection="1">
      <protection locked="0"/>
    </xf>
    <xf numFmtId="169" fontId="16" fillId="0" borderId="9" xfId="0" applyNumberFormat="1" applyFont="1" applyBorder="1"/>
    <xf numFmtId="0" fontId="18" fillId="0" borderId="0" xfId="0" quotePrefix="1" applyFont="1" applyFill="1" applyBorder="1" applyAlignment="1">
      <alignment horizontal="left"/>
    </xf>
    <xf numFmtId="170" fontId="16" fillId="0" borderId="0" xfId="0" applyNumberFormat="1" applyFont="1"/>
    <xf numFmtId="0" fontId="18" fillId="0" borderId="10" xfId="0" applyFont="1" applyFill="1" applyBorder="1"/>
    <xf numFmtId="0" fontId="18" fillId="0" borderId="1" xfId="0" applyFont="1" applyFill="1" applyBorder="1"/>
    <xf numFmtId="166" fontId="18" fillId="0" borderId="1" xfId="0" applyNumberFormat="1" applyFont="1" applyFill="1" applyBorder="1" applyProtection="1">
      <protection locked="0"/>
    </xf>
    <xf numFmtId="169" fontId="16" fillId="0" borderId="11" xfId="0" applyNumberFormat="1" applyFont="1" applyBorder="1"/>
    <xf numFmtId="171" fontId="15" fillId="0" borderId="12" xfId="0" applyNumberFormat="1" applyFont="1" applyBorder="1" applyAlignment="1">
      <alignment horizontal="centerContinuous"/>
    </xf>
    <xf numFmtId="171" fontId="16" fillId="0" borderId="13" xfId="0" applyNumberFormat="1" applyFont="1" applyBorder="1" applyAlignment="1">
      <alignment horizontal="centerContinuous"/>
    </xf>
    <xf numFmtId="171" fontId="16" fillId="0" borderId="14" xfId="0" applyNumberFormat="1" applyFont="1" applyBorder="1" applyAlignment="1">
      <alignment horizontal="centerContinuous"/>
    </xf>
    <xf numFmtId="171" fontId="16" fillId="0" borderId="10" xfId="0" applyNumberFormat="1" applyFont="1" applyBorder="1" applyAlignment="1">
      <alignment horizontal="centerContinuous"/>
    </xf>
    <xf numFmtId="171" fontId="16" fillId="0" borderId="1" xfId="0" applyNumberFormat="1" applyFont="1" applyBorder="1" applyAlignment="1">
      <alignment horizontal="centerContinuous"/>
    </xf>
    <xf numFmtId="171" fontId="16" fillId="0" borderId="11" xfId="0" applyNumberFormat="1" applyFont="1" applyBorder="1" applyAlignment="1">
      <alignment horizontal="centerContinuous"/>
    </xf>
    <xf numFmtId="172" fontId="20" fillId="0" borderId="8" xfId="0" quotePrefix="1" applyNumberFormat="1" applyFont="1" applyFill="1" applyBorder="1" applyAlignment="1" applyProtection="1">
      <alignment horizontal="left"/>
      <protection locked="0"/>
    </xf>
    <xf numFmtId="41" fontId="20" fillId="0" borderId="0" xfId="0" applyNumberFormat="1" applyFont="1" applyFill="1" applyBorder="1" applyProtection="1">
      <protection locked="0"/>
    </xf>
    <xf numFmtId="41" fontId="20" fillId="0" borderId="14" xfId="0" applyNumberFormat="1" applyFont="1" applyFill="1" applyBorder="1" applyProtection="1">
      <protection locked="0"/>
    </xf>
    <xf numFmtId="172" fontId="21" fillId="0" borderId="10" xfId="0" quotePrefix="1" applyNumberFormat="1" applyFont="1" applyFill="1" applyBorder="1" applyAlignment="1" applyProtection="1">
      <alignment horizontal="left"/>
      <protection locked="0"/>
    </xf>
    <xf numFmtId="169" fontId="21" fillId="0" borderId="1" xfId="0" applyNumberFormat="1" applyFont="1" applyFill="1" applyBorder="1" applyProtection="1">
      <protection locked="0"/>
    </xf>
    <xf numFmtId="169" fontId="21" fillId="0" borderId="11" xfId="0" applyNumberFormat="1" applyFont="1" applyFill="1" applyBorder="1" applyProtection="1">
      <protection locked="0"/>
    </xf>
    <xf numFmtId="172" fontId="20" fillId="0" borderId="6" xfId="0" quotePrefix="1" applyNumberFormat="1" applyFont="1" applyFill="1" applyBorder="1" applyAlignment="1" applyProtection="1">
      <alignment horizontal="left"/>
      <protection locked="0"/>
    </xf>
    <xf numFmtId="41" fontId="20" fillId="0" borderId="2" xfId="0" applyNumberFormat="1" applyFont="1" applyFill="1" applyBorder="1" applyProtection="1">
      <protection locked="0"/>
    </xf>
    <xf numFmtId="41" fontId="20" fillId="0" borderId="7" xfId="0" applyNumberFormat="1" applyFont="1" applyFill="1" applyBorder="1" applyProtection="1">
      <protection locked="0"/>
    </xf>
    <xf numFmtId="41" fontId="16" fillId="0" borderId="0" xfId="0" applyNumberFormat="1" applyFont="1" applyBorder="1"/>
    <xf numFmtId="0" fontId="16" fillId="0" borderId="8" xfId="0" applyFont="1" applyBorder="1" applyAlignment="1">
      <alignment horizontal="left"/>
    </xf>
    <xf numFmtId="0" fontId="19" fillId="0" borderId="8" xfId="0" applyFont="1" applyBorder="1" applyAlignment="1">
      <alignment horizontal="left"/>
    </xf>
    <xf numFmtId="3" fontId="20" fillId="0" borderId="2" xfId="0" applyNumberFormat="1" applyFont="1" applyFill="1" applyBorder="1" applyProtection="1">
      <protection locked="0"/>
    </xf>
    <xf numFmtId="41" fontId="20" fillId="0" borderId="9" xfId="0" applyNumberFormat="1" applyFont="1" applyFill="1" applyBorder="1" applyProtection="1">
      <protection locked="0"/>
    </xf>
    <xf numFmtId="0" fontId="8" fillId="0" borderId="0" xfId="3" applyFont="1" applyAlignment="1">
      <alignment horizontal="right"/>
    </xf>
    <xf numFmtId="0" fontId="51" fillId="0" borderId="0" xfId="0" applyFont="1" applyAlignment="1">
      <alignment horizontal="right"/>
    </xf>
    <xf numFmtId="0" fontId="3" fillId="0" borderId="0" xfId="3" applyFont="1" applyBorder="1" applyAlignment="1">
      <alignment horizontal="center"/>
    </xf>
    <xf numFmtId="41" fontId="3" fillId="0" borderId="0" xfId="91" applyAlignment="1">
      <alignment horizontal="center"/>
    </xf>
    <xf numFmtId="41" fontId="3" fillId="0" borderId="0" xfId="91"/>
    <xf numFmtId="41" fontId="52" fillId="0" borderId="0" xfId="91" applyFont="1"/>
    <xf numFmtId="0" fontId="52" fillId="0" borderId="0" xfId="92" applyFont="1"/>
    <xf numFmtId="41" fontId="52" fillId="0" borderId="0" xfId="91" applyFont="1" applyAlignment="1">
      <alignment horizontal="center"/>
    </xf>
    <xf numFmtId="49" fontId="52" fillId="0" borderId="0" xfId="91" applyNumberFormat="1" applyFont="1" applyAlignment="1">
      <alignment horizontal="center"/>
    </xf>
    <xf numFmtId="41" fontId="52" fillId="0" borderId="0" xfId="91" quotePrefix="1" applyFont="1" applyAlignment="1">
      <alignment horizontal="center"/>
    </xf>
    <xf numFmtId="41" fontId="52" fillId="0" borderId="0" xfId="91" quotePrefix="1" applyFont="1" applyFill="1" applyAlignment="1">
      <alignment horizontal="center"/>
    </xf>
    <xf numFmtId="41" fontId="3" fillId="0" borderId="0" xfId="91" applyFont="1" applyAlignment="1">
      <alignment horizontal="center"/>
    </xf>
    <xf numFmtId="41" fontId="52" fillId="0" borderId="28" xfId="91" applyFont="1" applyBorder="1" applyAlignment="1">
      <alignment horizontal="centerContinuous"/>
    </xf>
    <xf numFmtId="41" fontId="52" fillId="0" borderId="0" xfId="91" applyFont="1" applyBorder="1" applyAlignment="1">
      <alignment horizontal="center"/>
    </xf>
    <xf numFmtId="41" fontId="52" fillId="0" borderId="27" xfId="91" applyFont="1" applyFill="1" applyBorder="1" applyAlignment="1">
      <alignment horizontal="centerContinuous"/>
    </xf>
    <xf numFmtId="41" fontId="52" fillId="0" borderId="30" xfId="91" applyFont="1" applyBorder="1" applyAlignment="1">
      <alignment horizontal="centerContinuous"/>
    </xf>
    <xf numFmtId="41" fontId="3" fillId="0" borderId="29" xfId="91" applyFont="1" applyFill="1" applyBorder="1" applyAlignment="1">
      <alignment horizontal="centerContinuous"/>
    </xf>
    <xf numFmtId="41" fontId="52" fillId="0" borderId="30" xfId="91" applyFont="1" applyBorder="1" applyAlignment="1">
      <alignment horizontal="center"/>
    </xf>
    <xf numFmtId="41" fontId="52" fillId="0" borderId="29" xfId="91" applyFont="1" applyFill="1" applyBorder="1" applyAlignment="1">
      <alignment horizontal="center"/>
    </xf>
    <xf numFmtId="41" fontId="52" fillId="0" borderId="1" xfId="91" applyFont="1" applyBorder="1" applyAlignment="1">
      <alignment horizontal="center"/>
    </xf>
    <xf numFmtId="41" fontId="52" fillId="0" borderId="32" xfId="91" applyFont="1" applyBorder="1" applyAlignment="1">
      <alignment horizontal="center"/>
    </xf>
    <xf numFmtId="41" fontId="52" fillId="0" borderId="31" xfId="91" applyFont="1" applyFill="1" applyBorder="1" applyAlignment="1">
      <alignment horizontal="center"/>
    </xf>
    <xf numFmtId="41" fontId="3" fillId="0" borderId="30" xfId="91" applyBorder="1" applyAlignment="1">
      <alignment horizontal="center"/>
    </xf>
    <xf numFmtId="41" fontId="3" fillId="0" borderId="0" xfId="91" applyBorder="1" applyAlignment="1">
      <alignment horizontal="center"/>
    </xf>
    <xf numFmtId="41" fontId="3" fillId="0" borderId="29" xfId="91" applyFill="1" applyBorder="1" applyAlignment="1">
      <alignment horizontal="center"/>
    </xf>
    <xf numFmtId="166" fontId="3" fillId="0" borderId="0" xfId="2" applyNumberFormat="1" applyFont="1" applyAlignment="1">
      <alignment horizontal="center"/>
    </xf>
    <xf numFmtId="166" fontId="54" fillId="0" borderId="0" xfId="2" applyNumberFormat="1" applyFont="1" applyAlignment="1">
      <alignment horizontal="center"/>
    </xf>
    <xf numFmtId="41" fontId="3" fillId="0" borderId="0" xfId="91" applyAlignment="1">
      <alignment horizontal="left" indent="1"/>
    </xf>
    <xf numFmtId="41" fontId="3" fillId="0" borderId="0" xfId="91" quotePrefix="1" applyAlignment="1">
      <alignment horizontal="center"/>
    </xf>
    <xf numFmtId="41" fontId="3" fillId="0" borderId="30" xfId="91" quotePrefix="1" applyBorder="1" applyAlignment="1">
      <alignment horizontal="center"/>
    </xf>
    <xf numFmtId="41" fontId="3" fillId="0" borderId="0" xfId="91" quotePrefix="1" applyBorder="1" applyAlignment="1">
      <alignment horizontal="center"/>
    </xf>
    <xf numFmtId="41" fontId="3" fillId="0" borderId="29" xfId="91" quotePrefix="1" applyFont="1" applyFill="1" applyBorder="1" applyAlignment="1">
      <alignment horizontal="center"/>
    </xf>
    <xf numFmtId="41" fontId="3" fillId="0" borderId="30" xfId="91" quotePrefix="1" applyNumberFormat="1" applyBorder="1" applyAlignment="1">
      <alignment horizontal="center"/>
    </xf>
    <xf numFmtId="37" fontId="3" fillId="0" borderId="0" xfId="91" applyNumberFormat="1"/>
    <xf numFmtId="37" fontId="3" fillId="0" borderId="34" xfId="91" applyNumberFormat="1" applyBorder="1"/>
    <xf numFmtId="37" fontId="3" fillId="0" borderId="0" xfId="91" applyNumberFormat="1" applyBorder="1"/>
    <xf numFmtId="37" fontId="3" fillId="0" borderId="33" xfId="91" applyNumberFormat="1" applyFont="1" applyFill="1" applyBorder="1"/>
    <xf numFmtId="37" fontId="3" fillId="0" borderId="30" xfId="91" applyNumberFormat="1" applyBorder="1"/>
    <xf numFmtId="41" fontId="3" fillId="0" borderId="29" xfId="91" applyFont="1" applyFill="1" applyBorder="1" applyAlignment="1">
      <alignment horizontal="center"/>
    </xf>
    <xf numFmtId="41" fontId="3" fillId="0" borderId="0" xfId="91" applyAlignment="1">
      <alignment horizontal="left"/>
    </xf>
    <xf numFmtId="164" fontId="3" fillId="0" borderId="0" xfId="1" applyNumberFormat="1"/>
    <xf numFmtId="37" fontId="3" fillId="0" borderId="29" xfId="91" applyNumberFormat="1" applyFont="1" applyFill="1" applyBorder="1"/>
    <xf numFmtId="37" fontId="52" fillId="0" borderId="0" xfId="91" applyNumberFormat="1" applyFont="1" applyBorder="1"/>
    <xf numFmtId="37" fontId="52" fillId="0" borderId="35" xfId="91" applyNumberFormat="1" applyFont="1" applyFill="1" applyBorder="1"/>
    <xf numFmtId="41" fontId="8" fillId="0" borderId="0" xfId="91" applyFont="1" applyBorder="1" applyAlignment="1">
      <alignment horizontal="center"/>
    </xf>
    <xf numFmtId="41" fontId="8" fillId="0" borderId="30" xfId="91" applyFont="1" applyBorder="1" applyAlignment="1">
      <alignment horizontal="center"/>
    </xf>
    <xf numFmtId="41" fontId="8" fillId="0" borderId="29" xfId="91" applyFont="1" applyFill="1" applyBorder="1" applyAlignment="1">
      <alignment horizontal="center"/>
    </xf>
    <xf numFmtId="37" fontId="3" fillId="0" borderId="36" xfId="91" applyNumberFormat="1" applyFont="1" applyBorder="1"/>
    <xf numFmtId="41" fontId="3" fillId="0" borderId="29" xfId="91" applyFill="1" applyBorder="1"/>
    <xf numFmtId="41" fontId="3" fillId="0" borderId="37" xfId="91" applyFill="1" applyBorder="1"/>
    <xf numFmtId="164" fontId="52" fillId="0" borderId="38" xfId="91" applyNumberFormat="1" applyFont="1" applyBorder="1" applyAlignment="1">
      <alignment horizontal="center"/>
    </xf>
    <xf numFmtId="41" fontId="8" fillId="0" borderId="30" xfId="91" applyFont="1" applyFill="1" applyBorder="1" applyAlignment="1">
      <alignment horizontal="right"/>
    </xf>
    <xf numFmtId="41" fontId="8" fillId="0" borderId="0" xfId="91" applyFont="1" applyFill="1" applyBorder="1" applyAlignment="1">
      <alignment horizontal="right"/>
    </xf>
    <xf numFmtId="49" fontId="52" fillId="0" borderId="0" xfId="91" applyNumberFormat="1" applyFont="1" applyFill="1" applyBorder="1" applyAlignment="1">
      <alignment horizontal="center"/>
    </xf>
    <xf numFmtId="41" fontId="52" fillId="0" borderId="0" xfId="91" applyFont="1" applyBorder="1" applyAlignment="1">
      <alignment horizontal="centerContinuous"/>
    </xf>
    <xf numFmtId="41" fontId="3" fillId="0" borderId="0" xfId="91" quotePrefix="1" applyNumberFormat="1" applyBorder="1" applyAlignment="1">
      <alignment horizontal="center"/>
    </xf>
    <xf numFmtId="37" fontId="3" fillId="0" borderId="0" xfId="91" applyNumberFormat="1" applyFont="1" applyBorder="1"/>
    <xf numFmtId="164" fontId="52" fillId="0" borderId="0" xfId="91" applyNumberFormat="1" applyFont="1" applyBorder="1" applyAlignment="1">
      <alignment horizontal="center"/>
    </xf>
    <xf numFmtId="41" fontId="52" fillId="0" borderId="0" xfId="91" applyFont="1" applyBorder="1" applyAlignment="1"/>
    <xf numFmtId="166" fontId="3" fillId="0" borderId="0" xfId="2" quotePrefix="1" applyNumberFormat="1" applyBorder="1" applyAlignment="1">
      <alignment horizontal="center"/>
    </xf>
    <xf numFmtId="41" fontId="8" fillId="0" borderId="0" xfId="91" applyFont="1" applyAlignment="1">
      <alignment horizontal="right"/>
    </xf>
    <xf numFmtId="0" fontId="5" fillId="0" borderId="0" xfId="3" applyFont="1" applyAlignment="1"/>
    <xf numFmtId="0" fontId="6" fillId="0" borderId="0" xfId="3" applyFont="1" applyAlignment="1"/>
    <xf numFmtId="164" fontId="3" fillId="0" borderId="0" xfId="1" applyNumberFormat="1" applyFont="1" applyBorder="1" applyAlignment="1">
      <alignment horizontal="center" wrapText="1"/>
    </xf>
    <xf numFmtId="164" fontId="3" fillId="0" borderId="0" xfId="1" applyNumberFormat="1" applyFont="1" applyBorder="1" applyAlignment="1"/>
    <xf numFmtId="0" fontId="70" fillId="0" borderId="0" xfId="3" applyFont="1" applyBorder="1" applyAlignment="1"/>
    <xf numFmtId="0" fontId="71" fillId="0" borderId="0" xfId="3" applyFont="1" applyBorder="1" applyAlignment="1"/>
    <xf numFmtId="41" fontId="16" fillId="0" borderId="9" xfId="0" applyNumberFormat="1" applyFont="1" applyBorder="1"/>
    <xf numFmtId="3" fontId="20" fillId="0" borderId="7" xfId="0" applyNumberFormat="1" applyFont="1" applyFill="1" applyBorder="1" applyProtection="1">
      <protection locked="0"/>
    </xf>
    <xf numFmtId="41" fontId="3" fillId="0" borderId="29" xfId="91" applyFont="1" applyFill="1" applyBorder="1" applyAlignment="1">
      <alignment horizontal="center"/>
    </xf>
    <xf numFmtId="0" fontId="1" fillId="0" borderId="5" xfId="0" applyFont="1" applyBorder="1"/>
    <xf numFmtId="169" fontId="16" fillId="0" borderId="0" xfId="0" applyNumberFormat="1" applyFont="1"/>
    <xf numFmtId="43" fontId="6" fillId="0" borderId="0" xfId="1" applyFont="1" applyAlignment="1">
      <alignment vertical="center"/>
    </xf>
    <xf numFmtId="0" fontId="3" fillId="0" borderId="0" xfId="3" applyFont="1" applyBorder="1" applyAlignment="1">
      <alignment horizontal="center"/>
    </xf>
    <xf numFmtId="0" fontId="4" fillId="0" borderId="0" xfId="3" applyFont="1" applyAlignment="1">
      <alignment wrapText="1"/>
    </xf>
    <xf numFmtId="41" fontId="52" fillId="0" borderId="27" xfId="91" applyFont="1" applyFill="1" applyBorder="1" applyAlignment="1">
      <alignment horizontal="center"/>
    </xf>
    <xf numFmtId="41" fontId="52" fillId="0" borderId="28" xfId="91" applyFont="1" applyFill="1" applyBorder="1" applyAlignment="1">
      <alignment horizontal="center"/>
    </xf>
    <xf numFmtId="49" fontId="52" fillId="0" borderId="43" xfId="91" applyNumberFormat="1" applyFont="1" applyFill="1" applyBorder="1" applyAlignment="1">
      <alignment horizontal="center"/>
    </xf>
    <xf numFmtId="49" fontId="52" fillId="0" borderId="44" xfId="91" applyNumberFormat="1" applyFont="1" applyFill="1" applyBorder="1" applyAlignment="1">
      <alignment horizontal="center"/>
    </xf>
    <xf numFmtId="41" fontId="52" fillId="0" borderId="10" xfId="91" applyFont="1" applyBorder="1" applyAlignment="1">
      <alignment horizontal="center"/>
    </xf>
    <xf numFmtId="41" fontId="52" fillId="0" borderId="11" xfId="91" applyFont="1" applyBorder="1" applyAlignment="1">
      <alignment horizontal="center"/>
    </xf>
    <xf numFmtId="41" fontId="52" fillId="0" borderId="12" xfId="91" applyFont="1" applyBorder="1" applyAlignment="1">
      <alignment horizontal="center"/>
    </xf>
    <xf numFmtId="41" fontId="52" fillId="0" borderId="14" xfId="91" applyFont="1" applyBorder="1" applyAlignment="1">
      <alignment horizontal="center"/>
    </xf>
    <xf numFmtId="41" fontId="3" fillId="0" borderId="29" xfId="91" applyFont="1" applyFill="1" applyBorder="1" applyAlignment="1">
      <alignment horizontal="center"/>
    </xf>
    <xf numFmtId="41" fontId="3" fillId="0" borderId="30" xfId="91" applyFont="1" applyFill="1" applyBorder="1" applyAlignment="1">
      <alignment horizontal="center"/>
    </xf>
    <xf numFmtId="37" fontId="52" fillId="0" borderId="0" xfId="91" applyNumberFormat="1" applyFont="1" applyBorder="1" applyAlignment="1">
      <alignment horizontal="right"/>
    </xf>
    <xf numFmtId="41" fontId="8" fillId="0" borderId="0" xfId="91" applyFont="1" applyBorder="1" applyAlignment="1">
      <alignment horizontal="right"/>
    </xf>
    <xf numFmtId="41" fontId="3" fillId="0" borderId="0" xfId="91" applyAlignment="1">
      <alignment horizontal="right"/>
    </xf>
    <xf numFmtId="41" fontId="52" fillId="0" borderId="0" xfId="91" applyFont="1" applyAlignment="1">
      <alignment horizontal="right"/>
    </xf>
  </cellXfs>
  <cellStyles count="155">
    <cellStyle name="_x0013_" xfId="7"/>
    <cellStyle name="_x0013_ 2" xfId="8"/>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1" builtinId="3"/>
    <cellStyle name="Comma  - Style1" xfId="93"/>
    <cellStyle name="Comma  - Style2" xfId="94"/>
    <cellStyle name="Comma  - Style3" xfId="95"/>
    <cellStyle name="Comma  - Style4" xfId="96"/>
    <cellStyle name="Comma  - Style5" xfId="97"/>
    <cellStyle name="Comma  - Style6" xfId="98"/>
    <cellStyle name="Comma  - Style7" xfId="99"/>
    <cellStyle name="Comma  - Style8" xfId="100"/>
    <cellStyle name="Comma 2" xfId="4"/>
    <cellStyle name="Comma 2 2" xfId="36"/>
    <cellStyle name="Comma 2 3" xfId="37"/>
    <cellStyle name="Comma 3" xfId="38"/>
    <cellStyle name="Comma 4" xfId="39"/>
    <cellStyle name="Comma 5" xfId="40"/>
    <cellStyle name="Comma 6" xfId="41"/>
    <cellStyle name="Comma0" xfId="42"/>
    <cellStyle name="Currency 2" xfId="43"/>
    <cellStyle name="Currency 2 2" xfId="44"/>
    <cellStyle name="Currency 3" xfId="45"/>
    <cellStyle name="Currency 4" xfId="46"/>
    <cellStyle name="Currency No Comma" xfId="47"/>
    <cellStyle name="Currency0" xfId="48"/>
    <cellStyle name="Date" xfId="49"/>
    <cellStyle name="Explanatory Text 2" xfId="50"/>
    <cellStyle name="Fixed" xfId="51"/>
    <cellStyle name="General" xfId="52"/>
    <cellStyle name="Good 2" xfId="53"/>
    <cellStyle name="Grey" xfId="101"/>
    <cellStyle name="header" xfId="102"/>
    <cellStyle name="Header1" xfId="103"/>
    <cellStyle name="Header2" xfId="104"/>
    <cellStyle name="Heading 1 2" xfId="54"/>
    <cellStyle name="Heading 2 2" xfId="55"/>
    <cellStyle name="Heading 3 2" xfId="56"/>
    <cellStyle name="Heading 4 2" xfId="57"/>
    <cellStyle name="Hyperlink 2" xfId="58"/>
    <cellStyle name="Hyperlink 3" xfId="59"/>
    <cellStyle name="Input [yellow]" xfId="105"/>
    <cellStyle name="Input 2" xfId="60"/>
    <cellStyle name="Input 3" xfId="61"/>
    <cellStyle name="Linked Cell 2" xfId="62"/>
    <cellStyle name="MCP" xfId="63"/>
    <cellStyle name="Neutral 2" xfId="64"/>
    <cellStyle name="nONE" xfId="65"/>
    <cellStyle name="noninput" xfId="66"/>
    <cellStyle name="Normal" xfId="0" builtinId="0"/>
    <cellStyle name="Normal - Style1" xfId="106"/>
    <cellStyle name="Normal 2" xfId="5"/>
    <cellStyle name="Normal 2 2" xfId="67"/>
    <cellStyle name="Normal 2 3" xfId="68"/>
    <cellStyle name="Normal 2 4" xfId="69"/>
    <cellStyle name="Normal 2 5" xfId="70"/>
    <cellStyle name="Normal 3" xfId="3"/>
    <cellStyle name="Normal 3 2" xfId="71"/>
    <cellStyle name="Normal 3 3" xfId="91"/>
    <cellStyle name="Normal 4" xfId="72"/>
    <cellStyle name="Normal 4 2" xfId="73"/>
    <cellStyle name="Normal 5" xfId="74"/>
    <cellStyle name="Normal 6" xfId="75"/>
    <cellStyle name="Normal 7" xfId="76"/>
    <cellStyle name="Normal 8" xfId="77"/>
    <cellStyle name="Normal 9" xfId="78"/>
    <cellStyle name="Normal_Adjustment Template" xfId="92"/>
    <cellStyle name="Note 2" xfId="79"/>
    <cellStyle name="Output 2" xfId="80"/>
    <cellStyle name="Password" xfId="81"/>
    <cellStyle name="Percent" xfId="2" builtinId="5"/>
    <cellStyle name="Percent [2]" xfId="107"/>
    <cellStyle name="Percent 2" xfId="6"/>
    <cellStyle name="Percent 2 2" xfId="108"/>
    <cellStyle name="Percent 3" xfId="82"/>
    <cellStyle name="Percent 4" xfId="109"/>
    <cellStyle name="Percent 4 2" xfId="110"/>
    <cellStyle name="Percent 5" xfId="111"/>
    <cellStyle name="SAPBEXaggData" xfId="112"/>
    <cellStyle name="SAPBEXaggDataEmph" xfId="113"/>
    <cellStyle name="SAPBEXaggItem" xfId="114"/>
    <cellStyle name="SAPBEXaggItemX" xfId="115"/>
    <cellStyle name="SAPBEXchaText" xfId="116"/>
    <cellStyle name="SAPBEXexcBad7" xfId="117"/>
    <cellStyle name="SAPBEXexcBad8" xfId="118"/>
    <cellStyle name="SAPBEXexcBad9" xfId="119"/>
    <cellStyle name="SAPBEXexcCritical4" xfId="120"/>
    <cellStyle name="SAPBEXexcCritical5" xfId="121"/>
    <cellStyle name="SAPBEXexcCritical6" xfId="122"/>
    <cellStyle name="SAPBEXexcGood1" xfId="123"/>
    <cellStyle name="SAPBEXexcGood2" xfId="124"/>
    <cellStyle name="SAPBEXexcGood3" xfId="125"/>
    <cellStyle name="SAPBEXfilterDrill" xfId="126"/>
    <cellStyle name="SAPBEXfilterItem" xfId="127"/>
    <cellStyle name="SAPBEXfilterText" xfId="128"/>
    <cellStyle name="SAPBEXformats" xfId="129"/>
    <cellStyle name="SAPBEXheaderItem" xfId="130"/>
    <cellStyle name="SAPBEXheaderText" xfId="131"/>
    <cellStyle name="SAPBEXHLevel0" xfId="132"/>
    <cellStyle name="SAPBEXHLevel0X" xfId="133"/>
    <cellStyle name="SAPBEXHLevel1" xfId="134"/>
    <cellStyle name="SAPBEXHLevel1X" xfId="135"/>
    <cellStyle name="SAPBEXHLevel2" xfId="136"/>
    <cellStyle name="SAPBEXHLevel2X" xfId="137"/>
    <cellStyle name="SAPBEXHLevel3" xfId="138"/>
    <cellStyle name="SAPBEXHLevel3X" xfId="139"/>
    <cellStyle name="SAPBEXresData" xfId="140"/>
    <cellStyle name="SAPBEXresDataEmph" xfId="141"/>
    <cellStyle name="SAPBEXresItem" xfId="142"/>
    <cellStyle name="SAPBEXresItemX" xfId="143"/>
    <cellStyle name="SAPBEXstdData" xfId="144"/>
    <cellStyle name="SAPBEXstdDataEmph" xfId="145"/>
    <cellStyle name="SAPBEXstdItem" xfId="146"/>
    <cellStyle name="SAPBEXstdItemX" xfId="147"/>
    <cellStyle name="SAPBEXtitle" xfId="148"/>
    <cellStyle name="SAPBEXtitle 2" xfId="149"/>
    <cellStyle name="SAPBEXundefined" xfId="150"/>
    <cellStyle name="Style 21" xfId="151"/>
    <cellStyle name="Style 22" xfId="152"/>
    <cellStyle name="Style 24" xfId="153"/>
    <cellStyle name="Title 2" xfId="83"/>
    <cellStyle name="Titles" xfId="154"/>
    <cellStyle name="Total 2" xfId="84"/>
    <cellStyle name="TRANSMISSION RELIABILITY PORTION OF PROJECT" xfId="85"/>
    <cellStyle name="Unprot" xfId="86"/>
    <cellStyle name="Unprot$" xfId="87"/>
    <cellStyle name="Unprot$ 2" xfId="88"/>
    <cellStyle name="Unprotect" xfId="89"/>
    <cellStyle name="Warning Text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6</xdr:row>
      <xdr:rowOff>57151</xdr:rowOff>
    </xdr:from>
    <xdr:to>
      <xdr:col>9</xdr:col>
      <xdr:colOff>9525</xdr:colOff>
      <xdr:row>31</xdr:row>
      <xdr:rowOff>28576</xdr:rowOff>
    </xdr:to>
    <xdr:sp macro="" textlink="">
      <xdr:nvSpPr>
        <xdr:cNvPr id="2" name="TextBox 1"/>
        <xdr:cNvSpPr txBox="1"/>
      </xdr:nvSpPr>
      <xdr:spPr>
        <a:xfrm>
          <a:off x="5038725" y="962026"/>
          <a:ext cx="1390650" cy="3124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page provides a summary in the same format as Exhibit</a:t>
          </a:r>
          <a:r>
            <a:rPr lang="en-US" sz="1000" baseline="0">
              <a:latin typeface="Arial" panose="020B0604020202020204" pitchFamily="34" charset="0"/>
              <a:cs typeface="Arial" panose="020B0604020202020204" pitchFamily="34" charset="0"/>
            </a:rPr>
            <a:t> No.___(NCS-11) Page 1.1 </a:t>
          </a:r>
          <a:r>
            <a:rPr lang="en-US" sz="1000">
              <a:latin typeface="Arial" panose="020B0604020202020204" pitchFamily="34" charset="0"/>
              <a:cs typeface="Arial" panose="020B0604020202020204" pitchFamily="34" charset="0"/>
            </a:rPr>
            <a:t>of the impact of the QF scenario referenced</a:t>
          </a:r>
          <a:r>
            <a:rPr lang="en-US" sz="1000" baseline="0">
              <a:latin typeface="Arial" panose="020B0604020202020204" pitchFamily="34" charset="0"/>
              <a:cs typeface="Arial" panose="020B0604020202020204" pitchFamily="34" charset="0"/>
            </a:rPr>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87587</xdr:colOff>
      <xdr:row>7</xdr:row>
      <xdr:rowOff>120433</xdr:rowOff>
    </xdr:from>
    <xdr:to>
      <xdr:col>8</xdr:col>
      <xdr:colOff>416254</xdr:colOff>
      <xdr:row>33</xdr:row>
      <xdr:rowOff>54743</xdr:rowOff>
    </xdr:to>
    <xdr:sp macro="" textlink="">
      <xdr:nvSpPr>
        <xdr:cNvPr id="2" name="TextBox 1"/>
        <xdr:cNvSpPr txBox="1"/>
      </xdr:nvSpPr>
      <xdr:spPr>
        <a:xfrm>
          <a:off x="5014311" y="1160519"/>
          <a:ext cx="1390650" cy="31093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page provides a summary in the same format as Exhibit</a:t>
          </a:r>
          <a:r>
            <a:rPr lang="en-US" sz="1000" baseline="0">
              <a:latin typeface="Arial" panose="020B0604020202020204" pitchFamily="34" charset="0"/>
              <a:cs typeface="Arial" panose="020B0604020202020204" pitchFamily="34" charset="0"/>
            </a:rPr>
            <a:t> No.___(NCS-11) Page 1.1 </a:t>
          </a:r>
          <a:r>
            <a:rPr lang="en-US" sz="1000">
              <a:latin typeface="Arial" panose="020B0604020202020204" pitchFamily="34" charset="0"/>
              <a:cs typeface="Arial" panose="020B0604020202020204" pitchFamily="34" charset="0"/>
            </a:rPr>
            <a:t>of the impact of the QF scenario referenced</a:t>
          </a:r>
          <a:r>
            <a:rPr lang="en-US" sz="1000" baseline="0">
              <a:latin typeface="Arial" panose="020B0604020202020204" pitchFamily="34" charset="0"/>
              <a:cs typeface="Arial" panose="020B0604020202020204" pitchFamily="34" charset="0"/>
            </a:rPr>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87586</xdr:colOff>
      <xdr:row>7</xdr:row>
      <xdr:rowOff>10949</xdr:rowOff>
    </xdr:from>
    <xdr:to>
      <xdr:col>8</xdr:col>
      <xdr:colOff>416253</xdr:colOff>
      <xdr:row>33</xdr:row>
      <xdr:rowOff>10949</xdr:rowOff>
    </xdr:to>
    <xdr:sp macro="" textlink="">
      <xdr:nvSpPr>
        <xdr:cNvPr id="2" name="TextBox 1"/>
        <xdr:cNvSpPr txBox="1"/>
      </xdr:nvSpPr>
      <xdr:spPr>
        <a:xfrm>
          <a:off x="5014310" y="1051035"/>
          <a:ext cx="1390650" cy="3175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page provides a summary in the same format as Exhibit</a:t>
          </a:r>
          <a:r>
            <a:rPr lang="en-US" sz="1000" baseline="0">
              <a:latin typeface="Arial" panose="020B0604020202020204" pitchFamily="34" charset="0"/>
              <a:cs typeface="Arial" panose="020B0604020202020204" pitchFamily="34" charset="0"/>
            </a:rPr>
            <a:t> No.___(NCS-11) Page 1.1 </a:t>
          </a:r>
          <a:r>
            <a:rPr lang="en-US" sz="1000">
              <a:latin typeface="Arial" panose="020B0604020202020204" pitchFamily="34" charset="0"/>
              <a:cs typeface="Arial" panose="020B0604020202020204" pitchFamily="34" charset="0"/>
            </a:rPr>
            <a:t>of the impact of the QF scenario referenced</a:t>
          </a:r>
          <a:r>
            <a:rPr lang="en-US" sz="1000" baseline="0">
              <a:latin typeface="Arial" panose="020B0604020202020204" pitchFamily="34" charset="0"/>
              <a:cs typeface="Arial" panose="020B0604020202020204" pitchFamily="34" charset="0"/>
            </a:rPr>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SB1_GROUPS.PSB.OR.PPW\REGULATN\ER\06_08%20Washington%20GRC\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R\WA%20GRC%20Dec%202013%20Base\Pre-Filing%20Analysis\Capital%20Structure\WA%20JAM%20December%202013%20GRC%20-%20Capital%20Stru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R\WA%20GRC%20Dec%202013%20Base\Models\Revenue%20Requirement%20Summary%20Model%20-%202014%20WA%20G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31951/AppData/Local/Temp/Temp1_CY2013%20Normalized%20NPC.zip/WA%202013.Q4%20Normalized-%20Allocation%20Support%20(WCA%20-%20Confidential)%20_2014%2004%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0">
          <cell r="D10">
            <v>29009259.839632533</v>
          </cell>
        </row>
      </sheetData>
      <sheetData sheetId="5"/>
      <sheetData sheetId="6"/>
      <sheetData sheetId="7"/>
      <sheetData sheetId="8"/>
      <sheetData sheetId="9"/>
      <sheetData sheetId="10"/>
      <sheetData sheetId="11"/>
      <sheetData sheetId="12">
        <row r="2">
          <cell r="AB2">
            <v>2</v>
          </cell>
        </row>
        <row r="32">
          <cell r="B32">
            <v>6.3400000000000001E-3</v>
          </cell>
        </row>
        <row r="33">
          <cell r="B33">
            <v>2E-3</v>
          </cell>
        </row>
        <row r="34">
          <cell r="B34">
            <v>3.8730000000000001E-2</v>
          </cell>
        </row>
        <row r="35">
          <cell r="B35">
            <v>0</v>
          </cell>
        </row>
        <row r="36">
          <cell r="B36">
            <v>0</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view="pageBreakPreview" zoomScaleNormal="100" zoomScaleSheetLayoutView="100" workbookViewId="0">
      <selection activeCell="G2" sqref="G2"/>
    </sheetView>
  </sheetViews>
  <sheetFormatPr defaultRowHeight="11.25"/>
  <cols>
    <col min="1" max="1" width="2.85546875" style="1" customWidth="1"/>
    <col min="2" max="2" width="33" style="1" customWidth="1"/>
    <col min="3" max="6" width="16.7109375" style="1" customWidth="1"/>
    <col min="7" max="7" width="18.7109375" style="1" customWidth="1"/>
    <col min="8" max="8" width="17.140625" style="1" customWidth="1"/>
    <col min="9" max="12" width="11.85546875" style="1" customWidth="1"/>
    <col min="13" max="13" width="3" style="1" customWidth="1"/>
    <col min="14" max="14" width="11.85546875" style="1" customWidth="1"/>
    <col min="15" max="15" width="3.140625" style="1" customWidth="1"/>
    <col min="16" max="16" width="11.85546875" style="1" customWidth="1"/>
    <col min="17" max="17" width="11.85546875" style="3" hidden="1" customWidth="1"/>
    <col min="18" max="18" width="0" style="3" hidden="1" customWidth="1"/>
    <col min="19" max="16384" width="9.140625" style="1"/>
  </cols>
  <sheetData>
    <row r="1" spans="1:18" ht="12">
      <c r="A1" s="11" t="s">
        <v>0</v>
      </c>
      <c r="B1" s="189"/>
      <c r="C1" s="190"/>
      <c r="D1" s="190"/>
      <c r="E1" s="2"/>
      <c r="F1" s="2"/>
      <c r="G1" s="128"/>
      <c r="I1" s="2"/>
      <c r="J1" s="2"/>
      <c r="K1" s="2"/>
      <c r="L1" s="2"/>
      <c r="M1" s="2"/>
      <c r="N1" s="2"/>
      <c r="O1" s="2"/>
      <c r="P1" s="2"/>
    </row>
    <row r="2" spans="1:18" ht="12">
      <c r="A2" s="11" t="s">
        <v>65</v>
      </c>
      <c r="B2" s="11"/>
      <c r="C2" s="11"/>
      <c r="D2" s="11"/>
      <c r="E2" s="2"/>
      <c r="F2" s="2"/>
      <c r="G2" s="128"/>
      <c r="I2" s="2"/>
      <c r="J2" s="2"/>
      <c r="K2" s="2"/>
      <c r="L2" s="2"/>
      <c r="M2" s="2"/>
      <c r="N2" s="2"/>
      <c r="O2" s="2"/>
      <c r="P2" s="2"/>
    </row>
    <row r="3" spans="1:18" ht="12" customHeight="1">
      <c r="A3" s="11" t="s">
        <v>83</v>
      </c>
      <c r="B3" s="11"/>
      <c r="C3" s="11"/>
      <c r="D3" s="11"/>
      <c r="E3" s="2"/>
      <c r="F3" s="2"/>
      <c r="G3" s="2"/>
      <c r="H3" s="2"/>
      <c r="I3" s="2"/>
      <c r="J3" s="2"/>
      <c r="K3" s="2"/>
      <c r="L3" s="2"/>
      <c r="M3" s="2"/>
      <c r="N3" s="2"/>
      <c r="O3" s="2"/>
      <c r="P3" s="2"/>
    </row>
    <row r="4" spans="1:18" ht="12">
      <c r="A4" s="11" t="s">
        <v>189</v>
      </c>
      <c r="B4" s="189"/>
      <c r="C4" s="190"/>
      <c r="D4" s="190"/>
      <c r="E4" s="2"/>
      <c r="F4" s="2"/>
      <c r="G4" s="2"/>
      <c r="H4" s="2"/>
      <c r="I4" s="2"/>
      <c r="J4" s="2"/>
      <c r="K4" s="2"/>
      <c r="L4" s="2"/>
      <c r="M4" s="2"/>
      <c r="N4" s="2"/>
      <c r="O4" s="2"/>
      <c r="P4" s="2"/>
    </row>
    <row r="5" spans="1:18" ht="12">
      <c r="A5" s="11"/>
      <c r="E5" s="2"/>
      <c r="F5" s="2"/>
      <c r="G5" s="2"/>
      <c r="H5" s="2"/>
      <c r="I5" s="2"/>
      <c r="J5" s="2"/>
      <c r="K5" s="2"/>
      <c r="L5" s="2"/>
      <c r="M5" s="2"/>
      <c r="N5" s="2"/>
      <c r="O5" s="2"/>
      <c r="P5" s="2"/>
    </row>
    <row r="6" spans="1:18" ht="12">
      <c r="A6" s="11"/>
      <c r="E6" s="2"/>
      <c r="F6" s="2"/>
      <c r="G6" s="2"/>
      <c r="H6" s="2"/>
      <c r="I6" s="2"/>
      <c r="J6" s="2"/>
      <c r="K6" s="2"/>
      <c r="L6" s="2"/>
      <c r="M6" s="2"/>
      <c r="N6" s="2"/>
      <c r="O6" s="2"/>
      <c r="P6" s="2"/>
    </row>
    <row r="7" spans="1:18" ht="12.75">
      <c r="A7" s="193" t="s">
        <v>88</v>
      </c>
      <c r="B7" s="12"/>
      <c r="C7" s="12"/>
      <c r="D7" s="201"/>
      <c r="E7" s="201"/>
      <c r="F7" s="130"/>
      <c r="G7" s="130"/>
      <c r="H7" s="31"/>
      <c r="I7" s="2"/>
      <c r="J7" s="2"/>
      <c r="K7" s="2"/>
      <c r="L7" s="2"/>
      <c r="M7" s="2"/>
      <c r="N7" s="2"/>
      <c r="O7" s="2"/>
      <c r="P7" s="2"/>
    </row>
    <row r="8" spans="1:18" s="12" customFormat="1" ht="51">
      <c r="A8" s="32"/>
      <c r="C8" s="72" t="s">
        <v>178</v>
      </c>
      <c r="D8" s="72" t="s">
        <v>87</v>
      </c>
      <c r="E8" s="72" t="s">
        <v>180</v>
      </c>
      <c r="F8" s="72" t="s">
        <v>179</v>
      </c>
      <c r="J8" s="31"/>
      <c r="K8" s="31"/>
      <c r="L8" s="31"/>
      <c r="M8" s="31"/>
      <c r="N8" s="31"/>
      <c r="O8" s="31"/>
      <c r="P8" s="13"/>
      <c r="Q8" s="13"/>
    </row>
    <row r="9" spans="1:18" s="12" customFormat="1" ht="12.75">
      <c r="A9" s="32"/>
      <c r="B9" s="198" t="s">
        <v>184</v>
      </c>
      <c r="C9" s="70">
        <f>'Exhibit No.__(NCS-12) pg 6'!F40</f>
        <v>592723771.04999995</v>
      </c>
      <c r="D9" s="70">
        <f>'Exhibit No.__(NCS-12) pg 6'!G40</f>
        <v>135614043.51061004</v>
      </c>
      <c r="E9" s="70">
        <f>'Exhibit No.__(NCS-12) pg 6'!G42</f>
        <v>1048296.5563370176</v>
      </c>
      <c r="F9" s="70">
        <f>'Exhibit No.__(NCS-12) pg 6'!G46</f>
        <v>136662340.06694707</v>
      </c>
      <c r="G9" s="71" t="s">
        <v>190</v>
      </c>
      <c r="H9" s="8"/>
      <c r="K9" s="31"/>
      <c r="L9" s="31"/>
      <c r="M9" s="31"/>
      <c r="N9" s="31"/>
      <c r="O9" s="31"/>
      <c r="P9" s="13"/>
      <c r="Q9" s="13"/>
    </row>
    <row r="10" spans="1:18" ht="12.75">
      <c r="A10" s="66"/>
      <c r="B10" s="69" t="s">
        <v>84</v>
      </c>
      <c r="C10" s="70">
        <f>+'Exhibit No.__(NCS-12) pg 6'!I40</f>
        <v>583799590.95000005</v>
      </c>
      <c r="D10" s="70">
        <f>+'Exhibit No.__(NCS-12) pg 6'!J40</f>
        <v>133556641.13847287</v>
      </c>
      <c r="E10" s="70">
        <f>+'Exhibit No.__(NCS-12) pg 6'!J42</f>
        <v>1032392.8360003997</v>
      </c>
      <c r="F10" s="70">
        <f>'Exhibit No.__(NCS-12) pg 6'!J46</f>
        <v>134589033.97447327</v>
      </c>
      <c r="G10" s="71" t="s">
        <v>191</v>
      </c>
      <c r="H10" s="8"/>
      <c r="J10" s="2"/>
      <c r="K10" s="2"/>
      <c r="L10" s="2"/>
      <c r="M10" s="2"/>
      <c r="N10" s="2"/>
      <c r="O10" s="2"/>
      <c r="P10" s="3"/>
      <c r="R10" s="1"/>
    </row>
    <row r="11" spans="1:18" ht="12.75">
      <c r="A11" s="66"/>
      <c r="B11" s="69" t="s">
        <v>85</v>
      </c>
      <c r="C11" s="70">
        <f>+'Exhibit No.__(NCS-12) pg 6'!R40</f>
        <v>527101908.49000001</v>
      </c>
      <c r="D11" s="70">
        <f>+'Exhibit No.__(NCS-12) pg 6'!S40</f>
        <v>125970834.46522944</v>
      </c>
      <c r="E11" s="70">
        <f>+'Exhibit No.__(NCS-12) pg 6'!S42</f>
        <v>931034.34453306184</v>
      </c>
      <c r="F11" s="70">
        <f>'Exhibit No.__(NCS-12) pg 6'!S46</f>
        <v>126901868.80976249</v>
      </c>
      <c r="G11" s="71" t="s">
        <v>191</v>
      </c>
      <c r="H11" s="8"/>
      <c r="J11" s="2"/>
      <c r="K11" s="2"/>
      <c r="L11" s="2"/>
      <c r="M11" s="2"/>
      <c r="N11" s="2"/>
      <c r="O11" s="2"/>
      <c r="P11" s="3"/>
      <c r="R11" s="1"/>
    </row>
    <row r="12" spans="1:18" ht="12.75">
      <c r="A12" s="66"/>
      <c r="B12" s="69" t="s">
        <v>86</v>
      </c>
      <c r="C12" s="70">
        <f>+'Exhibit No.__(NCS-12) pg 6'!L40</f>
        <v>550701664.83999991</v>
      </c>
      <c r="D12" s="70">
        <f>+'Exhibit No.__(NCS-12) pg 6'!M40</f>
        <v>126387618.32402417</v>
      </c>
      <c r="E12" s="70">
        <f>+'Exhibit No.__(NCS-12) pg 6'!M42</f>
        <v>976976.28964470816</v>
      </c>
      <c r="F12" s="70">
        <f>'Exhibit No.__(NCS-12) pg 6'!M46</f>
        <v>127364594.61366887</v>
      </c>
      <c r="G12" s="71" t="s">
        <v>191</v>
      </c>
      <c r="H12" s="8"/>
      <c r="J12" s="2"/>
      <c r="K12" s="2"/>
      <c r="L12" s="2"/>
      <c r="M12" s="2"/>
      <c r="N12" s="2"/>
      <c r="O12" s="2"/>
      <c r="P12" s="3"/>
      <c r="R12" s="1"/>
    </row>
    <row r="13" spans="1:18" ht="12.75">
      <c r="A13" s="66"/>
      <c r="B13" s="67"/>
      <c r="C13" s="33"/>
      <c r="D13" s="33"/>
      <c r="E13" s="33"/>
      <c r="F13" s="33"/>
      <c r="G13" s="33"/>
      <c r="H13" s="31"/>
      <c r="I13" s="2"/>
      <c r="J13" s="2"/>
      <c r="K13" s="2"/>
      <c r="L13" s="2"/>
      <c r="M13" s="2"/>
      <c r="N13" s="2"/>
      <c r="O13" s="2"/>
      <c r="P13" s="2"/>
    </row>
    <row r="14" spans="1:18" ht="12.75">
      <c r="A14" s="66"/>
      <c r="B14" s="67"/>
      <c r="C14" s="33"/>
      <c r="D14" s="33"/>
      <c r="E14" s="33"/>
      <c r="F14" s="33"/>
      <c r="G14" s="33"/>
      <c r="H14" s="31"/>
      <c r="I14" s="2"/>
      <c r="J14" s="2"/>
      <c r="K14" s="2"/>
      <c r="L14" s="2"/>
      <c r="M14" s="2"/>
      <c r="N14" s="2"/>
      <c r="O14" s="2"/>
      <c r="P14" s="2"/>
    </row>
    <row r="15" spans="1:18" s="12" customFormat="1">
      <c r="A15" s="14"/>
      <c r="B15" s="14"/>
      <c r="C15" s="7"/>
      <c r="D15" s="7"/>
      <c r="E15" s="7"/>
      <c r="F15" s="7"/>
      <c r="G15" s="7"/>
      <c r="H15" s="7"/>
      <c r="I15" s="7"/>
      <c r="J15" s="7"/>
      <c r="K15" s="7"/>
      <c r="L15" s="7"/>
      <c r="N15" s="7"/>
      <c r="P15" s="7"/>
      <c r="Q15" s="16"/>
      <c r="R15" s="15"/>
    </row>
    <row r="16" spans="1:18" s="12" customFormat="1" ht="12.75">
      <c r="A16" s="14"/>
      <c r="B16" s="14"/>
      <c r="C16" s="17"/>
      <c r="D16" s="17"/>
      <c r="E16" s="17"/>
      <c r="F16" s="17"/>
      <c r="G16" s="17"/>
      <c r="H16" s="17"/>
      <c r="I16" s="17"/>
      <c r="J16" s="17"/>
      <c r="K16" s="17"/>
      <c r="L16" s="17"/>
      <c r="N16" s="17"/>
      <c r="Q16" s="13"/>
      <c r="R16" s="15"/>
    </row>
    <row r="17" spans="1:18" s="36" customFormat="1" ht="12.75">
      <c r="A17" s="194" t="s">
        <v>67</v>
      </c>
      <c r="B17" s="35"/>
      <c r="Q17" s="37"/>
      <c r="R17" s="38"/>
    </row>
    <row r="18" spans="1:18" s="36" customFormat="1" ht="12.75">
      <c r="A18" s="34"/>
      <c r="B18" s="35"/>
      <c r="Q18" s="37"/>
      <c r="R18" s="38"/>
    </row>
    <row r="19" spans="1:18" s="36" customFormat="1" ht="25.5">
      <c r="A19" s="35"/>
      <c r="B19" s="35"/>
      <c r="C19" s="73" t="s">
        <v>66</v>
      </c>
      <c r="D19" s="76" t="s">
        <v>69</v>
      </c>
      <c r="E19" s="191"/>
      <c r="G19" s="191"/>
      <c r="H19" s="39"/>
      <c r="I19" s="39"/>
      <c r="J19" s="39"/>
      <c r="K19" s="39"/>
      <c r="L19" s="39"/>
      <c r="N19" s="39"/>
      <c r="P19" s="40"/>
      <c r="Q19" s="38"/>
      <c r="R19" s="38"/>
    </row>
    <row r="20" spans="1:18" s="36" customFormat="1" ht="12.75">
      <c r="A20" s="35"/>
      <c r="B20" s="198" t="s">
        <v>184</v>
      </c>
      <c r="C20" s="68">
        <v>31938957.26641316</v>
      </c>
      <c r="D20" s="74"/>
      <c r="E20" s="71" t="s">
        <v>193</v>
      </c>
      <c r="G20" s="192"/>
      <c r="H20" s="71"/>
      <c r="I20" s="39"/>
      <c r="J20" s="39"/>
      <c r="K20" s="39"/>
      <c r="L20" s="39"/>
      <c r="N20" s="39"/>
      <c r="P20" s="40"/>
      <c r="Q20" s="38"/>
      <c r="R20" s="38"/>
    </row>
    <row r="21" spans="1:18" s="36" customFormat="1" ht="12.75">
      <c r="A21" s="41"/>
      <c r="B21" s="69" t="s">
        <v>84</v>
      </c>
      <c r="C21" s="70">
        <f>'Exhibit No.__(NCS-12) pg 2'!D11</f>
        <v>29763224.363429751</v>
      </c>
      <c r="D21" s="75">
        <f>C21-$C$20</f>
        <v>-2175732.9029834084</v>
      </c>
      <c r="E21" s="71" t="s">
        <v>186</v>
      </c>
      <c r="G21" s="192"/>
      <c r="H21" s="71"/>
      <c r="I21" s="39"/>
      <c r="J21" s="39"/>
      <c r="K21" s="39"/>
      <c r="L21" s="39"/>
      <c r="N21" s="39"/>
      <c r="P21" s="40"/>
      <c r="Q21" s="38"/>
      <c r="R21" s="38"/>
    </row>
    <row r="22" spans="1:18" s="36" customFormat="1" ht="12.75">
      <c r="A22" s="35"/>
      <c r="B22" s="69" t="s">
        <v>85</v>
      </c>
      <c r="C22" s="70">
        <f>'Exhibit No.__(NCS-12) pg 3'!D11</f>
        <v>28009624.857613467</v>
      </c>
      <c r="D22" s="75">
        <f>C22-$C$20</f>
        <v>-3929332.408799693</v>
      </c>
      <c r="E22" s="71" t="s">
        <v>187</v>
      </c>
      <c r="G22" s="192"/>
      <c r="H22" s="71"/>
      <c r="I22" s="39"/>
      <c r="J22" s="39"/>
      <c r="K22" s="39"/>
      <c r="L22" s="39"/>
      <c r="N22" s="39"/>
      <c r="P22" s="40"/>
      <c r="Q22" s="38"/>
      <c r="R22" s="38"/>
    </row>
    <row r="23" spans="1:18" s="36" customFormat="1" ht="12.75">
      <c r="A23" s="35"/>
      <c r="B23" s="69" t="s">
        <v>86</v>
      </c>
      <c r="C23" s="70">
        <f>'Exhibit No.__(NCS-12) pg 4'!D11</f>
        <v>22181878.569883022</v>
      </c>
      <c r="D23" s="75">
        <f>C23-$C$20</f>
        <v>-9757078.6965301372</v>
      </c>
      <c r="E23" s="71" t="s">
        <v>188</v>
      </c>
      <c r="G23" s="192"/>
      <c r="H23" s="71"/>
      <c r="I23" s="39"/>
      <c r="J23" s="39"/>
      <c r="K23" s="39"/>
      <c r="L23" s="39"/>
      <c r="N23" s="39"/>
      <c r="P23" s="40"/>
      <c r="Q23" s="38"/>
      <c r="R23" s="38"/>
    </row>
    <row r="24" spans="1:18" s="12" customFormat="1">
      <c r="A24" s="14"/>
      <c r="B24" s="14"/>
      <c r="C24" s="7"/>
      <c r="D24" s="7"/>
      <c r="E24" s="7"/>
      <c r="F24" s="7"/>
      <c r="G24" s="7"/>
      <c r="H24" s="7"/>
      <c r="I24" s="7"/>
      <c r="J24" s="7"/>
      <c r="K24" s="7"/>
      <c r="L24" s="7"/>
      <c r="N24" s="7"/>
      <c r="P24" s="8"/>
      <c r="Q24" s="15"/>
      <c r="R24" s="15"/>
    </row>
    <row r="25" spans="1:18" s="12" customFormat="1">
      <c r="A25" s="14"/>
      <c r="B25" s="14"/>
      <c r="C25" s="7"/>
      <c r="D25" s="7"/>
      <c r="E25" s="7"/>
      <c r="F25" s="7"/>
      <c r="G25" s="7"/>
      <c r="H25" s="7"/>
      <c r="I25" s="7"/>
      <c r="J25" s="7"/>
      <c r="K25" s="7"/>
      <c r="L25" s="7"/>
      <c r="N25" s="7"/>
      <c r="P25" s="8"/>
      <c r="Q25" s="15"/>
      <c r="R25" s="15"/>
    </row>
    <row r="26" spans="1:18" s="12" customFormat="1">
      <c r="A26" s="14"/>
      <c r="B26" s="77" t="s">
        <v>175</v>
      </c>
      <c r="C26" s="7"/>
      <c r="D26" s="7"/>
      <c r="E26" s="7"/>
      <c r="F26" s="7"/>
      <c r="G26" s="7"/>
      <c r="H26" s="7"/>
      <c r="I26" s="7"/>
      <c r="J26" s="7"/>
      <c r="K26" s="7"/>
      <c r="L26" s="7"/>
      <c r="N26" s="7"/>
      <c r="P26" s="8"/>
      <c r="Q26" s="15"/>
      <c r="R26" s="15"/>
    </row>
    <row r="27" spans="1:18" s="12" customFormat="1">
      <c r="A27" s="14"/>
      <c r="B27" s="77" t="s">
        <v>176</v>
      </c>
      <c r="C27" s="7"/>
      <c r="D27" s="7"/>
      <c r="E27" s="7"/>
      <c r="F27" s="7"/>
      <c r="G27" s="7"/>
      <c r="H27" s="7"/>
      <c r="I27" s="7"/>
      <c r="J27" s="7"/>
      <c r="K27" s="7"/>
      <c r="L27" s="7"/>
      <c r="N27" s="7"/>
      <c r="P27" s="8"/>
      <c r="Q27" s="15"/>
      <c r="R27" s="15"/>
    </row>
    <row r="28" spans="1:18" s="12" customFormat="1">
      <c r="A28" s="14"/>
      <c r="B28" s="14" t="s">
        <v>177</v>
      </c>
      <c r="C28" s="7"/>
      <c r="D28" s="7"/>
      <c r="E28" s="7"/>
      <c r="F28" s="7"/>
      <c r="G28" s="7"/>
      <c r="H28" s="7"/>
      <c r="I28" s="7"/>
      <c r="J28" s="7"/>
      <c r="K28" s="7"/>
      <c r="L28" s="7"/>
      <c r="N28" s="7"/>
      <c r="P28" s="8"/>
      <c r="Q28" s="15"/>
      <c r="R28" s="15"/>
    </row>
    <row r="29" spans="1:18" s="12" customFormat="1">
      <c r="A29" s="14"/>
      <c r="B29" s="14"/>
      <c r="C29" s="8"/>
      <c r="D29" s="8"/>
      <c r="E29" s="8"/>
      <c r="F29" s="8"/>
      <c r="G29" s="8"/>
      <c r="H29" s="8"/>
      <c r="I29" s="8"/>
      <c r="J29" s="8"/>
      <c r="K29" s="8"/>
      <c r="L29" s="8"/>
      <c r="N29" s="8"/>
      <c r="P29" s="8"/>
      <c r="Q29" s="18"/>
      <c r="R29" s="15"/>
    </row>
    <row r="30" spans="1:18" s="12" customFormat="1">
      <c r="A30" s="14"/>
      <c r="B30" s="14"/>
      <c r="C30" s="7"/>
      <c r="D30" s="7"/>
      <c r="E30" s="7"/>
      <c r="F30" s="7"/>
      <c r="G30" s="7"/>
      <c r="H30" s="7"/>
      <c r="I30" s="7"/>
      <c r="J30" s="7"/>
      <c r="K30" s="7"/>
      <c r="L30" s="7"/>
      <c r="N30" s="7"/>
      <c r="P30" s="8"/>
      <c r="Q30" s="15"/>
      <c r="R30" s="15"/>
    </row>
    <row r="31" spans="1:18" s="12" customFormat="1">
      <c r="A31" s="14"/>
      <c r="B31" s="14"/>
      <c r="C31" s="7"/>
      <c r="D31" s="7"/>
      <c r="E31" s="7"/>
      <c r="F31" s="7"/>
      <c r="G31" s="7"/>
      <c r="H31" s="7"/>
      <c r="I31" s="7"/>
      <c r="J31" s="7"/>
      <c r="K31" s="7"/>
      <c r="L31" s="7"/>
      <c r="N31" s="7"/>
      <c r="P31" s="8"/>
      <c r="Q31" s="15"/>
      <c r="R31" s="15"/>
    </row>
    <row r="32" spans="1:18" s="12" customFormat="1">
      <c r="A32" s="14"/>
      <c r="B32" s="14"/>
      <c r="C32" s="7"/>
      <c r="D32" s="7"/>
      <c r="E32" s="7"/>
      <c r="F32" s="7"/>
      <c r="G32" s="7"/>
      <c r="H32" s="7"/>
      <c r="I32" s="7"/>
      <c r="J32" s="7"/>
      <c r="K32" s="7"/>
      <c r="L32" s="7"/>
      <c r="N32" s="7"/>
      <c r="P32" s="8"/>
      <c r="Q32" s="15"/>
      <c r="R32" s="15"/>
    </row>
    <row r="33" spans="1:18" s="12" customFormat="1">
      <c r="A33" s="14"/>
      <c r="B33" s="14"/>
      <c r="C33" s="7"/>
      <c r="D33" s="7"/>
      <c r="E33" s="7"/>
      <c r="F33" s="7"/>
      <c r="G33" s="7"/>
      <c r="H33" s="7"/>
      <c r="I33" s="7"/>
      <c r="J33" s="7"/>
      <c r="K33" s="7"/>
      <c r="L33" s="7"/>
      <c r="N33" s="7"/>
      <c r="P33" s="8"/>
      <c r="Q33" s="15"/>
      <c r="R33" s="15"/>
    </row>
    <row r="34" spans="1:18" s="12" customFormat="1">
      <c r="A34" s="14"/>
      <c r="B34" s="14"/>
      <c r="C34" s="7"/>
      <c r="D34" s="7"/>
      <c r="E34" s="7"/>
      <c r="F34" s="7"/>
      <c r="G34" s="7"/>
      <c r="H34" s="7"/>
      <c r="I34" s="7"/>
      <c r="J34" s="7"/>
      <c r="K34" s="7"/>
      <c r="L34" s="7"/>
      <c r="N34" s="7"/>
      <c r="P34" s="8"/>
      <c r="Q34" s="15"/>
      <c r="R34" s="15"/>
    </row>
    <row r="35" spans="1:18" s="12" customFormat="1">
      <c r="A35" s="14"/>
      <c r="B35" s="14"/>
      <c r="C35" s="7"/>
      <c r="D35" s="7"/>
      <c r="E35" s="7"/>
      <c r="F35" s="7"/>
      <c r="G35" s="7"/>
      <c r="H35" s="7"/>
      <c r="I35" s="7"/>
      <c r="J35" s="7"/>
      <c r="K35" s="7"/>
      <c r="L35" s="7"/>
      <c r="N35" s="7"/>
      <c r="P35" s="8"/>
      <c r="Q35" s="15"/>
      <c r="R35" s="15"/>
    </row>
    <row r="36" spans="1:18" s="12" customFormat="1">
      <c r="A36" s="14"/>
      <c r="B36" s="14"/>
      <c r="C36" s="7"/>
      <c r="D36" s="7"/>
      <c r="E36" s="7"/>
      <c r="F36" s="7"/>
      <c r="G36" s="7"/>
      <c r="H36" s="7"/>
      <c r="I36" s="7"/>
      <c r="J36" s="7"/>
      <c r="K36" s="7"/>
      <c r="L36" s="7"/>
      <c r="N36" s="7"/>
      <c r="P36" s="8"/>
      <c r="Q36" s="15"/>
      <c r="R36" s="15"/>
    </row>
    <row r="37" spans="1:18" s="12" customFormat="1">
      <c r="A37" s="14"/>
      <c r="B37" s="14"/>
      <c r="C37" s="7"/>
      <c r="D37" s="7"/>
      <c r="E37" s="7"/>
      <c r="F37" s="7"/>
      <c r="G37" s="7"/>
      <c r="H37" s="7"/>
      <c r="I37" s="7"/>
      <c r="J37" s="7"/>
      <c r="K37" s="7"/>
      <c r="L37" s="7"/>
      <c r="N37" s="7"/>
      <c r="P37" s="8"/>
      <c r="Q37" s="15"/>
      <c r="R37" s="15"/>
    </row>
    <row r="38" spans="1:18" s="12" customFormat="1">
      <c r="A38" s="14"/>
      <c r="B38" s="14"/>
      <c r="C38" s="8"/>
      <c r="D38" s="8"/>
      <c r="E38" s="8"/>
      <c r="F38" s="8"/>
      <c r="G38" s="8"/>
      <c r="H38" s="8"/>
      <c r="I38" s="8"/>
      <c r="J38" s="8"/>
      <c r="K38" s="8"/>
      <c r="L38" s="8"/>
      <c r="N38" s="8"/>
      <c r="P38" s="8"/>
      <c r="Q38" s="18"/>
      <c r="R38" s="15"/>
    </row>
    <row r="39" spans="1:18" s="12" customFormat="1" ht="12.75">
      <c r="A39" s="14"/>
      <c r="B39" s="14"/>
      <c r="C39" s="17"/>
      <c r="D39" s="17"/>
      <c r="E39" s="17"/>
      <c r="F39" s="17"/>
      <c r="G39" s="17"/>
      <c r="H39" s="17"/>
      <c r="I39" s="17"/>
      <c r="J39" s="17"/>
      <c r="K39" s="17"/>
      <c r="L39" s="17"/>
      <c r="N39" s="17"/>
      <c r="P39" s="6"/>
      <c r="Q39" s="18"/>
      <c r="R39" s="15"/>
    </row>
    <row r="40" spans="1:18" s="12" customFormat="1">
      <c r="A40" s="14"/>
      <c r="B40" s="19"/>
      <c r="C40" s="8"/>
      <c r="D40" s="8"/>
      <c r="E40" s="8"/>
      <c r="F40" s="8"/>
      <c r="G40" s="8"/>
      <c r="H40" s="8"/>
      <c r="I40" s="8"/>
      <c r="J40" s="8"/>
      <c r="K40" s="8"/>
      <c r="L40" s="8"/>
      <c r="N40" s="8"/>
      <c r="P40" s="8"/>
      <c r="Q40" s="20"/>
      <c r="R40" s="15"/>
    </row>
    <row r="41" spans="1:18" s="12" customFormat="1" ht="12.75">
      <c r="A41" s="14"/>
      <c r="B41" s="14"/>
      <c r="C41" s="17"/>
      <c r="D41" s="17"/>
      <c r="E41" s="17"/>
      <c r="F41" s="17"/>
      <c r="G41" s="17"/>
      <c r="H41" s="17"/>
      <c r="I41" s="17"/>
      <c r="J41" s="17"/>
      <c r="K41" s="17"/>
      <c r="L41" s="17"/>
      <c r="N41" s="17"/>
      <c r="Q41" s="13"/>
      <c r="R41" s="15"/>
    </row>
    <row r="42" spans="1:18" s="12" customFormat="1" ht="12.75">
      <c r="A42" s="14"/>
      <c r="B42" s="14"/>
      <c r="C42" s="17"/>
      <c r="D42" s="17"/>
      <c r="E42" s="17"/>
      <c r="F42" s="17"/>
      <c r="G42" s="17"/>
      <c r="H42" s="17"/>
      <c r="I42" s="17"/>
      <c r="J42" s="17"/>
      <c r="K42" s="17"/>
      <c r="L42" s="17"/>
      <c r="N42" s="17"/>
      <c r="Q42" s="13"/>
      <c r="R42" s="15"/>
    </row>
    <row r="43" spans="1:18" s="12" customFormat="1">
      <c r="A43" s="14"/>
      <c r="B43" s="14"/>
      <c r="C43" s="7"/>
      <c r="D43" s="7"/>
      <c r="E43" s="7"/>
      <c r="F43" s="7"/>
      <c r="G43" s="7"/>
      <c r="H43" s="7"/>
      <c r="I43" s="7"/>
      <c r="J43" s="7"/>
      <c r="K43" s="7"/>
      <c r="L43" s="7"/>
      <c r="N43" s="7"/>
      <c r="P43" s="8"/>
      <c r="Q43" s="15"/>
      <c r="R43" s="15"/>
    </row>
    <row r="44" spans="1:18" s="12" customFormat="1">
      <c r="A44" s="14"/>
      <c r="B44" s="14"/>
      <c r="C44" s="7"/>
      <c r="D44" s="7"/>
      <c r="E44" s="7"/>
      <c r="F44" s="7"/>
      <c r="G44" s="7"/>
      <c r="H44" s="7"/>
      <c r="I44" s="7"/>
      <c r="J44" s="7"/>
      <c r="K44" s="7"/>
      <c r="L44" s="7"/>
      <c r="N44" s="7"/>
      <c r="P44" s="8"/>
      <c r="Q44" s="15"/>
      <c r="R44" s="15"/>
    </row>
    <row r="45" spans="1:18" s="12" customFormat="1">
      <c r="A45" s="14"/>
      <c r="B45" s="14"/>
      <c r="C45" s="7"/>
      <c r="D45" s="7"/>
      <c r="E45" s="7"/>
      <c r="F45" s="7"/>
      <c r="G45" s="7"/>
      <c r="H45" s="7"/>
      <c r="I45" s="7"/>
      <c r="J45" s="7"/>
      <c r="K45" s="7"/>
      <c r="L45" s="7"/>
      <c r="N45" s="7"/>
      <c r="P45" s="8"/>
      <c r="Q45" s="15"/>
      <c r="R45" s="15"/>
    </row>
    <row r="46" spans="1:18" s="12" customFormat="1">
      <c r="A46" s="14"/>
      <c r="B46" s="14"/>
      <c r="C46" s="7"/>
      <c r="D46" s="7"/>
      <c r="E46" s="7"/>
      <c r="F46" s="7"/>
      <c r="G46" s="7"/>
      <c r="H46" s="7"/>
      <c r="I46" s="7"/>
      <c r="J46" s="7"/>
      <c r="K46" s="7"/>
      <c r="L46" s="7"/>
      <c r="N46" s="7"/>
      <c r="P46" s="8"/>
      <c r="Q46" s="15"/>
      <c r="R46" s="15"/>
    </row>
    <row r="47" spans="1:18" s="12" customFormat="1">
      <c r="A47" s="14"/>
      <c r="B47" s="14"/>
      <c r="C47" s="7"/>
      <c r="D47" s="7"/>
      <c r="E47" s="7"/>
      <c r="F47" s="7"/>
      <c r="G47" s="7"/>
      <c r="H47" s="7"/>
      <c r="I47" s="7"/>
      <c r="J47" s="7"/>
      <c r="K47" s="7"/>
      <c r="L47" s="7"/>
      <c r="N47" s="7"/>
      <c r="P47" s="8"/>
      <c r="Q47" s="15"/>
      <c r="R47" s="15"/>
    </row>
    <row r="48" spans="1:18" s="12" customFormat="1">
      <c r="A48" s="14"/>
      <c r="B48" s="14"/>
      <c r="C48" s="7"/>
      <c r="D48" s="7"/>
      <c r="E48" s="7"/>
      <c r="F48" s="7"/>
      <c r="G48" s="7"/>
      <c r="H48" s="7"/>
      <c r="I48" s="7"/>
      <c r="J48" s="7"/>
      <c r="K48" s="7"/>
      <c r="L48" s="7"/>
      <c r="N48" s="7"/>
      <c r="P48" s="8"/>
      <c r="Q48" s="15"/>
      <c r="R48" s="15"/>
    </row>
    <row r="49" spans="1:18" s="12" customFormat="1">
      <c r="A49" s="14"/>
      <c r="B49" s="14"/>
      <c r="C49" s="7"/>
      <c r="D49" s="7"/>
      <c r="E49" s="7"/>
      <c r="F49" s="7"/>
      <c r="G49" s="7"/>
      <c r="H49" s="7"/>
      <c r="I49" s="7"/>
      <c r="J49" s="7"/>
      <c r="K49" s="7"/>
      <c r="L49" s="7"/>
      <c r="N49" s="7"/>
      <c r="P49" s="8"/>
      <c r="Q49" s="15"/>
      <c r="R49" s="15"/>
    </row>
    <row r="50" spans="1:18" s="12" customFormat="1">
      <c r="A50" s="14"/>
      <c r="B50" s="14"/>
      <c r="C50" s="7"/>
      <c r="D50" s="7"/>
      <c r="E50" s="7"/>
      <c r="F50" s="7"/>
      <c r="G50" s="7"/>
      <c r="H50" s="7"/>
      <c r="I50" s="7"/>
      <c r="J50" s="7"/>
      <c r="K50" s="7"/>
      <c r="L50" s="7"/>
      <c r="N50" s="7"/>
      <c r="P50" s="8"/>
      <c r="Q50" s="15"/>
      <c r="R50" s="15"/>
    </row>
    <row r="51" spans="1:18" s="12" customFormat="1">
      <c r="A51" s="14"/>
      <c r="B51" s="14"/>
      <c r="C51" s="7"/>
      <c r="D51" s="7"/>
      <c r="E51" s="7"/>
      <c r="F51" s="7"/>
      <c r="G51" s="7"/>
      <c r="H51" s="7"/>
      <c r="I51" s="7"/>
      <c r="J51" s="7"/>
      <c r="K51" s="7"/>
      <c r="L51" s="7"/>
      <c r="N51" s="7"/>
      <c r="P51" s="8"/>
      <c r="Q51" s="15"/>
      <c r="R51" s="15"/>
    </row>
    <row r="52" spans="1:18" s="12" customFormat="1">
      <c r="A52" s="14"/>
      <c r="B52" s="14"/>
      <c r="C52" s="7"/>
      <c r="D52" s="7"/>
      <c r="E52" s="7"/>
      <c r="F52" s="7"/>
      <c r="G52" s="7"/>
      <c r="H52" s="7"/>
      <c r="I52" s="7"/>
      <c r="J52" s="7"/>
      <c r="K52" s="7"/>
      <c r="L52" s="7"/>
      <c r="N52" s="7"/>
      <c r="P52" s="8"/>
      <c r="Q52" s="15"/>
      <c r="R52" s="15"/>
    </row>
    <row r="53" spans="1:18" s="12" customFormat="1">
      <c r="A53" s="14"/>
      <c r="B53" s="14"/>
      <c r="C53" s="7"/>
      <c r="D53" s="7"/>
      <c r="E53" s="7"/>
      <c r="F53" s="7"/>
      <c r="G53" s="7"/>
      <c r="H53" s="7"/>
      <c r="I53" s="7"/>
      <c r="J53" s="7"/>
      <c r="K53" s="7"/>
      <c r="L53" s="7"/>
      <c r="N53" s="7"/>
      <c r="P53" s="8"/>
      <c r="Q53" s="15"/>
      <c r="R53" s="15"/>
    </row>
    <row r="54" spans="1:18" s="12" customFormat="1">
      <c r="A54" s="14"/>
      <c r="B54" s="14"/>
      <c r="C54" s="8"/>
      <c r="D54" s="8"/>
      <c r="E54" s="8"/>
      <c r="F54" s="8"/>
      <c r="G54" s="8"/>
      <c r="H54" s="8"/>
      <c r="I54" s="8"/>
      <c r="J54" s="8"/>
      <c r="K54" s="8"/>
      <c r="L54" s="8"/>
      <c r="N54" s="8"/>
      <c r="P54" s="8"/>
      <c r="Q54" s="18"/>
      <c r="R54" s="15"/>
    </row>
    <row r="55" spans="1:18" s="12" customFormat="1" ht="12.75">
      <c r="A55" s="14"/>
      <c r="B55" s="14"/>
      <c r="C55" s="17"/>
      <c r="D55" s="17"/>
      <c r="E55" s="17"/>
      <c r="F55" s="17"/>
      <c r="G55" s="17"/>
      <c r="H55" s="17"/>
      <c r="I55" s="17"/>
      <c r="J55" s="17"/>
      <c r="K55" s="17"/>
      <c r="L55" s="17"/>
      <c r="N55" s="17"/>
      <c r="Q55" s="13"/>
      <c r="R55" s="15"/>
    </row>
    <row r="56" spans="1:18" s="12" customFormat="1" ht="12.75">
      <c r="A56" s="14"/>
      <c r="B56" s="14"/>
      <c r="C56" s="17"/>
      <c r="D56" s="17"/>
      <c r="E56" s="17"/>
      <c r="F56" s="17"/>
      <c r="G56" s="17"/>
      <c r="H56" s="17"/>
      <c r="I56" s="17"/>
      <c r="J56" s="17"/>
      <c r="K56" s="17"/>
      <c r="L56" s="17"/>
      <c r="N56" s="17"/>
      <c r="Q56" s="13"/>
      <c r="R56" s="15"/>
    </row>
    <row r="57" spans="1:18" s="12" customFormat="1">
      <c r="A57" s="14"/>
      <c r="B57" s="14"/>
      <c r="C57" s="7"/>
      <c r="D57" s="7"/>
      <c r="E57" s="7"/>
      <c r="F57" s="7"/>
      <c r="G57" s="7"/>
      <c r="H57" s="7"/>
      <c r="I57" s="7"/>
      <c r="J57" s="7"/>
      <c r="K57" s="7"/>
      <c r="L57" s="7"/>
      <c r="N57" s="7"/>
      <c r="P57" s="8"/>
      <c r="Q57" s="15"/>
      <c r="R57" s="15"/>
    </row>
    <row r="58" spans="1:18" s="12" customFormat="1">
      <c r="A58" s="14"/>
      <c r="B58" s="14"/>
      <c r="C58" s="7"/>
      <c r="D58" s="7"/>
      <c r="E58" s="7"/>
      <c r="F58" s="7"/>
      <c r="G58" s="7"/>
      <c r="H58" s="7"/>
      <c r="I58" s="7"/>
      <c r="J58" s="7"/>
      <c r="K58" s="7"/>
      <c r="L58" s="7"/>
      <c r="N58" s="7"/>
      <c r="P58" s="8"/>
      <c r="Q58" s="15"/>
      <c r="R58" s="15"/>
    </row>
    <row r="59" spans="1:18" s="12" customFormat="1">
      <c r="A59" s="14"/>
      <c r="B59" s="14"/>
      <c r="C59" s="7"/>
      <c r="D59" s="7"/>
      <c r="E59" s="7"/>
      <c r="F59" s="7"/>
      <c r="G59" s="7"/>
      <c r="H59" s="7"/>
      <c r="I59" s="7"/>
      <c r="J59" s="7"/>
      <c r="K59" s="7"/>
      <c r="L59" s="7"/>
      <c r="N59" s="7"/>
      <c r="P59" s="8"/>
      <c r="Q59" s="15"/>
      <c r="R59" s="15"/>
    </row>
    <row r="60" spans="1:18" s="12" customFormat="1">
      <c r="A60" s="14"/>
      <c r="B60" s="14"/>
      <c r="C60" s="7"/>
      <c r="D60" s="7"/>
      <c r="E60" s="7"/>
      <c r="F60" s="7"/>
      <c r="G60" s="7"/>
      <c r="H60" s="7"/>
      <c r="I60" s="7"/>
      <c r="J60" s="7"/>
      <c r="K60" s="7"/>
      <c r="L60" s="7"/>
      <c r="N60" s="7"/>
      <c r="P60" s="8"/>
      <c r="Q60" s="15"/>
      <c r="R60" s="15"/>
    </row>
    <row r="61" spans="1:18" s="12" customFormat="1">
      <c r="A61" s="14"/>
      <c r="B61" s="14"/>
      <c r="C61" s="7"/>
      <c r="D61" s="7"/>
      <c r="E61" s="7"/>
      <c r="F61" s="7"/>
      <c r="G61" s="7"/>
      <c r="H61" s="7"/>
      <c r="I61" s="7"/>
      <c r="J61" s="7"/>
      <c r="K61" s="7"/>
      <c r="L61" s="7"/>
      <c r="N61" s="7"/>
      <c r="P61" s="8"/>
      <c r="Q61" s="15"/>
      <c r="R61" s="15"/>
    </row>
    <row r="62" spans="1:18" s="12" customFormat="1">
      <c r="A62" s="14"/>
      <c r="B62" s="14"/>
      <c r="C62" s="7"/>
      <c r="D62" s="7"/>
      <c r="E62" s="7"/>
      <c r="F62" s="7"/>
      <c r="G62" s="7"/>
      <c r="H62" s="7"/>
      <c r="I62" s="7"/>
      <c r="J62" s="7"/>
      <c r="K62" s="7"/>
      <c r="L62" s="7"/>
      <c r="N62" s="7"/>
      <c r="P62" s="8"/>
      <c r="Q62" s="15"/>
      <c r="R62" s="15"/>
    </row>
    <row r="63" spans="1:18" s="12" customFormat="1">
      <c r="A63" s="14"/>
      <c r="B63" s="14"/>
      <c r="C63" s="7"/>
      <c r="D63" s="7"/>
      <c r="E63" s="7"/>
      <c r="F63" s="7"/>
      <c r="G63" s="7"/>
      <c r="H63" s="7"/>
      <c r="I63" s="7"/>
      <c r="J63" s="7"/>
      <c r="K63" s="7"/>
      <c r="L63" s="7"/>
      <c r="N63" s="7"/>
      <c r="P63" s="8"/>
      <c r="Q63" s="15"/>
      <c r="R63" s="15"/>
    </row>
    <row r="64" spans="1:18" s="12" customFormat="1" ht="12.75">
      <c r="A64" s="14"/>
      <c r="B64" s="14"/>
      <c r="C64" s="17"/>
      <c r="D64" s="17"/>
      <c r="E64" s="7"/>
      <c r="F64" s="7"/>
      <c r="G64" s="7"/>
      <c r="H64" s="7"/>
      <c r="I64" s="7"/>
      <c r="J64" s="7"/>
      <c r="K64" s="7"/>
      <c r="L64" s="7"/>
      <c r="N64" s="17"/>
      <c r="P64" s="8"/>
      <c r="Q64" s="15"/>
      <c r="R64" s="15"/>
    </row>
    <row r="65" spans="1:18" s="12" customFormat="1">
      <c r="A65" s="14"/>
      <c r="B65" s="14"/>
      <c r="C65" s="8"/>
      <c r="D65" s="8"/>
      <c r="E65" s="8"/>
      <c r="F65" s="8"/>
      <c r="G65" s="8"/>
      <c r="H65" s="8"/>
      <c r="I65" s="8"/>
      <c r="J65" s="8"/>
      <c r="K65" s="8"/>
      <c r="L65" s="8"/>
      <c r="N65" s="8"/>
      <c r="P65" s="8"/>
      <c r="Q65" s="18"/>
      <c r="R65" s="15"/>
    </row>
    <row r="66" spans="1:18" s="12" customFormat="1" ht="12.75">
      <c r="A66" s="14"/>
      <c r="B66" s="14"/>
      <c r="C66" s="17"/>
      <c r="D66" s="17"/>
      <c r="E66" s="17"/>
      <c r="F66" s="17"/>
      <c r="G66" s="17"/>
      <c r="H66" s="17"/>
      <c r="I66" s="17"/>
      <c r="J66" s="17"/>
      <c r="K66" s="17"/>
      <c r="L66" s="17"/>
      <c r="N66" s="17"/>
      <c r="P66" s="6"/>
      <c r="Q66" s="18"/>
      <c r="R66" s="15"/>
    </row>
    <row r="67" spans="1:18" s="12" customFormat="1">
      <c r="A67" s="14"/>
      <c r="B67" s="14"/>
      <c r="C67" s="8"/>
      <c r="D67" s="8"/>
      <c r="E67" s="8"/>
      <c r="F67" s="8"/>
      <c r="G67" s="8"/>
      <c r="H67" s="8"/>
      <c r="I67" s="8"/>
      <c r="J67" s="8"/>
      <c r="K67" s="8"/>
      <c r="L67" s="8"/>
      <c r="N67" s="8"/>
      <c r="P67" s="8"/>
      <c r="Q67" s="18"/>
      <c r="R67" s="15"/>
    </row>
    <row r="68" spans="1:18" s="12" customFormat="1" ht="12.75">
      <c r="A68" s="14"/>
      <c r="B68" s="14"/>
      <c r="C68" s="17"/>
      <c r="D68" s="17"/>
      <c r="E68" s="17"/>
      <c r="F68" s="17"/>
      <c r="G68" s="17"/>
      <c r="H68" s="17"/>
      <c r="I68" s="17"/>
      <c r="J68" s="17"/>
      <c r="K68" s="17"/>
      <c r="L68" s="17"/>
      <c r="N68" s="17"/>
      <c r="Q68" s="13"/>
      <c r="R68" s="15"/>
    </row>
    <row r="69" spans="1:18" s="26" customFormat="1">
      <c r="A69" s="21"/>
      <c r="B69" s="21"/>
      <c r="C69" s="22"/>
      <c r="D69" s="22"/>
      <c r="E69" s="22"/>
      <c r="F69" s="22"/>
      <c r="G69" s="22"/>
      <c r="H69" s="22"/>
      <c r="I69" s="22"/>
      <c r="J69" s="22"/>
      <c r="K69" s="22"/>
      <c r="L69" s="22"/>
      <c r="M69" s="23"/>
      <c r="N69" s="22"/>
      <c r="O69" s="23"/>
      <c r="P69" s="22"/>
      <c r="Q69" s="24"/>
      <c r="R69" s="25"/>
    </row>
    <row r="70" spans="1:18" s="12" customFormat="1">
      <c r="A70" s="14"/>
      <c r="C70" s="7"/>
      <c r="D70" s="7"/>
      <c r="E70" s="7"/>
      <c r="F70" s="7"/>
      <c r="G70" s="7"/>
      <c r="H70" s="7"/>
      <c r="I70" s="7"/>
      <c r="J70" s="7"/>
      <c r="K70" s="7"/>
      <c r="L70" s="7"/>
      <c r="N70" s="7"/>
      <c r="P70" s="7"/>
      <c r="Q70" s="27"/>
      <c r="R70" s="28"/>
    </row>
    <row r="71" spans="1:18" s="12" customFormat="1">
      <c r="A71" s="14"/>
      <c r="B71" s="14"/>
      <c r="C71" s="29"/>
      <c r="D71" s="29"/>
      <c r="E71" s="29"/>
      <c r="F71" s="29"/>
      <c r="G71" s="29"/>
      <c r="H71" s="29"/>
      <c r="I71" s="29"/>
      <c r="J71" s="29"/>
      <c r="K71" s="29"/>
      <c r="L71" s="29"/>
      <c r="N71" s="29"/>
      <c r="Q71" s="13"/>
      <c r="R71" s="15"/>
    </row>
    <row r="72" spans="1:18" s="12" customFormat="1" ht="12.75">
      <c r="A72" s="14"/>
      <c r="B72" s="14"/>
      <c r="C72" s="17"/>
      <c r="D72" s="17"/>
      <c r="E72" s="17"/>
      <c r="F72" s="17"/>
      <c r="G72" s="17"/>
      <c r="H72" s="17"/>
      <c r="I72" s="17"/>
      <c r="J72" s="17"/>
      <c r="K72" s="17"/>
      <c r="L72" s="17"/>
      <c r="N72" s="17"/>
      <c r="Q72" s="15"/>
      <c r="R72" s="15"/>
    </row>
    <row r="73" spans="1:18" s="12" customFormat="1">
      <c r="A73" s="14"/>
      <c r="B73" s="14"/>
      <c r="C73" s="8"/>
      <c r="D73" s="8"/>
      <c r="E73" s="8"/>
      <c r="F73" s="8"/>
      <c r="G73" s="8"/>
      <c r="H73" s="8"/>
      <c r="I73" s="8"/>
      <c r="J73" s="8"/>
      <c r="K73" s="8"/>
      <c r="L73" s="8"/>
      <c r="N73" s="8"/>
      <c r="P73" s="8"/>
      <c r="Q73" s="15"/>
      <c r="R73" s="15"/>
    </row>
    <row r="74" spans="1:18" s="12" customFormat="1">
      <c r="A74" s="14"/>
      <c r="B74" s="14"/>
      <c r="C74" s="8"/>
      <c r="D74" s="8"/>
      <c r="E74" s="8"/>
      <c r="F74" s="8"/>
      <c r="G74" s="8"/>
      <c r="H74" s="8"/>
      <c r="I74" s="8"/>
      <c r="J74" s="8"/>
      <c r="K74" s="8"/>
      <c r="L74" s="8"/>
      <c r="Q74" s="13"/>
      <c r="R74" s="15"/>
    </row>
    <row r="75" spans="1:18" s="12" customFormat="1">
      <c r="A75" s="14"/>
      <c r="B75" s="14"/>
      <c r="C75" s="8"/>
      <c r="D75" s="8"/>
      <c r="E75" s="8"/>
      <c r="F75" s="8"/>
      <c r="G75" s="8"/>
      <c r="H75" s="8"/>
      <c r="I75" s="8"/>
      <c r="J75" s="8"/>
      <c r="K75" s="8"/>
      <c r="L75" s="8"/>
      <c r="N75" s="8"/>
      <c r="P75" s="8"/>
      <c r="Q75" s="15"/>
      <c r="R75" s="15"/>
    </row>
    <row r="76" spans="1:18" s="12" customFormat="1">
      <c r="A76" s="14"/>
      <c r="B76" s="14"/>
      <c r="C76" s="8"/>
      <c r="D76" s="8"/>
      <c r="E76" s="8"/>
      <c r="F76" s="8"/>
      <c r="G76" s="8"/>
      <c r="H76" s="8"/>
      <c r="I76" s="8"/>
      <c r="J76" s="8"/>
      <c r="K76" s="8"/>
      <c r="L76" s="8"/>
      <c r="N76" s="8"/>
      <c r="P76" s="8"/>
      <c r="Q76" s="15"/>
      <c r="R76" s="15"/>
    </row>
    <row r="77" spans="1:18" s="12" customFormat="1">
      <c r="A77" s="14"/>
      <c r="B77" s="30"/>
      <c r="C77" s="8"/>
      <c r="D77" s="8"/>
      <c r="E77" s="8"/>
      <c r="F77" s="8"/>
      <c r="G77" s="8"/>
      <c r="H77" s="8"/>
      <c r="I77" s="8"/>
      <c r="J77" s="8"/>
      <c r="K77" s="8"/>
      <c r="L77" s="8"/>
      <c r="N77" s="8"/>
      <c r="P77" s="8"/>
      <c r="Q77" s="15"/>
      <c r="R77" s="15"/>
    </row>
    <row r="78" spans="1:18" s="12" customFormat="1">
      <c r="A78" s="14"/>
      <c r="B78" s="30"/>
      <c r="C78" s="8"/>
      <c r="D78" s="8"/>
      <c r="E78" s="8"/>
      <c r="F78" s="8"/>
      <c r="G78" s="8"/>
      <c r="H78" s="8"/>
      <c r="I78" s="8"/>
      <c r="J78" s="8"/>
      <c r="K78" s="8"/>
      <c r="L78" s="8"/>
      <c r="N78" s="8"/>
      <c r="P78" s="8"/>
      <c r="Q78" s="15"/>
      <c r="R78" s="15"/>
    </row>
    <row r="79" spans="1:18" s="12" customFormat="1">
      <c r="A79" s="14"/>
      <c r="B79" s="14"/>
      <c r="C79" s="7"/>
      <c r="D79" s="7"/>
      <c r="E79" s="7"/>
      <c r="F79" s="7"/>
      <c r="G79" s="7"/>
      <c r="H79" s="7"/>
      <c r="I79" s="7"/>
      <c r="J79" s="7"/>
      <c r="K79" s="7"/>
      <c r="L79" s="7"/>
      <c r="N79" s="7"/>
      <c r="P79" s="6"/>
      <c r="Q79" s="18"/>
      <c r="R79" s="15"/>
    </row>
    <row r="80" spans="1:18" s="12" customFormat="1">
      <c r="A80" s="14"/>
      <c r="B80" s="14"/>
      <c r="C80" s="8"/>
      <c r="D80" s="8"/>
      <c r="E80" s="8"/>
      <c r="F80" s="8"/>
      <c r="G80" s="8"/>
      <c r="H80" s="8"/>
      <c r="I80" s="8"/>
      <c r="J80" s="8"/>
      <c r="K80" s="8"/>
      <c r="L80" s="8"/>
      <c r="N80" s="8"/>
      <c r="Q80" s="13"/>
      <c r="R80" s="15"/>
    </row>
    <row r="81" spans="1:18" s="12" customFormat="1">
      <c r="A81" s="14"/>
      <c r="B81" s="14"/>
      <c r="C81" s="8"/>
      <c r="D81" s="8"/>
      <c r="E81" s="8"/>
      <c r="F81" s="8"/>
      <c r="G81" s="8"/>
      <c r="H81" s="8"/>
      <c r="I81" s="8"/>
      <c r="J81" s="8"/>
      <c r="K81" s="8"/>
      <c r="L81" s="8"/>
      <c r="N81" s="8"/>
      <c r="P81" s="6"/>
      <c r="Q81" s="18"/>
      <c r="R81" s="15"/>
    </row>
    <row r="82" spans="1:18" s="12" customFormat="1">
      <c r="A82" s="14"/>
      <c r="B82" s="14"/>
      <c r="C82" s="8"/>
      <c r="D82" s="8"/>
      <c r="E82" s="8"/>
      <c r="F82" s="8"/>
      <c r="G82" s="8"/>
      <c r="H82" s="8"/>
      <c r="I82" s="8"/>
      <c r="J82" s="8"/>
      <c r="K82" s="8"/>
      <c r="L82" s="8"/>
      <c r="N82" s="8"/>
      <c r="P82" s="6"/>
      <c r="Q82" s="18"/>
      <c r="R82" s="15"/>
    </row>
    <row r="83" spans="1:18" s="12" customFormat="1" ht="12.75">
      <c r="A83" s="14"/>
      <c r="B83" s="14"/>
      <c r="C83" s="17"/>
      <c r="D83" s="17"/>
      <c r="E83" s="17"/>
      <c r="F83" s="17"/>
      <c r="G83" s="17"/>
      <c r="H83" s="17"/>
      <c r="I83" s="17"/>
      <c r="J83" s="17"/>
      <c r="K83" s="17"/>
      <c r="L83" s="17"/>
      <c r="N83" s="17"/>
      <c r="Q83" s="13"/>
      <c r="R83" s="15"/>
    </row>
    <row r="84" spans="1:18" s="12" customFormat="1">
      <c r="A84" s="14"/>
      <c r="B84" s="30"/>
      <c r="C84" s="8"/>
      <c r="D84" s="8"/>
      <c r="E84" s="8"/>
      <c r="F84" s="8"/>
      <c r="G84" s="8"/>
      <c r="H84" s="8"/>
      <c r="I84" s="8"/>
      <c r="J84" s="8"/>
      <c r="K84" s="8"/>
      <c r="L84" s="8"/>
      <c r="N84" s="8"/>
      <c r="P84" s="8"/>
      <c r="Q84" s="15"/>
      <c r="R84" s="15"/>
    </row>
    <row r="86" spans="1:18">
      <c r="P86" s="5"/>
    </row>
  </sheetData>
  <mergeCells count="1">
    <mergeCell ref="D7:E7"/>
  </mergeCells>
  <pageMargins left="0.5" right="0.5" top="0.5" bottom="0.52" header="0.39" footer="0.28000000000000003"/>
  <pageSetup firstPageNumber="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Normal="100" zoomScaleSheetLayoutView="87" workbookViewId="0">
      <selection activeCell="G2" sqref="G2"/>
    </sheetView>
  </sheetViews>
  <sheetFormatPr defaultRowHeight="11.25"/>
  <cols>
    <col min="1" max="1" width="3.140625" style="58" customWidth="1"/>
    <col min="2" max="2" width="29.42578125" style="58" customWidth="1"/>
    <col min="3" max="5" width="13.7109375" style="58" customWidth="1"/>
    <col min="6" max="6" width="2.42578125" style="58" customWidth="1"/>
    <col min="7" max="9" width="6.7109375" style="58" customWidth="1"/>
    <col min="10" max="16384" width="9.140625" style="58"/>
  </cols>
  <sheetData>
    <row r="1" spans="1:9" ht="15" customHeight="1">
      <c r="A1" s="57" t="s">
        <v>70</v>
      </c>
      <c r="B1" s="57"/>
      <c r="C1" s="57"/>
      <c r="D1" s="57"/>
      <c r="E1" s="57"/>
      <c r="H1" s="42"/>
      <c r="I1" s="42"/>
    </row>
    <row r="2" spans="1:9">
      <c r="A2" s="57" t="s">
        <v>78</v>
      </c>
      <c r="B2" s="57"/>
      <c r="C2" s="57"/>
      <c r="D2" s="57"/>
      <c r="E2" s="57"/>
      <c r="I2" s="129"/>
    </row>
    <row r="3" spans="1:9">
      <c r="A3" s="57" t="s">
        <v>82</v>
      </c>
      <c r="B3" s="57"/>
      <c r="C3" s="57"/>
      <c r="D3" s="57"/>
      <c r="E3" s="57"/>
    </row>
    <row r="4" spans="1:9">
      <c r="A4" s="57" t="s">
        <v>79</v>
      </c>
      <c r="B4" s="57"/>
      <c r="C4" s="57"/>
      <c r="D4" s="57"/>
      <c r="E4" s="57"/>
    </row>
    <row r="5" spans="1:9">
      <c r="A5" s="59" t="s">
        <v>80</v>
      </c>
      <c r="B5" s="57"/>
      <c r="C5" s="57"/>
      <c r="D5" s="57"/>
      <c r="E5" s="57"/>
    </row>
    <row r="6" spans="1:9">
      <c r="A6" s="60"/>
      <c r="B6" s="60"/>
      <c r="C6" s="60"/>
      <c r="D6" s="60"/>
      <c r="E6" s="60"/>
    </row>
    <row r="7" spans="1:9">
      <c r="A7" s="60"/>
      <c r="B7" s="60"/>
      <c r="C7" s="43" t="s">
        <v>71</v>
      </c>
      <c r="D7" s="43" t="s">
        <v>72</v>
      </c>
      <c r="E7" s="43" t="s">
        <v>73</v>
      </c>
      <c r="F7" s="61"/>
      <c r="G7" s="61"/>
    </row>
    <row r="8" spans="1:9">
      <c r="A8" s="60"/>
      <c r="B8" s="60"/>
      <c r="C8" s="44" t="s">
        <v>74</v>
      </c>
      <c r="D8" s="44"/>
      <c r="E8" s="44" t="s">
        <v>75</v>
      </c>
      <c r="F8" s="61"/>
      <c r="G8" s="43"/>
    </row>
    <row r="9" spans="1:9">
      <c r="A9" s="62"/>
      <c r="B9" s="63"/>
      <c r="C9" s="44" t="s">
        <v>1</v>
      </c>
      <c r="D9" s="44" t="s">
        <v>53</v>
      </c>
      <c r="E9" s="44" t="s">
        <v>53</v>
      </c>
      <c r="F9" s="61"/>
      <c r="G9" s="43"/>
    </row>
    <row r="10" spans="1:9" ht="9.75" customHeight="1">
      <c r="A10" s="45">
        <v>1</v>
      </c>
      <c r="B10" s="45" t="s">
        <v>2</v>
      </c>
      <c r="C10" s="62"/>
      <c r="D10" s="62"/>
      <c r="E10" s="62"/>
      <c r="F10" s="61"/>
      <c r="G10" s="64"/>
    </row>
    <row r="11" spans="1:9" ht="9.75" customHeight="1">
      <c r="A11" s="45">
        <v>2</v>
      </c>
      <c r="B11" s="45" t="s">
        <v>3</v>
      </c>
      <c r="C11" s="4">
        <v>321605658.8795231</v>
      </c>
      <c r="D11" s="4">
        <v>29763224.363429751</v>
      </c>
      <c r="E11" s="4">
        <v>351368883.24295282</v>
      </c>
      <c r="F11" s="46"/>
      <c r="G11" s="6"/>
      <c r="H11" s="47"/>
    </row>
    <row r="12" spans="1:9" ht="9.75" customHeight="1">
      <c r="A12" s="45">
        <v>3</v>
      </c>
      <c r="B12" s="45" t="s">
        <v>4</v>
      </c>
      <c r="C12" s="4">
        <v>0</v>
      </c>
      <c r="D12" s="4"/>
      <c r="E12" s="4"/>
      <c r="F12" s="48"/>
      <c r="G12" s="6"/>
      <c r="H12" s="49"/>
    </row>
    <row r="13" spans="1:9" ht="9.75" customHeight="1">
      <c r="A13" s="45">
        <v>4</v>
      </c>
      <c r="B13" s="45" t="s">
        <v>5</v>
      </c>
      <c r="C13" s="4">
        <v>22569946.452381454</v>
      </c>
      <c r="D13" s="4"/>
      <c r="E13" s="4"/>
      <c r="F13" s="48"/>
      <c r="G13" s="48"/>
      <c r="H13" s="47"/>
    </row>
    <row r="14" spans="1:9" ht="9.75" customHeight="1">
      <c r="A14" s="45">
        <v>5</v>
      </c>
      <c r="B14" s="45" t="s">
        <v>6</v>
      </c>
      <c r="C14" s="4">
        <v>7002207.2734770887</v>
      </c>
      <c r="D14" s="4"/>
      <c r="E14" s="4"/>
      <c r="F14" s="48"/>
      <c r="G14" s="48"/>
      <c r="H14" s="47"/>
    </row>
    <row r="15" spans="1:9" ht="9.75" customHeight="1">
      <c r="A15" s="45">
        <v>6</v>
      </c>
      <c r="B15" s="45" t="s">
        <v>7</v>
      </c>
      <c r="C15" s="50">
        <v>351177812.60538161</v>
      </c>
      <c r="D15" s="50"/>
      <c r="E15" s="50"/>
      <c r="F15" s="48"/>
      <c r="G15" s="48"/>
      <c r="H15" s="47"/>
    </row>
    <row r="16" spans="1:9" ht="9.75" customHeight="1">
      <c r="A16" s="45">
        <v>7</v>
      </c>
      <c r="B16" s="45"/>
      <c r="C16" s="4"/>
      <c r="D16" s="4"/>
      <c r="E16" s="4"/>
      <c r="F16" s="48"/>
      <c r="G16" s="48"/>
      <c r="H16" s="51"/>
    </row>
    <row r="17" spans="1:8" ht="9.75" customHeight="1">
      <c r="A17" s="45">
        <v>8</v>
      </c>
      <c r="B17" s="45" t="s">
        <v>8</v>
      </c>
      <c r="C17" s="4"/>
      <c r="D17" s="4"/>
      <c r="E17" s="4"/>
      <c r="F17" s="48"/>
      <c r="G17" s="52"/>
      <c r="H17" s="51"/>
    </row>
    <row r="18" spans="1:8" ht="9.75" customHeight="1">
      <c r="A18" s="45">
        <v>9</v>
      </c>
      <c r="B18" s="45" t="s">
        <v>9</v>
      </c>
      <c r="C18" s="4">
        <v>72172029.943412557</v>
      </c>
      <c r="D18" s="4"/>
      <c r="E18" s="4"/>
      <c r="F18" s="48"/>
      <c r="G18" s="53"/>
      <c r="H18" s="47"/>
    </row>
    <row r="19" spans="1:8" ht="9.75" customHeight="1">
      <c r="A19" s="45">
        <v>10</v>
      </c>
      <c r="B19" s="45" t="s">
        <v>10</v>
      </c>
      <c r="C19" s="4">
        <v>0</v>
      </c>
      <c r="D19" s="4"/>
      <c r="E19" s="4"/>
      <c r="F19" s="48"/>
      <c r="G19" s="4"/>
      <c r="H19" s="51"/>
    </row>
    <row r="20" spans="1:8" ht="9.75" customHeight="1">
      <c r="A20" s="45">
        <v>11</v>
      </c>
      <c r="B20" s="45" t="s">
        <v>11</v>
      </c>
      <c r="C20" s="4">
        <v>7625920.5649602953</v>
      </c>
      <c r="D20" s="4"/>
      <c r="E20" s="4"/>
      <c r="F20" s="48"/>
      <c r="G20" s="4"/>
      <c r="H20" s="51"/>
    </row>
    <row r="21" spans="1:8" ht="9.75" customHeight="1">
      <c r="A21" s="45">
        <v>12</v>
      </c>
      <c r="B21" s="45" t="s">
        <v>12</v>
      </c>
      <c r="C21" s="4">
        <v>85014765.699002415</v>
      </c>
      <c r="D21" s="4"/>
      <c r="E21" s="4"/>
      <c r="F21" s="48"/>
      <c r="G21" s="4"/>
      <c r="H21" s="51"/>
    </row>
    <row r="22" spans="1:8" ht="9.75" customHeight="1">
      <c r="A22" s="45">
        <v>13</v>
      </c>
      <c r="B22" s="45" t="s">
        <v>13</v>
      </c>
      <c r="C22" s="4">
        <v>30999563.796205554</v>
      </c>
      <c r="D22" s="4"/>
      <c r="E22" s="4"/>
      <c r="F22" s="48"/>
      <c r="G22" s="61"/>
    </row>
    <row r="23" spans="1:8" ht="9.75" customHeight="1">
      <c r="A23" s="45">
        <v>14</v>
      </c>
      <c r="B23" s="45" t="s">
        <v>14</v>
      </c>
      <c r="C23" s="4">
        <v>12252658.555743326</v>
      </c>
      <c r="D23" s="4"/>
      <c r="E23" s="4"/>
      <c r="F23" s="48"/>
      <c r="G23" s="61"/>
    </row>
    <row r="24" spans="1:8" ht="9.75" customHeight="1">
      <c r="A24" s="45">
        <v>15</v>
      </c>
      <c r="B24" s="45" t="s">
        <v>15</v>
      </c>
      <c r="C24" s="4">
        <v>7009444.234236083</v>
      </c>
      <c r="D24" s="4">
        <v>188698.84246414463</v>
      </c>
      <c r="E24" s="4">
        <v>7198143.0767002273</v>
      </c>
      <c r="F24" s="48"/>
      <c r="G24" s="65"/>
    </row>
    <row r="25" spans="1:8" ht="9.75" customHeight="1">
      <c r="A25" s="45">
        <v>16</v>
      </c>
      <c r="B25" s="45" t="s">
        <v>16</v>
      </c>
      <c r="C25" s="4">
        <v>790894.12917505985</v>
      </c>
      <c r="D25" s="4"/>
      <c r="E25" s="4"/>
      <c r="F25" s="48"/>
      <c r="G25" s="61"/>
    </row>
    <row r="26" spans="1:8" ht="9.75" customHeight="1">
      <c r="A26" s="45">
        <v>17</v>
      </c>
      <c r="B26" s="45" t="s">
        <v>17</v>
      </c>
      <c r="C26" s="4">
        <v>0</v>
      </c>
      <c r="D26" s="4"/>
      <c r="E26" s="4"/>
      <c r="F26" s="48"/>
      <c r="G26" s="61"/>
    </row>
    <row r="27" spans="1:8" ht="9.75" customHeight="1">
      <c r="A27" s="45">
        <v>18</v>
      </c>
      <c r="B27" s="45" t="s">
        <v>18</v>
      </c>
      <c r="C27" s="9">
        <v>12342962.000846934</v>
      </c>
      <c r="D27" s="9"/>
      <c r="E27" s="9"/>
      <c r="F27" s="48"/>
      <c r="G27" s="61"/>
    </row>
    <row r="28" spans="1:8" ht="9.75" customHeight="1">
      <c r="A28" s="45">
        <v>19</v>
      </c>
      <c r="B28" s="45" t="s">
        <v>19</v>
      </c>
      <c r="C28" s="4">
        <v>228208238.92358226</v>
      </c>
      <c r="D28" s="4"/>
      <c r="E28" s="4"/>
      <c r="F28" s="48"/>
      <c r="G28" s="61"/>
    </row>
    <row r="29" spans="1:8" ht="9.75" customHeight="1">
      <c r="A29" s="45">
        <v>20</v>
      </c>
      <c r="B29" s="45" t="s">
        <v>20</v>
      </c>
      <c r="C29" s="4">
        <v>44704302.737911776</v>
      </c>
      <c r="D29" s="4"/>
      <c r="E29" s="4"/>
      <c r="F29" s="48"/>
      <c r="G29" s="61"/>
    </row>
    <row r="30" spans="1:8" ht="9.75" customHeight="1">
      <c r="A30" s="45">
        <v>21</v>
      </c>
      <c r="B30" s="45" t="s">
        <v>21</v>
      </c>
      <c r="C30" s="4">
        <v>5116518.9589061895</v>
      </c>
      <c r="D30" s="4"/>
      <c r="E30" s="4"/>
      <c r="F30" s="48"/>
      <c r="G30" s="61"/>
    </row>
    <row r="31" spans="1:8" ht="9.75" customHeight="1">
      <c r="A31" s="45">
        <v>22</v>
      </c>
      <c r="B31" s="45" t="s">
        <v>22</v>
      </c>
      <c r="C31" s="4">
        <v>21000295.506274402</v>
      </c>
      <c r="D31" s="4">
        <v>1212256.1283224938</v>
      </c>
      <c r="E31" s="4">
        <v>22212551.634596895</v>
      </c>
      <c r="F31" s="48"/>
      <c r="G31" s="61"/>
    </row>
    <row r="32" spans="1:8" ht="9.75" customHeight="1">
      <c r="A32" s="45">
        <v>23</v>
      </c>
      <c r="B32" s="45" t="s">
        <v>23</v>
      </c>
      <c r="C32" s="4">
        <v>930827.85131821223</v>
      </c>
      <c r="D32" s="4">
        <v>9926794.2874250896</v>
      </c>
      <c r="E32" s="4">
        <v>10857622.138743302</v>
      </c>
      <c r="F32" s="48"/>
      <c r="G32" s="61"/>
    </row>
    <row r="33" spans="1:7" ht="9.75" customHeight="1">
      <c r="A33" s="45">
        <v>24</v>
      </c>
      <c r="B33" s="45" t="s">
        <v>24</v>
      </c>
      <c r="C33" s="4">
        <v>0</v>
      </c>
      <c r="D33" s="4">
        <v>0</v>
      </c>
      <c r="E33" s="4">
        <v>0</v>
      </c>
      <c r="F33" s="48"/>
      <c r="G33" s="61"/>
    </row>
    <row r="34" spans="1:7" ht="9.75" customHeight="1">
      <c r="A34" s="45">
        <v>25</v>
      </c>
      <c r="B34" s="45" t="s">
        <v>25</v>
      </c>
      <c r="C34" s="4">
        <v>5851134.3682960914</v>
      </c>
      <c r="D34" s="4"/>
      <c r="E34" s="4"/>
      <c r="F34" s="48"/>
      <c r="G34" s="61"/>
    </row>
    <row r="35" spans="1:7" ht="9.75" customHeight="1">
      <c r="A35" s="45">
        <v>26</v>
      </c>
      <c r="B35" s="45" t="s">
        <v>26</v>
      </c>
      <c r="C35" s="4">
        <v>0</v>
      </c>
      <c r="D35" s="4"/>
      <c r="E35" s="4"/>
      <c r="F35" s="48"/>
      <c r="G35" s="61"/>
    </row>
    <row r="36" spans="1:7" ht="9.75" customHeight="1">
      <c r="A36" s="45">
        <v>27</v>
      </c>
      <c r="B36" s="45" t="s">
        <v>27</v>
      </c>
      <c r="C36" s="4">
        <v>-762126.72836567624</v>
      </c>
      <c r="D36" s="4"/>
      <c r="E36" s="4"/>
      <c r="F36" s="48"/>
      <c r="G36" s="61"/>
    </row>
    <row r="37" spans="1:7" ht="9.75" customHeight="1">
      <c r="A37" s="45">
        <v>28</v>
      </c>
      <c r="B37" s="45" t="s">
        <v>28</v>
      </c>
      <c r="C37" s="50">
        <v>305049191.61792326</v>
      </c>
      <c r="D37" s="50">
        <v>11327749.258211728</v>
      </c>
      <c r="E37" s="50">
        <v>316376940.87613499</v>
      </c>
      <c r="F37" s="48"/>
      <c r="G37" s="61"/>
    </row>
    <row r="38" spans="1:7" ht="9.75" customHeight="1">
      <c r="A38" s="45">
        <v>29</v>
      </c>
      <c r="B38" s="45"/>
      <c r="C38" s="4"/>
      <c r="D38" s="4"/>
      <c r="E38" s="4"/>
      <c r="F38" s="48"/>
      <c r="G38" s="61"/>
    </row>
    <row r="39" spans="1:7" ht="9.75" customHeight="1" thickBot="1">
      <c r="A39" s="45">
        <v>30</v>
      </c>
      <c r="B39" s="45" t="s">
        <v>29</v>
      </c>
      <c r="C39" s="54">
        <v>46128620.987458348</v>
      </c>
      <c r="D39" s="54">
        <v>18435475.105218023</v>
      </c>
      <c r="E39" s="54">
        <v>64564096.092676371</v>
      </c>
      <c r="F39" s="48"/>
      <c r="G39" s="61"/>
    </row>
    <row r="40" spans="1:7" ht="9.75" customHeight="1" thickTop="1">
      <c r="A40" s="45">
        <v>31</v>
      </c>
      <c r="B40" s="45"/>
      <c r="C40" s="4"/>
      <c r="D40" s="4"/>
      <c r="E40" s="4"/>
      <c r="F40" s="48"/>
      <c r="G40" s="61"/>
    </row>
    <row r="41" spans="1:7" ht="9.75" customHeight="1">
      <c r="A41" s="45">
        <v>32</v>
      </c>
      <c r="B41" s="45" t="s">
        <v>30</v>
      </c>
      <c r="C41" s="4"/>
      <c r="D41" s="4"/>
      <c r="E41" s="4"/>
      <c r="F41" s="48"/>
      <c r="G41" s="61"/>
    </row>
    <row r="42" spans="1:7" ht="9.75" customHeight="1">
      <c r="A42" s="45">
        <v>33</v>
      </c>
      <c r="B42" s="45" t="s">
        <v>31</v>
      </c>
      <c r="C42" s="4">
        <v>1751865643.9750061</v>
      </c>
      <c r="D42" s="4"/>
      <c r="E42" s="4"/>
      <c r="F42" s="48"/>
      <c r="G42" s="65"/>
    </row>
    <row r="43" spans="1:7" ht="9.75" customHeight="1">
      <c r="A43" s="45">
        <v>34</v>
      </c>
      <c r="B43" s="45" t="s">
        <v>32</v>
      </c>
      <c r="C43" s="4">
        <v>234061.84233843297</v>
      </c>
      <c r="D43" s="4"/>
      <c r="E43" s="4"/>
      <c r="F43" s="48"/>
      <c r="G43" s="61"/>
    </row>
    <row r="44" spans="1:7" ht="9.75" customHeight="1">
      <c r="A44" s="45">
        <v>35</v>
      </c>
      <c r="B44" s="45" t="s">
        <v>33</v>
      </c>
      <c r="C44" s="4">
        <v>8025149.4338921383</v>
      </c>
      <c r="D44" s="4"/>
      <c r="E44" s="4"/>
      <c r="F44" s="48"/>
      <c r="G44" s="61"/>
    </row>
    <row r="45" spans="1:7" ht="9.75" customHeight="1">
      <c r="A45" s="45">
        <v>36</v>
      </c>
      <c r="B45" s="45" t="s">
        <v>34</v>
      </c>
      <c r="C45" s="4">
        <v>0</v>
      </c>
      <c r="D45" s="4"/>
      <c r="E45" s="4"/>
      <c r="F45" s="48"/>
      <c r="G45" s="61"/>
    </row>
    <row r="46" spans="1:7" ht="9.75" customHeight="1">
      <c r="A46" s="45">
        <v>37</v>
      </c>
      <c r="B46" s="45" t="s">
        <v>35</v>
      </c>
      <c r="C46" s="4">
        <v>0</v>
      </c>
      <c r="D46" s="4"/>
      <c r="E46" s="4"/>
      <c r="F46" s="48"/>
      <c r="G46" s="61"/>
    </row>
    <row r="47" spans="1:7" ht="9.75" customHeight="1">
      <c r="A47" s="45">
        <v>38</v>
      </c>
      <c r="B47" s="45" t="s">
        <v>36</v>
      </c>
      <c r="C47" s="200">
        <v>-2.066371962428093E-9</v>
      </c>
      <c r="D47" s="4"/>
      <c r="E47" s="4"/>
      <c r="F47" s="48"/>
      <c r="G47" s="61"/>
    </row>
    <row r="48" spans="1:7" ht="9.75" customHeight="1">
      <c r="A48" s="45">
        <v>39</v>
      </c>
      <c r="B48" s="45" t="s">
        <v>37</v>
      </c>
      <c r="C48" s="200">
        <v>-9.1968104243278503E-9</v>
      </c>
      <c r="D48" s="4"/>
      <c r="E48" s="4"/>
      <c r="F48" s="48"/>
      <c r="G48" s="61"/>
    </row>
    <row r="49" spans="1:7" ht="9.75" customHeight="1">
      <c r="A49" s="45">
        <v>40</v>
      </c>
      <c r="B49" s="45" t="s">
        <v>38</v>
      </c>
      <c r="C49" s="200">
        <v>1.2277868609089637E-4</v>
      </c>
      <c r="D49" s="4"/>
      <c r="E49" s="4"/>
      <c r="F49" s="48"/>
      <c r="G49" s="61"/>
    </row>
    <row r="50" spans="1:7" ht="9.75" customHeight="1">
      <c r="A50" s="45">
        <v>41</v>
      </c>
      <c r="B50" s="45" t="s">
        <v>39</v>
      </c>
      <c r="C50" s="4">
        <v>31018483.084840599</v>
      </c>
      <c r="D50" s="4"/>
      <c r="E50" s="4"/>
      <c r="F50" s="48"/>
      <c r="G50" s="61"/>
    </row>
    <row r="51" spans="1:7" ht="9.75" customHeight="1">
      <c r="A51" s="45">
        <v>42</v>
      </c>
      <c r="B51" s="45" t="s">
        <v>76</v>
      </c>
      <c r="C51" s="4">
        <v>1932316.2836254868</v>
      </c>
      <c r="D51" s="4"/>
      <c r="E51" s="4"/>
      <c r="F51" s="48"/>
      <c r="G51" s="61"/>
    </row>
    <row r="52" spans="1:7" ht="9.75" customHeight="1">
      <c r="A52" s="45">
        <v>43</v>
      </c>
      <c r="B52" s="45" t="s">
        <v>40</v>
      </c>
      <c r="C52" s="4">
        <v>0</v>
      </c>
      <c r="D52" s="4"/>
      <c r="E52" s="4"/>
      <c r="F52" s="48"/>
      <c r="G52" s="61"/>
    </row>
    <row r="53" spans="1:7" ht="9.75" customHeight="1">
      <c r="A53" s="45">
        <v>44</v>
      </c>
      <c r="B53" s="45" t="s">
        <v>41</v>
      </c>
      <c r="C53" s="50">
        <v>1793075654.6198256</v>
      </c>
      <c r="D53" s="50">
        <v>0</v>
      </c>
      <c r="E53" s="50">
        <v>1793075654.6198256</v>
      </c>
      <c r="F53" s="48"/>
      <c r="G53" s="61"/>
    </row>
    <row r="54" spans="1:7" ht="9.75" customHeight="1">
      <c r="A54" s="45">
        <v>45</v>
      </c>
      <c r="B54" s="45"/>
      <c r="C54" s="4"/>
      <c r="D54" s="4"/>
      <c r="E54" s="4"/>
      <c r="F54" s="48"/>
      <c r="G54" s="61"/>
    </row>
    <row r="55" spans="1:7" ht="9.75" customHeight="1">
      <c r="A55" s="45">
        <v>46</v>
      </c>
      <c r="B55" s="45" t="s">
        <v>42</v>
      </c>
      <c r="C55" s="4"/>
      <c r="D55" s="4"/>
      <c r="E55" s="4"/>
      <c r="F55" s="48"/>
      <c r="G55" s="61"/>
    </row>
    <row r="56" spans="1:7" ht="9.75" customHeight="1">
      <c r="A56" s="45">
        <v>47</v>
      </c>
      <c r="B56" s="45" t="s">
        <v>43</v>
      </c>
      <c r="C56" s="4">
        <v>-649561462.01244569</v>
      </c>
      <c r="D56" s="4"/>
      <c r="E56" s="4"/>
      <c r="F56" s="48"/>
      <c r="G56" s="61"/>
    </row>
    <row r="57" spans="1:7" ht="9.75" customHeight="1">
      <c r="A57" s="45">
        <v>48</v>
      </c>
      <c r="B57" s="45" t="s">
        <v>44</v>
      </c>
      <c r="C57" s="4">
        <v>-47738217.40748208</v>
      </c>
      <c r="D57" s="4"/>
      <c r="E57" s="4"/>
      <c r="F57" s="48"/>
      <c r="G57" s="61"/>
    </row>
    <row r="58" spans="1:7" ht="9.75" customHeight="1">
      <c r="A58" s="45">
        <v>49</v>
      </c>
      <c r="B58" s="45" t="s">
        <v>45</v>
      </c>
      <c r="C58" s="4">
        <v>-246653405.48939562</v>
      </c>
      <c r="D58" s="4"/>
      <c r="E58" s="4"/>
      <c r="F58" s="48"/>
      <c r="G58" s="61"/>
    </row>
    <row r="59" spans="1:7" ht="9.75" customHeight="1">
      <c r="A59" s="45">
        <v>50</v>
      </c>
      <c r="B59" s="45" t="s">
        <v>46</v>
      </c>
      <c r="C59" s="4">
        <v>-246775.10778380538</v>
      </c>
      <c r="D59" s="4"/>
      <c r="E59" s="4"/>
      <c r="F59" s="48"/>
      <c r="G59" s="61"/>
    </row>
    <row r="60" spans="1:7" ht="9.75" customHeight="1">
      <c r="A60" s="45">
        <v>51</v>
      </c>
      <c r="B60" s="45" t="s">
        <v>47</v>
      </c>
      <c r="C60" s="4">
        <v>-488824.40959822887</v>
      </c>
      <c r="D60" s="4"/>
      <c r="E60" s="4"/>
      <c r="F60" s="48"/>
      <c r="G60" s="61"/>
    </row>
    <row r="61" spans="1:7" ht="9.75" customHeight="1">
      <c r="A61" s="45">
        <v>52</v>
      </c>
      <c r="B61" s="45" t="s">
        <v>48</v>
      </c>
      <c r="C61" s="4">
        <v>-3361133.7291666698</v>
      </c>
      <c r="D61" s="4"/>
      <c r="E61" s="4"/>
      <c r="F61" s="48"/>
      <c r="G61" s="61"/>
    </row>
    <row r="62" spans="1:7" ht="9.75" customHeight="1">
      <c r="A62" s="45">
        <v>53</v>
      </c>
      <c r="B62" s="45" t="s">
        <v>49</v>
      </c>
      <c r="C62" s="4">
        <v>-3253187.7264472875</v>
      </c>
      <c r="D62" s="4"/>
      <c r="E62" s="4"/>
      <c r="F62" s="48"/>
      <c r="G62" s="61"/>
    </row>
    <row r="63" spans="1:7" ht="9.75" customHeight="1">
      <c r="A63" s="45">
        <v>54</v>
      </c>
      <c r="B63" s="45"/>
      <c r="C63" s="4"/>
      <c r="D63" s="4"/>
      <c r="E63" s="4"/>
      <c r="F63" s="48"/>
      <c r="G63" s="61"/>
    </row>
    <row r="64" spans="1:7" ht="9.75" customHeight="1">
      <c r="A64" s="45">
        <v>55</v>
      </c>
      <c r="B64" s="45" t="s">
        <v>50</v>
      </c>
      <c r="C64" s="50">
        <v>-951303005.88231933</v>
      </c>
      <c r="D64" s="50">
        <v>0</v>
      </c>
      <c r="E64" s="50">
        <v>-951303005.88231933</v>
      </c>
      <c r="F64" s="48"/>
      <c r="G64" s="61"/>
    </row>
    <row r="65" spans="1:7" ht="9.75" customHeight="1">
      <c r="A65" s="45">
        <v>56</v>
      </c>
      <c r="B65" s="45"/>
      <c r="C65" s="4"/>
      <c r="D65" s="4"/>
      <c r="E65" s="4"/>
      <c r="F65" s="48"/>
      <c r="G65" s="61"/>
    </row>
    <row r="66" spans="1:7" ht="9.75" customHeight="1" thickBot="1">
      <c r="A66" s="45">
        <v>57</v>
      </c>
      <c r="B66" s="45" t="s">
        <v>51</v>
      </c>
      <c r="C66" s="54">
        <v>841772648.73750627</v>
      </c>
      <c r="D66" s="54">
        <v>0</v>
      </c>
      <c r="E66" s="54">
        <v>841772648.73750627</v>
      </c>
      <c r="F66" s="48"/>
      <c r="G66" s="61"/>
    </row>
    <row r="67" spans="1:7" ht="9.75" customHeight="1" thickTop="1">
      <c r="A67" s="45">
        <v>58</v>
      </c>
      <c r="B67" s="45"/>
      <c r="C67" s="45"/>
      <c r="D67" s="45"/>
      <c r="E67" s="45"/>
      <c r="F67" s="48"/>
      <c r="G67" s="61"/>
    </row>
    <row r="68" spans="1:7" ht="9.75" customHeight="1">
      <c r="A68" s="45">
        <v>59</v>
      </c>
      <c r="B68" s="45" t="s">
        <v>77</v>
      </c>
      <c r="C68" s="55">
        <v>5.4799382061940627E-2</v>
      </c>
      <c r="D68" s="55"/>
      <c r="E68" s="55">
        <v>7.6700159110075439E-2</v>
      </c>
      <c r="F68" s="48"/>
      <c r="G68" s="61"/>
    </row>
    <row r="69" spans="1:7" ht="9.75" customHeight="1">
      <c r="A69" s="45">
        <v>60</v>
      </c>
      <c r="B69" s="45" t="s">
        <v>52</v>
      </c>
      <c r="C69" s="55">
        <v>5.759207821755389E-2</v>
      </c>
      <c r="D69" s="55"/>
      <c r="E69" s="55">
        <v>0.1</v>
      </c>
      <c r="F69" s="48"/>
      <c r="G69" s="61"/>
    </row>
    <row r="70" spans="1:7" ht="9.75" customHeight="1">
      <c r="A70" s="45">
        <v>61</v>
      </c>
      <c r="B70" s="45"/>
      <c r="C70" s="45"/>
      <c r="D70" s="45"/>
      <c r="E70" s="45"/>
      <c r="F70" s="48"/>
      <c r="G70" s="61"/>
    </row>
    <row r="71" spans="1:7" ht="9.75" customHeight="1">
      <c r="A71" s="45">
        <v>62</v>
      </c>
      <c r="B71" s="45" t="s">
        <v>54</v>
      </c>
      <c r="C71" s="45"/>
      <c r="D71" s="45"/>
      <c r="E71" s="45"/>
      <c r="F71" s="48"/>
      <c r="G71" s="61"/>
    </row>
    <row r="72" spans="1:7" ht="9.75" customHeight="1">
      <c r="A72" s="45">
        <v>63</v>
      </c>
      <c r="B72" s="45" t="s">
        <v>55</v>
      </c>
      <c r="C72" s="4">
        <v>52910583.20707266</v>
      </c>
      <c r="D72" s="4">
        <v>28362269.392643113</v>
      </c>
      <c r="E72" s="4">
        <v>81272852.599715769</v>
      </c>
      <c r="F72" s="48"/>
      <c r="G72" s="61"/>
    </row>
    <row r="73" spans="1:7" ht="9.75" customHeight="1">
      <c r="A73" s="45">
        <v>64</v>
      </c>
      <c r="B73" s="45" t="s">
        <v>56</v>
      </c>
      <c r="C73" s="4"/>
      <c r="D73" s="4"/>
      <c r="E73" s="4"/>
      <c r="F73" s="48"/>
      <c r="G73" s="61"/>
    </row>
    <row r="74" spans="1:7" ht="9.75" customHeight="1">
      <c r="A74" s="45">
        <v>65</v>
      </c>
      <c r="B74" s="45" t="s">
        <v>57</v>
      </c>
      <c r="C74" s="4">
        <v>-3560991.667928237</v>
      </c>
      <c r="D74" s="4">
        <v>0</v>
      </c>
      <c r="E74" s="4">
        <v>-3560991.667928237</v>
      </c>
      <c r="F74" s="48"/>
      <c r="G74" s="61"/>
    </row>
    <row r="75" spans="1:7" ht="9.75" customHeight="1">
      <c r="A75" s="45">
        <v>66</v>
      </c>
      <c r="B75" s="45" t="s">
        <v>58</v>
      </c>
      <c r="C75" s="4">
        <v>21038844.69622086</v>
      </c>
      <c r="D75" s="4">
        <v>0</v>
      </c>
      <c r="E75" s="4">
        <v>21038844.69622086</v>
      </c>
      <c r="F75" s="48"/>
      <c r="G75" s="61"/>
    </row>
    <row r="76" spans="1:7" ht="9.75" customHeight="1">
      <c r="A76" s="45">
        <v>67</v>
      </c>
      <c r="B76" s="45" t="s">
        <v>59</v>
      </c>
      <c r="C76" s="4">
        <v>64740044.777342103</v>
      </c>
      <c r="D76" s="4">
        <v>0</v>
      </c>
      <c r="E76" s="4">
        <v>64740044.777342103</v>
      </c>
      <c r="F76" s="48"/>
      <c r="G76" s="61"/>
    </row>
    <row r="77" spans="1:7" ht="9.75" customHeight="1">
      <c r="A77" s="45">
        <v>68</v>
      </c>
      <c r="B77" s="45" t="s">
        <v>60</v>
      </c>
      <c r="C77" s="9">
        <v>79836802.42709966</v>
      </c>
      <c r="D77" s="9">
        <v>0</v>
      </c>
      <c r="E77" s="9">
        <v>79836802.42709966</v>
      </c>
      <c r="F77" s="48"/>
      <c r="G77" s="61"/>
    </row>
    <row r="78" spans="1:7" ht="9.75" customHeight="1">
      <c r="A78" s="45">
        <v>69</v>
      </c>
      <c r="B78" s="45" t="s">
        <v>61</v>
      </c>
      <c r="C78" s="4">
        <v>20335972.52902247</v>
      </c>
      <c r="D78" s="4">
        <v>28362269.392643113</v>
      </c>
      <c r="E78" s="4">
        <v>48698241.921665594</v>
      </c>
      <c r="F78" s="61"/>
      <c r="G78" s="61"/>
    </row>
    <row r="79" spans="1:7" ht="9.75" customHeight="1">
      <c r="A79" s="45">
        <v>70</v>
      </c>
      <c r="B79" s="45"/>
      <c r="C79" s="4"/>
      <c r="D79" s="4"/>
      <c r="E79" s="4"/>
      <c r="F79" s="61"/>
      <c r="G79" s="61"/>
    </row>
    <row r="80" spans="1:7" ht="9.75" customHeight="1">
      <c r="A80" s="45">
        <v>71</v>
      </c>
      <c r="B80" s="45" t="s">
        <v>62</v>
      </c>
      <c r="C80" s="9">
        <v>0</v>
      </c>
      <c r="D80" s="9">
        <v>0</v>
      </c>
      <c r="E80" s="9">
        <v>0</v>
      </c>
      <c r="F80" s="61"/>
      <c r="G80" s="61"/>
    </row>
    <row r="81" spans="1:7" ht="9.75" customHeight="1" thickBot="1">
      <c r="A81" s="45">
        <v>72</v>
      </c>
      <c r="B81" s="45" t="s">
        <v>63</v>
      </c>
      <c r="C81" s="10">
        <v>20335972.52902247</v>
      </c>
      <c r="D81" s="10">
        <v>28362269.392643113</v>
      </c>
      <c r="E81" s="10">
        <v>48698241.921665594</v>
      </c>
      <c r="F81" s="61"/>
      <c r="G81" s="61"/>
    </row>
    <row r="82" spans="1:7" ht="9.75" customHeight="1" thickTop="1">
      <c r="A82" s="45">
        <v>73</v>
      </c>
      <c r="B82" s="45"/>
      <c r="C82" s="4"/>
      <c r="D82" s="4"/>
      <c r="E82" s="4"/>
      <c r="F82" s="61"/>
      <c r="G82" s="61"/>
    </row>
    <row r="83" spans="1:7" ht="9.75" customHeight="1" thickBot="1">
      <c r="A83" s="45">
        <v>74</v>
      </c>
      <c r="B83" s="56" t="s">
        <v>64</v>
      </c>
      <c r="C83" s="54">
        <v>930827.85131821223</v>
      </c>
      <c r="D83" s="54">
        <v>9926794.2874250896</v>
      </c>
      <c r="E83" s="54">
        <v>10857622.138743302</v>
      </c>
      <c r="F83" s="61"/>
      <c r="G83" s="61"/>
    </row>
    <row r="84" spans="1:7" ht="9.75" customHeight="1" thickTop="1">
      <c r="F84" s="61"/>
      <c r="G84" s="61"/>
    </row>
    <row r="85" spans="1:7" ht="9.75" customHeight="1">
      <c r="C85" s="44"/>
      <c r="D85" s="44"/>
      <c r="E85" s="44"/>
      <c r="F85" s="61"/>
      <c r="G85" s="61"/>
    </row>
  </sheetData>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view="pageBreakPreview" zoomScale="87" zoomScaleNormal="100" zoomScaleSheetLayoutView="87" workbookViewId="0">
      <selection activeCell="G2" sqref="G2"/>
    </sheetView>
  </sheetViews>
  <sheetFormatPr defaultRowHeight="11.25"/>
  <cols>
    <col min="1" max="1" width="3.140625" style="58" customWidth="1"/>
    <col min="2" max="2" width="29.42578125" style="58" customWidth="1"/>
    <col min="3" max="5" width="13.7109375" style="58" customWidth="1"/>
    <col min="6" max="6" width="2.42578125" style="58" customWidth="1"/>
    <col min="7" max="9" width="6.7109375" style="58" customWidth="1"/>
    <col min="10" max="16384" width="9.140625" style="58"/>
  </cols>
  <sheetData>
    <row r="1" spans="1:9" ht="15" customHeight="1">
      <c r="A1" s="57" t="s">
        <v>70</v>
      </c>
      <c r="B1" s="57"/>
      <c r="C1" s="57"/>
      <c r="D1" s="57"/>
      <c r="E1" s="57"/>
      <c r="H1" s="42"/>
      <c r="I1" s="42"/>
    </row>
    <row r="2" spans="1:9">
      <c r="A2" s="57" t="s">
        <v>78</v>
      </c>
      <c r="B2" s="57"/>
      <c r="C2" s="57"/>
      <c r="D2" s="57"/>
      <c r="E2" s="57"/>
      <c r="I2" s="129"/>
    </row>
    <row r="3" spans="1:9">
      <c r="A3" s="57" t="s">
        <v>181</v>
      </c>
      <c r="B3" s="57"/>
      <c r="C3" s="57"/>
      <c r="D3" s="57"/>
      <c r="E3" s="57"/>
    </row>
    <row r="4" spans="1:9">
      <c r="A4" s="57" t="s">
        <v>79</v>
      </c>
      <c r="B4" s="57"/>
      <c r="C4" s="57"/>
      <c r="D4" s="57"/>
      <c r="E4" s="57"/>
    </row>
    <row r="5" spans="1:9">
      <c r="A5" s="59" t="s">
        <v>80</v>
      </c>
      <c r="B5" s="57"/>
      <c r="C5" s="57"/>
      <c r="D5" s="57"/>
      <c r="E5" s="57"/>
    </row>
    <row r="6" spans="1:9">
      <c r="A6" s="60"/>
      <c r="B6" s="60"/>
      <c r="C6" s="60"/>
      <c r="D6" s="60"/>
      <c r="E6" s="60"/>
    </row>
    <row r="7" spans="1:9">
      <c r="A7" s="60"/>
      <c r="B7" s="60"/>
      <c r="C7" s="43" t="s">
        <v>71</v>
      </c>
      <c r="D7" s="43" t="s">
        <v>72</v>
      </c>
      <c r="E7" s="43" t="s">
        <v>73</v>
      </c>
      <c r="F7" s="61"/>
      <c r="G7" s="61"/>
    </row>
    <row r="8" spans="1:9">
      <c r="A8" s="60"/>
      <c r="B8" s="60"/>
      <c r="C8" s="44" t="s">
        <v>74</v>
      </c>
      <c r="D8" s="44"/>
      <c r="E8" s="44" t="s">
        <v>75</v>
      </c>
      <c r="F8" s="61"/>
      <c r="G8" s="43"/>
    </row>
    <row r="9" spans="1:9">
      <c r="A9" s="62"/>
      <c r="B9" s="63"/>
      <c r="C9" s="44" t="s">
        <v>1</v>
      </c>
      <c r="D9" s="44" t="s">
        <v>53</v>
      </c>
      <c r="E9" s="44" t="s">
        <v>53</v>
      </c>
      <c r="F9" s="61"/>
      <c r="G9" s="43"/>
    </row>
    <row r="10" spans="1:9" ht="9.75" customHeight="1">
      <c r="A10" s="45">
        <v>1</v>
      </c>
      <c r="B10" s="45" t="s">
        <v>2</v>
      </c>
      <c r="C10" s="62"/>
      <c r="D10" s="62"/>
      <c r="E10" s="62"/>
      <c r="F10" s="61"/>
      <c r="G10" s="64"/>
    </row>
    <row r="11" spans="1:9" ht="9.75" customHeight="1">
      <c r="A11" s="45">
        <v>2</v>
      </c>
      <c r="B11" s="45" t="s">
        <v>3</v>
      </c>
      <c r="C11" s="4">
        <v>321605658.8795231</v>
      </c>
      <c r="D11" s="4">
        <v>28009624.857613467</v>
      </c>
      <c r="E11" s="4">
        <v>349615283.73713654</v>
      </c>
      <c r="F11" s="46"/>
      <c r="G11" s="6"/>
      <c r="H11" s="47"/>
    </row>
    <row r="12" spans="1:9" ht="9.75" customHeight="1">
      <c r="A12" s="45">
        <v>3</v>
      </c>
      <c r="B12" s="45" t="s">
        <v>4</v>
      </c>
      <c r="C12" s="4">
        <v>0</v>
      </c>
      <c r="D12" s="4"/>
      <c r="E12" s="4"/>
      <c r="F12" s="48"/>
      <c r="G12" s="6"/>
      <c r="H12" s="49"/>
    </row>
    <row r="13" spans="1:9" ht="9.75" customHeight="1">
      <c r="A13" s="45">
        <v>4</v>
      </c>
      <c r="B13" s="45" t="s">
        <v>5</v>
      </c>
      <c r="C13" s="4">
        <v>23501053.928738825</v>
      </c>
      <c r="D13" s="4"/>
      <c r="E13" s="4"/>
      <c r="F13" s="48"/>
      <c r="G13" s="48"/>
      <c r="H13" s="47"/>
    </row>
    <row r="14" spans="1:9" ht="9.75" customHeight="1">
      <c r="A14" s="45">
        <v>5</v>
      </c>
      <c r="B14" s="45" t="s">
        <v>6</v>
      </c>
      <c r="C14" s="4">
        <v>7337546.4760892037</v>
      </c>
      <c r="D14" s="4"/>
      <c r="E14" s="4"/>
      <c r="F14" s="48"/>
      <c r="G14" s="48"/>
      <c r="H14" s="47"/>
    </row>
    <row r="15" spans="1:9" ht="9.75" customHeight="1">
      <c r="A15" s="45">
        <v>6</v>
      </c>
      <c r="B15" s="45" t="s">
        <v>7</v>
      </c>
      <c r="C15" s="50">
        <v>352444259.28435111</v>
      </c>
      <c r="D15" s="50"/>
      <c r="E15" s="50"/>
      <c r="F15" s="48"/>
      <c r="G15" s="48"/>
      <c r="H15" s="47"/>
    </row>
    <row r="16" spans="1:9" ht="9.75" customHeight="1">
      <c r="A16" s="45">
        <v>7</v>
      </c>
      <c r="B16" s="45"/>
      <c r="C16" s="4"/>
      <c r="D16" s="4"/>
      <c r="E16" s="4"/>
      <c r="F16" s="48"/>
      <c r="G16" s="48"/>
      <c r="H16" s="51"/>
    </row>
    <row r="17" spans="1:8" ht="9.75" customHeight="1">
      <c r="A17" s="45">
        <v>8</v>
      </c>
      <c r="B17" s="45" t="s">
        <v>8</v>
      </c>
      <c r="C17" s="4"/>
      <c r="D17" s="4"/>
      <c r="E17" s="4"/>
      <c r="F17" s="48"/>
      <c r="G17" s="52"/>
      <c r="H17" s="51"/>
    </row>
    <row r="18" spans="1:8" ht="9.75" customHeight="1">
      <c r="A18" s="45">
        <v>9</v>
      </c>
      <c r="B18" s="45" t="s">
        <v>9</v>
      </c>
      <c r="C18" s="4">
        <v>75167005.79909426</v>
      </c>
      <c r="D18" s="4"/>
      <c r="E18" s="4"/>
      <c r="F18" s="48"/>
      <c r="G18" s="53"/>
      <c r="H18" s="47"/>
    </row>
    <row r="19" spans="1:8" ht="9.75" customHeight="1">
      <c r="A19" s="45">
        <v>10</v>
      </c>
      <c r="B19" s="45" t="s">
        <v>10</v>
      </c>
      <c r="C19" s="4">
        <v>0</v>
      </c>
      <c r="D19" s="4"/>
      <c r="E19" s="4"/>
      <c r="F19" s="48"/>
      <c r="G19" s="4"/>
      <c r="H19" s="51"/>
    </row>
    <row r="20" spans="1:8" ht="9.75" customHeight="1">
      <c r="A20" s="45">
        <v>11</v>
      </c>
      <c r="B20" s="45" t="s">
        <v>11</v>
      </c>
      <c r="C20" s="4">
        <v>7942884.1016679592</v>
      </c>
      <c r="D20" s="4"/>
      <c r="E20" s="4"/>
      <c r="F20" s="48"/>
      <c r="G20" s="4"/>
      <c r="H20" s="51"/>
    </row>
    <row r="21" spans="1:8" ht="9.75" customHeight="1">
      <c r="A21" s="45">
        <v>12</v>
      </c>
      <c r="B21" s="45" t="s">
        <v>12</v>
      </c>
      <c r="C21" s="4">
        <v>75128496.144617245</v>
      </c>
      <c r="D21" s="4"/>
      <c r="E21" s="4"/>
      <c r="F21" s="48"/>
      <c r="G21" s="4"/>
      <c r="H21" s="51"/>
    </row>
    <row r="22" spans="1:8" ht="9.75" customHeight="1">
      <c r="A22" s="45">
        <v>13</v>
      </c>
      <c r="B22" s="45" t="s">
        <v>13</v>
      </c>
      <c r="C22" s="4">
        <v>32211459.910430256</v>
      </c>
      <c r="D22" s="4"/>
      <c r="E22" s="4"/>
      <c r="F22" s="48"/>
      <c r="G22" s="61"/>
    </row>
    <row r="23" spans="1:8" ht="9.75" customHeight="1">
      <c r="A23" s="45">
        <v>14</v>
      </c>
      <c r="B23" s="45" t="s">
        <v>14</v>
      </c>
      <c r="C23" s="4">
        <v>12252658.555743326</v>
      </c>
      <c r="D23" s="4"/>
      <c r="E23" s="4"/>
      <c r="F23" s="48"/>
      <c r="G23" s="61"/>
    </row>
    <row r="24" spans="1:8" ht="9.75" customHeight="1">
      <c r="A24" s="45">
        <v>15</v>
      </c>
      <c r="B24" s="45" t="s">
        <v>15</v>
      </c>
      <c r="C24" s="4">
        <v>7009444.234236083</v>
      </c>
      <c r="D24" s="4">
        <v>177581.02159726937</v>
      </c>
      <c r="E24" s="4">
        <v>7187025.255833352</v>
      </c>
      <c r="F24" s="48"/>
      <c r="G24" s="65"/>
    </row>
    <row r="25" spans="1:8" ht="9.75" customHeight="1">
      <c r="A25" s="45">
        <v>16</v>
      </c>
      <c r="B25" s="45" t="s">
        <v>16</v>
      </c>
      <c r="C25" s="4">
        <v>790894.12917505985</v>
      </c>
      <c r="D25" s="4"/>
      <c r="E25" s="4"/>
      <c r="F25" s="48"/>
      <c r="G25" s="61"/>
    </row>
    <row r="26" spans="1:8" ht="9.75" customHeight="1">
      <c r="A26" s="45">
        <v>17</v>
      </c>
      <c r="B26" s="45" t="s">
        <v>17</v>
      </c>
      <c r="C26" s="4">
        <v>0</v>
      </c>
      <c r="D26" s="4"/>
      <c r="E26" s="4"/>
      <c r="F26" s="48"/>
      <c r="G26" s="61"/>
    </row>
    <row r="27" spans="1:8" ht="9.75" customHeight="1">
      <c r="A27" s="45">
        <v>18</v>
      </c>
      <c r="B27" s="45" t="s">
        <v>18</v>
      </c>
      <c r="C27" s="9">
        <v>12646769.43943008</v>
      </c>
      <c r="D27" s="9"/>
      <c r="E27" s="9"/>
      <c r="F27" s="48"/>
      <c r="G27" s="61"/>
    </row>
    <row r="28" spans="1:8" ht="9.75" customHeight="1">
      <c r="A28" s="45">
        <v>19</v>
      </c>
      <c r="B28" s="45" t="s">
        <v>19</v>
      </c>
      <c r="C28" s="4">
        <v>223149612.3143943</v>
      </c>
      <c r="D28" s="4"/>
      <c r="E28" s="4"/>
      <c r="F28" s="48"/>
      <c r="G28" s="61"/>
    </row>
    <row r="29" spans="1:8" ht="9.75" customHeight="1">
      <c r="A29" s="45">
        <v>20</v>
      </c>
      <c r="B29" s="45" t="s">
        <v>20</v>
      </c>
      <c r="C29" s="4">
        <v>45987890.962710008</v>
      </c>
      <c r="D29" s="4"/>
      <c r="E29" s="4"/>
      <c r="F29" s="48"/>
      <c r="G29" s="61"/>
    </row>
    <row r="30" spans="1:8" ht="9.75" customHeight="1">
      <c r="A30" s="45">
        <v>21</v>
      </c>
      <c r="B30" s="45" t="s">
        <v>21</v>
      </c>
      <c r="C30" s="4">
        <v>5285265.7813926321</v>
      </c>
      <c r="D30" s="4"/>
      <c r="E30" s="4"/>
      <c r="F30" s="48"/>
      <c r="G30" s="61"/>
    </row>
    <row r="31" spans="1:8" ht="9.75" customHeight="1">
      <c r="A31" s="45">
        <v>22</v>
      </c>
      <c r="B31" s="45" t="s">
        <v>22</v>
      </c>
      <c r="C31" s="4">
        <v>21246912.102220818</v>
      </c>
      <c r="D31" s="4">
        <v>1140832.0204505965</v>
      </c>
      <c r="E31" s="4">
        <v>22387744.122671414</v>
      </c>
      <c r="F31" s="48"/>
      <c r="G31" s="61"/>
    </row>
    <row r="32" spans="1:8" ht="9.75" customHeight="1">
      <c r="A32" s="45">
        <v>23</v>
      </c>
      <c r="B32" s="45" t="s">
        <v>23</v>
      </c>
      <c r="C32" s="4">
        <v>2430762.8131547924</v>
      </c>
      <c r="D32" s="4">
        <v>9341924.1354479603</v>
      </c>
      <c r="E32" s="4">
        <v>11772686.948602753</v>
      </c>
      <c r="F32" s="48"/>
      <c r="G32" s="61"/>
    </row>
    <row r="33" spans="1:7" ht="9.75" customHeight="1">
      <c r="A33" s="45">
        <v>24</v>
      </c>
      <c r="B33" s="45" t="s">
        <v>24</v>
      </c>
      <c r="C33" s="4">
        <v>0</v>
      </c>
      <c r="D33" s="4">
        <v>0</v>
      </c>
      <c r="E33" s="4">
        <v>0</v>
      </c>
      <c r="F33" s="48"/>
      <c r="G33" s="61"/>
    </row>
    <row r="34" spans="1:7" ht="9.75" customHeight="1">
      <c r="A34" s="45">
        <v>25</v>
      </c>
      <c r="B34" s="45" t="s">
        <v>25</v>
      </c>
      <c r="C34" s="4">
        <v>5436427.1143857203</v>
      </c>
      <c r="D34" s="4"/>
      <c r="E34" s="4"/>
      <c r="F34" s="48"/>
      <c r="G34" s="61"/>
    </row>
    <row r="35" spans="1:7" ht="9.75" customHeight="1">
      <c r="A35" s="45">
        <v>26</v>
      </c>
      <c r="B35" s="45" t="s">
        <v>26</v>
      </c>
      <c r="C35" s="4">
        <v>0</v>
      </c>
      <c r="D35" s="4"/>
      <c r="E35" s="4"/>
      <c r="F35" s="48"/>
      <c r="G35" s="61"/>
    </row>
    <row r="36" spans="1:7" ht="9.75" customHeight="1">
      <c r="A36" s="45">
        <v>27</v>
      </c>
      <c r="B36" s="45" t="s">
        <v>27</v>
      </c>
      <c r="C36" s="4">
        <v>-761638.65598124778</v>
      </c>
      <c r="D36" s="4"/>
      <c r="E36" s="4"/>
      <c r="F36" s="48"/>
      <c r="G36" s="61"/>
    </row>
    <row r="37" spans="1:7" ht="9.75" customHeight="1">
      <c r="A37" s="45">
        <v>28</v>
      </c>
      <c r="B37" s="45" t="s">
        <v>28</v>
      </c>
      <c r="C37" s="50">
        <v>302775232.43227708</v>
      </c>
      <c r="D37" s="50">
        <v>10660337.177495826</v>
      </c>
      <c r="E37" s="50">
        <v>313435569.60977292</v>
      </c>
      <c r="F37" s="48"/>
      <c r="G37" s="61"/>
    </row>
    <row r="38" spans="1:7" ht="9.75" customHeight="1">
      <c r="A38" s="45">
        <v>29</v>
      </c>
      <c r="B38" s="45"/>
      <c r="C38" s="4"/>
      <c r="D38" s="4"/>
      <c r="E38" s="4"/>
      <c r="F38" s="48"/>
      <c r="G38" s="61"/>
    </row>
    <row r="39" spans="1:7" ht="9.75" customHeight="1" thickBot="1">
      <c r="A39" s="45">
        <v>30</v>
      </c>
      <c r="B39" s="45" t="s">
        <v>29</v>
      </c>
      <c r="C39" s="54">
        <v>49669026.852074027</v>
      </c>
      <c r="D39" s="54">
        <v>17349287.680117641</v>
      </c>
      <c r="E39" s="54">
        <v>67018314.532191679</v>
      </c>
      <c r="F39" s="48"/>
      <c r="G39" s="61"/>
    </row>
    <row r="40" spans="1:7" ht="9.75" customHeight="1" thickTop="1">
      <c r="A40" s="45">
        <v>31</v>
      </c>
      <c r="B40" s="45"/>
      <c r="C40" s="4"/>
      <c r="D40" s="4"/>
      <c r="E40" s="4"/>
      <c r="F40" s="48"/>
      <c r="G40" s="61"/>
    </row>
    <row r="41" spans="1:7" ht="9.75" customHeight="1">
      <c r="A41" s="45">
        <v>32</v>
      </c>
      <c r="B41" s="45" t="s">
        <v>30</v>
      </c>
      <c r="C41" s="4"/>
      <c r="D41" s="4"/>
      <c r="E41" s="4"/>
      <c r="F41" s="48"/>
      <c r="G41" s="61"/>
    </row>
    <row r="42" spans="1:7" ht="9.75" customHeight="1">
      <c r="A42" s="45">
        <v>33</v>
      </c>
      <c r="B42" s="45" t="s">
        <v>31</v>
      </c>
      <c r="C42" s="4">
        <v>1803338631.1741681</v>
      </c>
      <c r="D42" s="4"/>
      <c r="E42" s="4"/>
      <c r="F42" s="48"/>
      <c r="G42" s="65"/>
    </row>
    <row r="43" spans="1:7" ht="9.75" customHeight="1">
      <c r="A43" s="45">
        <v>34</v>
      </c>
      <c r="B43" s="45" t="s">
        <v>32</v>
      </c>
      <c r="C43" s="4">
        <v>238316.86969777982</v>
      </c>
      <c r="D43" s="4"/>
      <c r="E43" s="4"/>
      <c r="F43" s="48"/>
      <c r="G43" s="61"/>
    </row>
    <row r="44" spans="1:7" ht="9.75" customHeight="1">
      <c r="A44" s="45">
        <v>35</v>
      </c>
      <c r="B44" s="45" t="s">
        <v>33</v>
      </c>
      <c r="C44" s="4">
        <v>8030292.8085205611</v>
      </c>
      <c r="D44" s="4"/>
      <c r="E44" s="4"/>
      <c r="F44" s="48"/>
      <c r="G44" s="61"/>
    </row>
    <row r="45" spans="1:7" ht="9.75" customHeight="1">
      <c r="A45" s="45">
        <v>36</v>
      </c>
      <c r="B45" s="45" t="s">
        <v>34</v>
      </c>
      <c r="C45" s="4">
        <v>0</v>
      </c>
      <c r="D45" s="4"/>
      <c r="E45" s="4"/>
      <c r="F45" s="48"/>
      <c r="G45" s="61"/>
    </row>
    <row r="46" spans="1:7" ht="9.75" customHeight="1">
      <c r="A46" s="45">
        <v>37</v>
      </c>
      <c r="B46" s="45" t="s">
        <v>35</v>
      </c>
      <c r="C46" s="4">
        <v>0</v>
      </c>
      <c r="D46" s="4"/>
      <c r="E46" s="4"/>
      <c r="F46" s="48"/>
      <c r="G46" s="61"/>
    </row>
    <row r="47" spans="1:7" ht="9.75" customHeight="1">
      <c r="A47" s="45">
        <v>38</v>
      </c>
      <c r="B47" s="45" t="s">
        <v>36</v>
      </c>
      <c r="C47" s="4">
        <v>-2.0372681319713593E-9</v>
      </c>
      <c r="D47" s="4"/>
      <c r="E47" s="4"/>
      <c r="F47" s="48"/>
      <c r="G47" s="61"/>
    </row>
    <row r="48" spans="1:7" ht="9.75" customHeight="1">
      <c r="A48" s="45">
        <v>39</v>
      </c>
      <c r="B48" s="45" t="s">
        <v>37</v>
      </c>
      <c r="C48" s="4">
        <v>-9.9535100162029266E-9</v>
      </c>
      <c r="D48" s="4"/>
      <c r="E48" s="4"/>
      <c r="F48" s="48"/>
      <c r="G48" s="61"/>
    </row>
    <row r="49" spans="1:7" ht="9.75" customHeight="1">
      <c r="A49" s="45">
        <v>40</v>
      </c>
      <c r="B49" s="45" t="s">
        <v>38</v>
      </c>
      <c r="C49" s="4">
        <v>1.2277869336685399E-4</v>
      </c>
      <c r="D49" s="4"/>
      <c r="E49" s="4"/>
      <c r="F49" s="48"/>
      <c r="G49" s="61"/>
    </row>
    <row r="50" spans="1:7" ht="9.75" customHeight="1">
      <c r="A50" s="45">
        <v>41</v>
      </c>
      <c r="B50" s="45" t="s">
        <v>39</v>
      </c>
      <c r="C50" s="4">
        <v>31018483.084840599</v>
      </c>
      <c r="D50" s="4"/>
      <c r="E50" s="4"/>
      <c r="F50" s="48"/>
      <c r="G50" s="61"/>
    </row>
    <row r="51" spans="1:7" ht="9.75" customHeight="1">
      <c r="A51" s="45">
        <v>42</v>
      </c>
      <c r="B51" s="45" t="s">
        <v>76</v>
      </c>
      <c r="C51" s="4">
        <v>1932307.3813535161</v>
      </c>
      <c r="D51" s="4"/>
      <c r="E51" s="4"/>
      <c r="F51" s="48"/>
      <c r="G51" s="61"/>
    </row>
    <row r="52" spans="1:7" ht="9.75" customHeight="1">
      <c r="A52" s="45">
        <v>43</v>
      </c>
      <c r="B52" s="45" t="s">
        <v>40</v>
      </c>
      <c r="C52" s="4">
        <v>0</v>
      </c>
      <c r="D52" s="4"/>
      <c r="E52" s="4"/>
      <c r="F52" s="48"/>
      <c r="G52" s="61"/>
    </row>
    <row r="53" spans="1:7" ht="9.75" customHeight="1">
      <c r="A53" s="45">
        <v>44</v>
      </c>
      <c r="B53" s="45" t="s">
        <v>41</v>
      </c>
      <c r="C53" s="50">
        <v>1844558031.3187034</v>
      </c>
      <c r="D53" s="50">
        <v>0</v>
      </c>
      <c r="E53" s="50">
        <v>1844558031.3187034</v>
      </c>
      <c r="F53" s="48"/>
      <c r="G53" s="61"/>
    </row>
    <row r="54" spans="1:7" ht="9.75" customHeight="1">
      <c r="A54" s="45">
        <v>45</v>
      </c>
      <c r="B54" s="45"/>
      <c r="C54" s="4"/>
      <c r="D54" s="4"/>
      <c r="E54" s="4"/>
      <c r="F54" s="48"/>
      <c r="G54" s="61"/>
    </row>
    <row r="55" spans="1:7" ht="9.75" customHeight="1">
      <c r="A55" s="45">
        <v>46</v>
      </c>
      <c r="B55" s="45" t="s">
        <v>42</v>
      </c>
      <c r="C55" s="4"/>
      <c r="D55" s="4"/>
      <c r="E55" s="4"/>
      <c r="F55" s="48"/>
      <c r="G55" s="61"/>
    </row>
    <row r="56" spans="1:7" ht="9.75" customHeight="1">
      <c r="A56" s="45">
        <v>47</v>
      </c>
      <c r="B56" s="45" t="s">
        <v>43</v>
      </c>
      <c r="C56" s="4">
        <v>-667348501.31293762</v>
      </c>
      <c r="D56" s="4"/>
      <c r="E56" s="4"/>
      <c r="F56" s="48"/>
      <c r="G56" s="61"/>
    </row>
    <row r="57" spans="1:7" ht="9.75" customHeight="1">
      <c r="A57" s="45">
        <v>48</v>
      </c>
      <c r="B57" s="45" t="s">
        <v>44</v>
      </c>
      <c r="C57" s="4">
        <v>-49052416.654688843</v>
      </c>
      <c r="D57" s="4"/>
      <c r="E57" s="4"/>
      <c r="F57" s="48"/>
      <c r="G57" s="61"/>
    </row>
    <row r="58" spans="1:7" ht="9.75" customHeight="1">
      <c r="A58" s="45">
        <v>49</v>
      </c>
      <c r="B58" s="45" t="s">
        <v>45</v>
      </c>
      <c r="C58" s="4">
        <v>-246976142.77921772</v>
      </c>
      <c r="D58" s="4"/>
      <c r="E58" s="4"/>
      <c r="F58" s="48"/>
      <c r="G58" s="61"/>
    </row>
    <row r="59" spans="1:7" ht="9.75" customHeight="1">
      <c r="A59" s="45">
        <v>50</v>
      </c>
      <c r="B59" s="45" t="s">
        <v>46</v>
      </c>
      <c r="C59" s="4">
        <v>-246776.89807920068</v>
      </c>
      <c r="D59" s="4"/>
      <c r="E59" s="4"/>
      <c r="F59" s="48"/>
      <c r="G59" s="61"/>
    </row>
    <row r="60" spans="1:7" ht="9.75" customHeight="1">
      <c r="A60" s="45">
        <v>51</v>
      </c>
      <c r="B60" s="45" t="s">
        <v>47</v>
      </c>
      <c r="C60" s="4">
        <v>-489830.67581921024</v>
      </c>
      <c r="D60" s="4"/>
      <c r="E60" s="4"/>
      <c r="F60" s="48"/>
      <c r="G60" s="61"/>
    </row>
    <row r="61" spans="1:7" ht="9.75" customHeight="1">
      <c r="A61" s="45">
        <v>52</v>
      </c>
      <c r="B61" s="45" t="s">
        <v>48</v>
      </c>
      <c r="C61" s="4">
        <v>-3361133.7291666698</v>
      </c>
      <c r="D61" s="4"/>
      <c r="E61" s="4"/>
      <c r="F61" s="48"/>
      <c r="G61" s="61"/>
    </row>
    <row r="62" spans="1:7" ht="9.75" customHeight="1">
      <c r="A62" s="45">
        <v>53</v>
      </c>
      <c r="B62" s="45" t="s">
        <v>49</v>
      </c>
      <c r="C62" s="4">
        <v>-3312844.798392673</v>
      </c>
      <c r="D62" s="4"/>
      <c r="E62" s="4"/>
      <c r="F62" s="48"/>
      <c r="G62" s="61"/>
    </row>
    <row r="63" spans="1:7" ht="9.75" customHeight="1">
      <c r="A63" s="45">
        <v>54</v>
      </c>
      <c r="B63" s="45"/>
      <c r="C63" s="4"/>
      <c r="D63" s="4"/>
      <c r="E63" s="4"/>
      <c r="F63" s="48"/>
      <c r="G63" s="61"/>
    </row>
    <row r="64" spans="1:7" ht="9.75" customHeight="1">
      <c r="A64" s="45">
        <v>55</v>
      </c>
      <c r="B64" s="45" t="s">
        <v>50</v>
      </c>
      <c r="C64" s="50">
        <v>-970787646.84830177</v>
      </c>
      <c r="D64" s="50">
        <v>0</v>
      </c>
      <c r="E64" s="50">
        <v>-970787646.84830177</v>
      </c>
      <c r="F64" s="48"/>
      <c r="G64" s="61"/>
    </row>
    <row r="65" spans="1:7" ht="9.75" customHeight="1">
      <c r="A65" s="45">
        <v>56</v>
      </c>
      <c r="B65" s="45"/>
      <c r="C65" s="4"/>
      <c r="D65" s="4"/>
      <c r="E65" s="4"/>
      <c r="F65" s="48"/>
      <c r="G65" s="61"/>
    </row>
    <row r="66" spans="1:7" ht="9.75" customHeight="1" thickBot="1">
      <c r="A66" s="45">
        <v>57</v>
      </c>
      <c r="B66" s="45" t="s">
        <v>51</v>
      </c>
      <c r="C66" s="54">
        <v>873770384.47040164</v>
      </c>
      <c r="D66" s="54">
        <v>0</v>
      </c>
      <c r="E66" s="54">
        <v>873770384.47040164</v>
      </c>
      <c r="F66" s="48"/>
      <c r="G66" s="61"/>
    </row>
    <row r="67" spans="1:7" ht="9.75" customHeight="1" thickTop="1">
      <c r="A67" s="45">
        <v>58</v>
      </c>
      <c r="B67" s="45"/>
      <c r="C67" s="45"/>
      <c r="D67" s="45"/>
      <c r="E67" s="45"/>
      <c r="F67" s="48"/>
      <c r="G67" s="61"/>
    </row>
    <row r="68" spans="1:7" ht="9.75" customHeight="1">
      <c r="A68" s="45">
        <v>59</v>
      </c>
      <c r="B68" s="45" t="s">
        <v>77</v>
      </c>
      <c r="C68" s="55">
        <v>5.6844484243052905E-2</v>
      </c>
      <c r="D68" s="55"/>
      <c r="E68" s="55">
        <v>7.670014425221329E-2</v>
      </c>
      <c r="F68" s="48"/>
      <c r="G68" s="61"/>
    </row>
    <row r="69" spans="1:7" ht="9.75" customHeight="1">
      <c r="A69" s="45">
        <v>60</v>
      </c>
      <c r="B69" s="45" t="s">
        <v>52</v>
      </c>
      <c r="C69" s="55">
        <v>6.1545494380539155E-2</v>
      </c>
      <c r="D69" s="55"/>
      <c r="E69" s="55">
        <v>0.1</v>
      </c>
      <c r="F69" s="48"/>
      <c r="G69" s="61"/>
    </row>
    <row r="70" spans="1:7" ht="9.75" customHeight="1">
      <c r="A70" s="45">
        <v>61</v>
      </c>
      <c r="B70" s="45"/>
      <c r="C70" s="45"/>
      <c r="D70" s="45"/>
      <c r="E70" s="45"/>
      <c r="F70" s="48"/>
      <c r="G70" s="61"/>
    </row>
    <row r="71" spans="1:7" ht="9.75" customHeight="1">
      <c r="A71" s="45">
        <v>62</v>
      </c>
      <c r="B71" s="45" t="s">
        <v>54</v>
      </c>
      <c r="C71" s="45"/>
      <c r="D71" s="45"/>
      <c r="E71" s="45"/>
      <c r="F71" s="48"/>
      <c r="G71" s="61"/>
    </row>
    <row r="72" spans="1:7" ht="9.75" customHeight="1">
      <c r="A72" s="45">
        <v>63</v>
      </c>
      <c r="B72" s="45" t="s">
        <v>55</v>
      </c>
      <c r="C72" s="4">
        <v>57536216.779614605</v>
      </c>
      <c r="D72" s="4">
        <v>26691211.815565601</v>
      </c>
      <c r="E72" s="4">
        <v>84227428.595180213</v>
      </c>
      <c r="F72" s="48"/>
      <c r="G72" s="61"/>
    </row>
    <row r="73" spans="1:7" ht="9.75" customHeight="1">
      <c r="A73" s="45">
        <v>64</v>
      </c>
      <c r="B73" s="45" t="s">
        <v>56</v>
      </c>
      <c r="C73" s="4"/>
      <c r="D73" s="4"/>
      <c r="E73" s="4"/>
      <c r="F73" s="48"/>
      <c r="G73" s="61"/>
    </row>
    <row r="74" spans="1:7" ht="9.75" customHeight="1">
      <c r="A74" s="45">
        <v>65</v>
      </c>
      <c r="B74" s="45" t="s">
        <v>57</v>
      </c>
      <c r="C74" s="4">
        <v>-3670331.748493575</v>
      </c>
      <c r="D74" s="4">
        <v>0</v>
      </c>
      <c r="E74" s="4">
        <v>-3670331.748493575</v>
      </c>
      <c r="F74" s="48"/>
      <c r="G74" s="61"/>
    </row>
    <row r="75" spans="1:7" ht="9.75" customHeight="1">
      <c r="A75" s="45">
        <v>66</v>
      </c>
      <c r="B75" s="45" t="s">
        <v>58</v>
      </c>
      <c r="C75" s="4">
        <v>21838580.104260992</v>
      </c>
      <c r="D75" s="4">
        <v>0</v>
      </c>
      <c r="E75" s="4">
        <v>21838580.104260992</v>
      </c>
      <c r="F75" s="48"/>
      <c r="G75" s="61"/>
    </row>
    <row r="76" spans="1:7" ht="9.75" customHeight="1">
      <c r="A76" s="45">
        <v>67</v>
      </c>
      <c r="B76" s="45" t="s">
        <v>59</v>
      </c>
      <c r="C76" s="4">
        <v>66484117.108876631</v>
      </c>
      <c r="D76" s="4">
        <v>0</v>
      </c>
      <c r="E76" s="4">
        <v>66484117.108876631</v>
      </c>
      <c r="F76" s="48"/>
      <c r="G76" s="61"/>
    </row>
    <row r="77" spans="1:7" ht="9.75" customHeight="1">
      <c r="A77" s="45">
        <v>68</v>
      </c>
      <c r="B77" s="45" t="s">
        <v>60</v>
      </c>
      <c r="C77" s="9">
        <v>80493611.341890886</v>
      </c>
      <c r="D77" s="9">
        <v>0</v>
      </c>
      <c r="E77" s="9">
        <v>80493611.341890886</v>
      </c>
      <c r="F77" s="48"/>
      <c r="G77" s="61"/>
    </row>
    <row r="78" spans="1:7" ht="9.75" customHeight="1">
      <c r="A78" s="45">
        <v>69</v>
      </c>
      <c r="B78" s="45" t="s">
        <v>61</v>
      </c>
      <c r="C78" s="4">
        <v>25358474.190832928</v>
      </c>
      <c r="D78" s="4">
        <v>26691211.815565601</v>
      </c>
      <c r="E78" s="4">
        <v>52049686.006398544</v>
      </c>
      <c r="F78" s="61"/>
      <c r="G78" s="61"/>
    </row>
    <row r="79" spans="1:7" ht="9.75" customHeight="1">
      <c r="A79" s="45">
        <v>70</v>
      </c>
      <c r="B79" s="45"/>
      <c r="C79" s="4"/>
      <c r="D79" s="4"/>
      <c r="E79" s="4"/>
      <c r="F79" s="61"/>
      <c r="G79" s="61"/>
    </row>
    <row r="80" spans="1:7" ht="9.75" customHeight="1">
      <c r="A80" s="45">
        <v>71</v>
      </c>
      <c r="B80" s="45" t="s">
        <v>62</v>
      </c>
      <c r="C80" s="9">
        <v>0</v>
      </c>
      <c r="D80" s="9">
        <v>0</v>
      </c>
      <c r="E80" s="9">
        <v>0</v>
      </c>
      <c r="F80" s="61"/>
      <c r="G80" s="61"/>
    </row>
    <row r="81" spans="1:7" ht="9.75" customHeight="1" thickBot="1">
      <c r="A81" s="45">
        <v>72</v>
      </c>
      <c r="B81" s="45" t="s">
        <v>63</v>
      </c>
      <c r="C81" s="10">
        <v>25358474.190832928</v>
      </c>
      <c r="D81" s="10">
        <v>26691211.815565601</v>
      </c>
      <c r="E81" s="10">
        <v>52049686.006398544</v>
      </c>
      <c r="F81" s="61"/>
      <c r="G81" s="61"/>
    </row>
    <row r="82" spans="1:7" ht="9.75" customHeight="1" thickTop="1">
      <c r="A82" s="45">
        <v>73</v>
      </c>
      <c r="B82" s="45"/>
      <c r="C82" s="4"/>
      <c r="D82" s="4"/>
      <c r="E82" s="4"/>
      <c r="F82" s="61"/>
      <c r="G82" s="61"/>
    </row>
    <row r="83" spans="1:7" ht="9.75" customHeight="1" thickBot="1">
      <c r="A83" s="45">
        <v>74</v>
      </c>
      <c r="B83" s="56" t="s">
        <v>64</v>
      </c>
      <c r="C83" s="54">
        <v>2430762.8131547924</v>
      </c>
      <c r="D83" s="54">
        <v>9341924.1354479603</v>
      </c>
      <c r="E83" s="54">
        <v>11772686.948602753</v>
      </c>
      <c r="F83" s="61"/>
      <c r="G83" s="61"/>
    </row>
    <row r="84" spans="1:7" ht="9.75" customHeight="1" thickTop="1">
      <c r="F84" s="61"/>
      <c r="G84" s="61"/>
    </row>
    <row r="85" spans="1:7" ht="9.75" customHeight="1">
      <c r="C85" s="44"/>
      <c r="D85" s="44"/>
      <c r="E85" s="44"/>
      <c r="F85" s="61"/>
      <c r="G85" s="61"/>
    </row>
  </sheetData>
  <pageMargins left="0.7" right="0.7" top="0.75" bottom="0.75" header="0.3" footer="0.3"/>
  <pageSetup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view="pageBreakPreview" topLeftCell="A7" zoomScale="87" zoomScaleNormal="100" zoomScaleSheetLayoutView="87" workbookViewId="0">
      <selection activeCell="G2" sqref="G2"/>
    </sheetView>
  </sheetViews>
  <sheetFormatPr defaultRowHeight="11.25"/>
  <cols>
    <col min="1" max="1" width="3.140625" style="58" customWidth="1"/>
    <col min="2" max="2" width="29.42578125" style="58" customWidth="1"/>
    <col min="3" max="5" width="13.7109375" style="58" customWidth="1"/>
    <col min="6" max="6" width="2.42578125" style="58" customWidth="1"/>
    <col min="7" max="9" width="6.7109375" style="58" customWidth="1"/>
    <col min="10" max="16384" width="9.140625" style="58"/>
  </cols>
  <sheetData>
    <row r="1" spans="1:13" ht="15" customHeight="1">
      <c r="A1" s="57" t="s">
        <v>70</v>
      </c>
      <c r="B1" s="57"/>
      <c r="C1" s="57"/>
      <c r="D1" s="57"/>
      <c r="E1" s="57"/>
      <c r="H1" s="42"/>
      <c r="I1" s="42"/>
    </row>
    <row r="2" spans="1:13">
      <c r="A2" s="57" t="s">
        <v>78</v>
      </c>
      <c r="B2" s="57"/>
      <c r="C2" s="57"/>
      <c r="D2" s="57"/>
      <c r="E2" s="57"/>
      <c r="I2" s="129"/>
    </row>
    <row r="3" spans="1:13">
      <c r="A3" s="57" t="s">
        <v>81</v>
      </c>
      <c r="B3" s="57"/>
      <c r="C3" s="57"/>
      <c r="D3" s="57"/>
      <c r="E3" s="57"/>
      <c r="M3" s="57" t="s">
        <v>81</v>
      </c>
    </row>
    <row r="4" spans="1:13">
      <c r="A4" s="57" t="s">
        <v>79</v>
      </c>
      <c r="B4" s="57"/>
      <c r="C4" s="57"/>
      <c r="D4" s="57"/>
      <c r="E4" s="57"/>
    </row>
    <row r="5" spans="1:13">
      <c r="A5" s="59" t="s">
        <v>80</v>
      </c>
      <c r="B5" s="57"/>
      <c r="C5" s="57"/>
      <c r="D5" s="57"/>
      <c r="E5" s="57"/>
    </row>
    <row r="6" spans="1:13">
      <c r="A6" s="60"/>
      <c r="B6" s="60"/>
      <c r="C6" s="60"/>
      <c r="D6" s="60"/>
      <c r="E6" s="60"/>
    </row>
    <row r="7" spans="1:13">
      <c r="A7" s="60"/>
      <c r="B7" s="60"/>
      <c r="C7" s="43" t="s">
        <v>71</v>
      </c>
      <c r="D7" s="43" t="s">
        <v>72</v>
      </c>
      <c r="E7" s="43" t="s">
        <v>73</v>
      </c>
      <c r="F7" s="61"/>
      <c r="G7" s="61"/>
    </row>
    <row r="8" spans="1:13">
      <c r="A8" s="60"/>
      <c r="B8" s="60"/>
      <c r="C8" s="44" t="s">
        <v>74</v>
      </c>
      <c r="D8" s="44"/>
      <c r="E8" s="44" t="s">
        <v>75</v>
      </c>
      <c r="F8" s="61"/>
      <c r="G8" s="43"/>
    </row>
    <row r="9" spans="1:13">
      <c r="A9" s="62"/>
      <c r="B9" s="63"/>
      <c r="C9" s="44" t="s">
        <v>1</v>
      </c>
      <c r="D9" s="44" t="s">
        <v>53</v>
      </c>
      <c r="E9" s="44" t="s">
        <v>53</v>
      </c>
      <c r="F9" s="61"/>
      <c r="G9" s="43"/>
    </row>
    <row r="10" spans="1:13" ht="9.75" customHeight="1">
      <c r="A10" s="45">
        <v>1</v>
      </c>
      <c r="B10" s="45" t="s">
        <v>2</v>
      </c>
      <c r="C10" s="62"/>
      <c r="D10" s="62"/>
      <c r="E10" s="62"/>
      <c r="F10" s="61"/>
      <c r="G10" s="64"/>
    </row>
    <row r="11" spans="1:13" ht="9.75" customHeight="1">
      <c r="A11" s="45">
        <v>2</v>
      </c>
      <c r="B11" s="45" t="s">
        <v>3</v>
      </c>
      <c r="C11" s="4">
        <v>321605658.8795231</v>
      </c>
      <c r="D11" s="4">
        <v>22181878.569883022</v>
      </c>
      <c r="E11" s="4">
        <v>343787537.44940615</v>
      </c>
      <c r="F11" s="46"/>
      <c r="G11" s="6"/>
      <c r="H11" s="47"/>
    </row>
    <row r="12" spans="1:13" ht="9.75" customHeight="1">
      <c r="A12" s="45">
        <v>3</v>
      </c>
      <c r="B12" s="45" t="s">
        <v>4</v>
      </c>
      <c r="C12" s="4">
        <v>0</v>
      </c>
      <c r="D12" s="4"/>
      <c r="E12" s="4"/>
      <c r="F12" s="48"/>
      <c r="G12" s="6"/>
      <c r="H12" s="49"/>
    </row>
    <row r="13" spans="1:13" ht="9.75" customHeight="1">
      <c r="A13" s="45">
        <v>4</v>
      </c>
      <c r="B13" s="45" t="s">
        <v>5</v>
      </c>
      <c r="C13" s="4">
        <v>21907192.725738421</v>
      </c>
      <c r="D13" s="4"/>
      <c r="E13" s="4"/>
      <c r="F13" s="48"/>
      <c r="G13" s="48"/>
      <c r="H13" s="47"/>
    </row>
    <row r="14" spans="1:13" ht="9.75" customHeight="1">
      <c r="A14" s="45">
        <v>5</v>
      </c>
      <c r="B14" s="45" t="s">
        <v>6</v>
      </c>
      <c r="C14" s="4">
        <v>7002207.2734770887</v>
      </c>
      <c r="D14" s="4"/>
      <c r="E14" s="4"/>
      <c r="F14" s="48"/>
      <c r="G14" s="48"/>
      <c r="H14" s="47"/>
    </row>
    <row r="15" spans="1:13" ht="9.75" customHeight="1">
      <c r="A15" s="45">
        <v>6</v>
      </c>
      <c r="B15" s="45" t="s">
        <v>7</v>
      </c>
      <c r="C15" s="50">
        <v>350515058.87873858</v>
      </c>
      <c r="D15" s="50"/>
      <c r="E15" s="50"/>
      <c r="F15" s="48"/>
      <c r="G15" s="48"/>
      <c r="H15" s="47"/>
    </row>
    <row r="16" spans="1:13" ht="9.75" customHeight="1">
      <c r="A16" s="45">
        <v>7</v>
      </c>
      <c r="B16" s="45"/>
      <c r="C16" s="4"/>
      <c r="D16" s="4"/>
      <c r="E16" s="4"/>
      <c r="F16" s="48"/>
      <c r="G16" s="48"/>
      <c r="H16" s="51"/>
    </row>
    <row r="17" spans="1:8" ht="9.75" customHeight="1">
      <c r="A17" s="45">
        <v>8</v>
      </c>
      <c r="B17" s="45" t="s">
        <v>8</v>
      </c>
      <c r="C17" s="4"/>
      <c r="D17" s="4"/>
      <c r="E17" s="4"/>
      <c r="F17" s="48"/>
      <c r="G17" s="52"/>
      <c r="H17" s="51"/>
    </row>
    <row r="18" spans="1:8" ht="9.75" customHeight="1">
      <c r="A18" s="45">
        <v>9</v>
      </c>
      <c r="B18" s="45" t="s">
        <v>9</v>
      </c>
      <c r="C18" s="4">
        <v>73086831.410396993</v>
      </c>
      <c r="D18" s="4"/>
      <c r="E18" s="4"/>
      <c r="F18" s="48"/>
      <c r="G18" s="53"/>
      <c r="H18" s="47"/>
    </row>
    <row r="19" spans="1:8" ht="9.75" customHeight="1">
      <c r="A19" s="45">
        <v>10</v>
      </c>
      <c r="B19" s="45" t="s">
        <v>10</v>
      </c>
      <c r="C19" s="4">
        <v>0</v>
      </c>
      <c r="D19" s="4"/>
      <c r="E19" s="4"/>
      <c r="F19" s="48"/>
      <c r="G19" s="4"/>
      <c r="H19" s="51"/>
    </row>
    <row r="20" spans="1:8" ht="9.75" customHeight="1">
      <c r="A20" s="45">
        <v>11</v>
      </c>
      <c r="B20" s="45" t="s">
        <v>11</v>
      </c>
      <c r="C20" s="4">
        <v>7625920.5649602953</v>
      </c>
      <c r="D20" s="4"/>
      <c r="E20" s="4"/>
      <c r="F20" s="48"/>
      <c r="G20" s="4"/>
      <c r="H20" s="51"/>
    </row>
    <row r="21" spans="1:8" ht="9.75" customHeight="1">
      <c r="A21" s="45">
        <v>12</v>
      </c>
      <c r="B21" s="45" t="s">
        <v>12</v>
      </c>
      <c r="C21" s="4">
        <v>76212771.144570559</v>
      </c>
      <c r="D21" s="4"/>
      <c r="E21" s="4"/>
      <c r="F21" s="48"/>
      <c r="G21" s="4"/>
      <c r="H21" s="51"/>
    </row>
    <row r="22" spans="1:8" ht="9.75" customHeight="1">
      <c r="A22" s="45">
        <v>13</v>
      </c>
      <c r="B22" s="45" t="s">
        <v>13</v>
      </c>
      <c r="C22" s="4">
        <v>30999563.796205554</v>
      </c>
      <c r="D22" s="4"/>
      <c r="E22" s="4"/>
      <c r="F22" s="48"/>
      <c r="G22" s="61"/>
    </row>
    <row r="23" spans="1:8" ht="9.75" customHeight="1">
      <c r="A23" s="45">
        <v>14</v>
      </c>
      <c r="B23" s="45" t="s">
        <v>14</v>
      </c>
      <c r="C23" s="4">
        <v>12252658.555743326</v>
      </c>
      <c r="D23" s="4"/>
      <c r="E23" s="4"/>
      <c r="F23" s="48"/>
      <c r="G23" s="61"/>
    </row>
    <row r="24" spans="1:8" ht="9.75" customHeight="1">
      <c r="A24" s="45">
        <v>15</v>
      </c>
      <c r="B24" s="45" t="s">
        <v>15</v>
      </c>
      <c r="C24" s="4">
        <v>7009444.234236083</v>
      </c>
      <c r="D24" s="4">
        <v>140633.11013305836</v>
      </c>
      <c r="E24" s="4">
        <v>7150077.3443691414</v>
      </c>
      <c r="F24" s="48"/>
      <c r="G24" s="65"/>
    </row>
    <row r="25" spans="1:8" ht="9.75" customHeight="1">
      <c r="A25" s="45">
        <v>16</v>
      </c>
      <c r="B25" s="45" t="s">
        <v>16</v>
      </c>
      <c r="C25" s="4">
        <v>790894.12917505985</v>
      </c>
      <c r="D25" s="4"/>
      <c r="E25" s="4"/>
      <c r="F25" s="48"/>
      <c r="G25" s="61"/>
    </row>
    <row r="26" spans="1:8" ht="9.75" customHeight="1">
      <c r="A26" s="45">
        <v>17</v>
      </c>
      <c r="B26" s="45" t="s">
        <v>17</v>
      </c>
      <c r="C26" s="4">
        <v>0</v>
      </c>
      <c r="D26" s="4"/>
      <c r="E26" s="4"/>
      <c r="F26" s="48"/>
      <c r="G26" s="61"/>
    </row>
    <row r="27" spans="1:8" ht="9.75" customHeight="1">
      <c r="A27" s="45">
        <v>18</v>
      </c>
      <c r="B27" s="45" t="s">
        <v>18</v>
      </c>
      <c r="C27" s="9">
        <v>12342962.000846934</v>
      </c>
      <c r="D27" s="9"/>
      <c r="E27" s="9"/>
      <c r="F27" s="48"/>
      <c r="G27" s="61"/>
    </row>
    <row r="28" spans="1:8" ht="9.75" customHeight="1">
      <c r="A28" s="45">
        <v>19</v>
      </c>
      <c r="B28" s="45" t="s">
        <v>19</v>
      </c>
      <c r="C28" s="4">
        <v>220321045.83613482</v>
      </c>
      <c r="D28" s="4"/>
      <c r="E28" s="4"/>
      <c r="F28" s="48"/>
      <c r="G28" s="61"/>
    </row>
    <row r="29" spans="1:8" ht="9.75" customHeight="1">
      <c r="A29" s="45">
        <v>20</v>
      </c>
      <c r="B29" s="45" t="s">
        <v>20</v>
      </c>
      <c r="C29" s="4">
        <v>44704302.737911776</v>
      </c>
      <c r="D29" s="4"/>
      <c r="E29" s="4"/>
      <c r="F29" s="48"/>
      <c r="G29" s="61"/>
    </row>
    <row r="30" spans="1:8" ht="9.75" customHeight="1">
      <c r="A30" s="45">
        <v>21</v>
      </c>
      <c r="B30" s="45" t="s">
        <v>21</v>
      </c>
      <c r="C30" s="4">
        <v>5116518.9589061895</v>
      </c>
      <c r="D30" s="4"/>
      <c r="E30" s="4"/>
      <c r="F30" s="48"/>
      <c r="G30" s="61"/>
    </row>
    <row r="31" spans="1:8" ht="9.75" customHeight="1">
      <c r="A31" s="45">
        <v>22</v>
      </c>
      <c r="B31" s="45" t="s">
        <v>22</v>
      </c>
      <c r="C31" s="4">
        <v>21000295.506274402</v>
      </c>
      <c r="D31" s="4">
        <v>903467.9141513356</v>
      </c>
      <c r="E31" s="4">
        <v>21903763.420425739</v>
      </c>
      <c r="F31" s="48"/>
      <c r="G31" s="61"/>
    </row>
    <row r="32" spans="1:8" ht="9.75" customHeight="1">
      <c r="A32" s="45">
        <v>23</v>
      </c>
      <c r="B32" s="45" t="s">
        <v>23</v>
      </c>
      <c r="C32" s="4">
        <v>3459381.6275997665</v>
      </c>
      <c r="D32" s="4">
        <v>7398222.140959519</v>
      </c>
      <c r="E32" s="4">
        <v>10857603.768559285</v>
      </c>
      <c r="F32" s="48"/>
      <c r="G32" s="61"/>
    </row>
    <row r="33" spans="1:7" ht="9.75" customHeight="1">
      <c r="A33" s="45">
        <v>24</v>
      </c>
      <c r="B33" s="45" t="s">
        <v>24</v>
      </c>
      <c r="C33" s="4">
        <v>0</v>
      </c>
      <c r="D33" s="4">
        <v>0</v>
      </c>
      <c r="E33" s="4">
        <v>0</v>
      </c>
      <c r="F33" s="48"/>
      <c r="G33" s="61"/>
    </row>
    <row r="34" spans="1:7" ht="9.75" customHeight="1">
      <c r="A34" s="45">
        <v>25</v>
      </c>
      <c r="B34" s="45" t="s">
        <v>25</v>
      </c>
      <c r="C34" s="4">
        <v>5851134.3682960914</v>
      </c>
      <c r="D34" s="4"/>
      <c r="E34" s="4"/>
      <c r="F34" s="48"/>
      <c r="G34" s="61"/>
    </row>
    <row r="35" spans="1:7" ht="9.75" customHeight="1">
      <c r="A35" s="45">
        <v>26</v>
      </c>
      <c r="B35" s="45" t="s">
        <v>26</v>
      </c>
      <c r="C35" s="4">
        <v>0</v>
      </c>
      <c r="D35" s="4"/>
      <c r="E35" s="4"/>
      <c r="F35" s="48"/>
      <c r="G35" s="61"/>
    </row>
    <row r="36" spans="1:7" ht="9.75" customHeight="1">
      <c r="A36" s="45">
        <v>27</v>
      </c>
      <c r="B36" s="45" t="s">
        <v>27</v>
      </c>
      <c r="C36" s="4">
        <v>-762126.72836567624</v>
      </c>
      <c r="D36" s="4"/>
      <c r="E36" s="4"/>
      <c r="F36" s="48"/>
      <c r="G36" s="61"/>
    </row>
    <row r="37" spans="1:7" ht="9.75" customHeight="1">
      <c r="A37" s="45">
        <v>28</v>
      </c>
      <c r="B37" s="45" t="s">
        <v>28</v>
      </c>
      <c r="C37" s="50">
        <v>299690552.30675739</v>
      </c>
      <c r="D37" s="50">
        <v>8442323.1652439125</v>
      </c>
      <c r="E37" s="50">
        <v>308132875.47200131</v>
      </c>
      <c r="F37" s="48"/>
      <c r="G37" s="61"/>
    </row>
    <row r="38" spans="1:7" ht="9.75" customHeight="1">
      <c r="A38" s="45">
        <v>29</v>
      </c>
      <c r="B38" s="45"/>
      <c r="C38" s="4"/>
      <c r="D38" s="4"/>
      <c r="E38" s="4"/>
      <c r="F38" s="48"/>
      <c r="G38" s="61"/>
    </row>
    <row r="39" spans="1:7" ht="9.75" customHeight="1" thickBot="1">
      <c r="A39" s="45">
        <v>30</v>
      </c>
      <c r="B39" s="45" t="s">
        <v>29</v>
      </c>
      <c r="C39" s="54">
        <v>50824506.571981192</v>
      </c>
      <c r="D39" s="54">
        <v>13739555.40463911</v>
      </c>
      <c r="E39" s="54">
        <v>64564061.976620302</v>
      </c>
      <c r="F39" s="48"/>
      <c r="G39" s="61"/>
    </row>
    <row r="40" spans="1:7" ht="9.75" customHeight="1" thickTop="1">
      <c r="A40" s="45">
        <v>31</v>
      </c>
      <c r="B40" s="45"/>
      <c r="C40" s="4"/>
      <c r="D40" s="4"/>
      <c r="E40" s="4"/>
      <c r="F40" s="48"/>
      <c r="G40" s="61"/>
    </row>
    <row r="41" spans="1:7" ht="9.75" customHeight="1">
      <c r="A41" s="45">
        <v>32</v>
      </c>
      <c r="B41" s="45" t="s">
        <v>30</v>
      </c>
      <c r="C41" s="4"/>
      <c r="D41" s="4"/>
      <c r="E41" s="4"/>
      <c r="F41" s="48"/>
      <c r="G41" s="61"/>
    </row>
    <row r="42" spans="1:7" ht="9.75" customHeight="1">
      <c r="A42" s="45">
        <v>33</v>
      </c>
      <c r="B42" s="45" t="s">
        <v>31</v>
      </c>
      <c r="C42" s="4">
        <v>1751865643.9750061</v>
      </c>
      <c r="D42" s="4"/>
      <c r="E42" s="4"/>
      <c r="F42" s="48"/>
      <c r="G42" s="65"/>
    </row>
    <row r="43" spans="1:7" ht="9.75" customHeight="1">
      <c r="A43" s="45">
        <v>34</v>
      </c>
      <c r="B43" s="45" t="s">
        <v>32</v>
      </c>
      <c r="C43" s="4">
        <v>234061.84233843297</v>
      </c>
      <c r="D43" s="4"/>
      <c r="E43" s="4"/>
      <c r="F43" s="48"/>
      <c r="G43" s="61"/>
    </row>
    <row r="44" spans="1:7" ht="9.75" customHeight="1">
      <c r="A44" s="45">
        <v>35</v>
      </c>
      <c r="B44" s="45" t="s">
        <v>33</v>
      </c>
      <c r="C44" s="4">
        <v>8025149.4338921383</v>
      </c>
      <c r="D44" s="4"/>
      <c r="E44" s="4"/>
      <c r="F44" s="48"/>
      <c r="G44" s="61"/>
    </row>
    <row r="45" spans="1:7" ht="9.75" customHeight="1">
      <c r="A45" s="45">
        <v>36</v>
      </c>
      <c r="B45" s="45" t="s">
        <v>34</v>
      </c>
      <c r="C45" s="4">
        <v>0</v>
      </c>
      <c r="D45" s="4"/>
      <c r="E45" s="4"/>
      <c r="F45" s="48"/>
      <c r="G45" s="61"/>
    </row>
    <row r="46" spans="1:7" ht="9.75" customHeight="1">
      <c r="A46" s="45">
        <v>37</v>
      </c>
      <c r="B46" s="45" t="s">
        <v>35</v>
      </c>
      <c r="C46" s="4">
        <v>0</v>
      </c>
      <c r="D46" s="4"/>
      <c r="E46" s="4"/>
      <c r="F46" s="48"/>
      <c r="G46" s="61"/>
    </row>
    <row r="47" spans="1:7" ht="9.75" customHeight="1">
      <c r="A47" s="45">
        <v>38</v>
      </c>
      <c r="B47" s="45" t="s">
        <v>36</v>
      </c>
      <c r="C47" s="4">
        <v>-2.066371962428093E-9</v>
      </c>
      <c r="D47" s="4"/>
      <c r="E47" s="4"/>
      <c r="F47" s="48"/>
      <c r="G47" s="61"/>
    </row>
    <row r="48" spans="1:7" ht="9.75" customHeight="1">
      <c r="A48" s="45">
        <v>39</v>
      </c>
      <c r="B48" s="45" t="s">
        <v>37</v>
      </c>
      <c r="C48" s="4">
        <v>-9.1968104243278503E-9</v>
      </c>
      <c r="D48" s="4"/>
      <c r="E48" s="4"/>
      <c r="F48" s="48"/>
      <c r="G48" s="61"/>
    </row>
    <row r="49" spans="1:7" ht="9.75" customHeight="1">
      <c r="A49" s="45">
        <v>40</v>
      </c>
      <c r="B49" s="45" t="s">
        <v>38</v>
      </c>
      <c r="C49" s="4">
        <v>1.2277868609089637E-4</v>
      </c>
      <c r="D49" s="4"/>
      <c r="E49" s="4"/>
      <c r="F49" s="48"/>
      <c r="G49" s="61"/>
    </row>
    <row r="50" spans="1:7" ht="9.75" customHeight="1">
      <c r="A50" s="45">
        <v>41</v>
      </c>
      <c r="B50" s="45" t="s">
        <v>39</v>
      </c>
      <c r="C50" s="4">
        <v>31018483.084840599</v>
      </c>
      <c r="D50" s="4"/>
      <c r="E50" s="4"/>
      <c r="F50" s="48"/>
      <c r="G50" s="61"/>
    </row>
    <row r="51" spans="1:7" ht="9.75" customHeight="1">
      <c r="A51" s="45">
        <v>42</v>
      </c>
      <c r="B51" s="45" t="s">
        <v>76</v>
      </c>
      <c r="C51" s="4">
        <v>1932316.2836254868</v>
      </c>
      <c r="D51" s="4"/>
      <c r="E51" s="4"/>
      <c r="F51" s="48"/>
      <c r="G51" s="61"/>
    </row>
    <row r="52" spans="1:7" ht="9.75" customHeight="1">
      <c r="A52" s="45">
        <v>43</v>
      </c>
      <c r="B52" s="45" t="s">
        <v>40</v>
      </c>
      <c r="C52" s="4">
        <v>0</v>
      </c>
      <c r="D52" s="4"/>
      <c r="E52" s="4"/>
      <c r="F52" s="48"/>
      <c r="G52" s="61"/>
    </row>
    <row r="53" spans="1:7" ht="9.75" customHeight="1">
      <c r="A53" s="45">
        <v>44</v>
      </c>
      <c r="B53" s="45" t="s">
        <v>41</v>
      </c>
      <c r="C53" s="50">
        <v>1793075654.6198256</v>
      </c>
      <c r="D53" s="50">
        <v>0</v>
      </c>
      <c r="E53" s="50">
        <v>1793075654.6198256</v>
      </c>
      <c r="F53" s="48"/>
      <c r="G53" s="61"/>
    </row>
    <row r="54" spans="1:7" ht="9.75" customHeight="1">
      <c r="A54" s="45">
        <v>45</v>
      </c>
      <c r="B54" s="45"/>
      <c r="C54" s="4"/>
      <c r="D54" s="4"/>
      <c r="E54" s="4"/>
      <c r="F54" s="48"/>
      <c r="G54" s="61"/>
    </row>
    <row r="55" spans="1:7" ht="9.75" customHeight="1">
      <c r="A55" s="45">
        <v>46</v>
      </c>
      <c r="B55" s="45" t="s">
        <v>42</v>
      </c>
      <c r="C55" s="4"/>
      <c r="D55" s="4"/>
      <c r="E55" s="4"/>
      <c r="F55" s="48"/>
      <c r="G55" s="61"/>
    </row>
    <row r="56" spans="1:7" ht="9.75" customHeight="1">
      <c r="A56" s="45">
        <v>47</v>
      </c>
      <c r="B56" s="45" t="s">
        <v>43</v>
      </c>
      <c r="C56" s="4">
        <v>-649561462.01244569</v>
      </c>
      <c r="D56" s="4"/>
      <c r="E56" s="4"/>
      <c r="F56" s="48"/>
      <c r="G56" s="61"/>
    </row>
    <row r="57" spans="1:7" ht="9.75" customHeight="1">
      <c r="A57" s="45">
        <v>48</v>
      </c>
      <c r="B57" s="45" t="s">
        <v>44</v>
      </c>
      <c r="C57" s="4">
        <v>-47738217.40748208</v>
      </c>
      <c r="D57" s="4"/>
      <c r="E57" s="4"/>
      <c r="F57" s="48"/>
      <c r="G57" s="61"/>
    </row>
    <row r="58" spans="1:7" ht="9.75" customHeight="1">
      <c r="A58" s="45">
        <v>49</v>
      </c>
      <c r="B58" s="45" t="s">
        <v>45</v>
      </c>
      <c r="C58" s="4">
        <v>-246653405.48939562</v>
      </c>
      <c r="D58" s="4"/>
      <c r="E58" s="4"/>
      <c r="F58" s="48"/>
      <c r="G58" s="61"/>
    </row>
    <row r="59" spans="1:7" ht="9.75" customHeight="1">
      <c r="A59" s="45">
        <v>50</v>
      </c>
      <c r="B59" s="45" t="s">
        <v>46</v>
      </c>
      <c r="C59" s="4">
        <v>-246775.10778380538</v>
      </c>
      <c r="D59" s="4"/>
      <c r="E59" s="4"/>
      <c r="F59" s="48"/>
      <c r="G59" s="61"/>
    </row>
    <row r="60" spans="1:7" ht="9.75" customHeight="1">
      <c r="A60" s="45">
        <v>51</v>
      </c>
      <c r="B60" s="45" t="s">
        <v>47</v>
      </c>
      <c r="C60" s="4">
        <v>-488824.40959822887</v>
      </c>
      <c r="D60" s="4"/>
      <c r="E60" s="4"/>
      <c r="F60" s="48"/>
      <c r="G60" s="61"/>
    </row>
    <row r="61" spans="1:7" ht="9.75" customHeight="1">
      <c r="A61" s="45">
        <v>52</v>
      </c>
      <c r="B61" s="45" t="s">
        <v>48</v>
      </c>
      <c r="C61" s="4">
        <v>-3361133.7291666698</v>
      </c>
      <c r="D61" s="4"/>
      <c r="E61" s="4"/>
      <c r="F61" s="48"/>
      <c r="G61" s="61"/>
    </row>
    <row r="62" spans="1:7" ht="9.75" customHeight="1">
      <c r="A62" s="45">
        <v>53</v>
      </c>
      <c r="B62" s="45" t="s">
        <v>49</v>
      </c>
      <c r="C62" s="4">
        <v>-3253187.7264472875</v>
      </c>
      <c r="D62" s="4"/>
      <c r="E62" s="4"/>
      <c r="F62" s="48"/>
      <c r="G62" s="61"/>
    </row>
    <row r="63" spans="1:7" ht="9.75" customHeight="1">
      <c r="A63" s="45">
        <v>54</v>
      </c>
      <c r="B63" s="45"/>
      <c r="C63" s="4"/>
      <c r="D63" s="4"/>
      <c r="E63" s="4"/>
      <c r="F63" s="48"/>
      <c r="G63" s="61"/>
    </row>
    <row r="64" spans="1:7" ht="9.75" customHeight="1">
      <c r="A64" s="45">
        <v>55</v>
      </c>
      <c r="B64" s="45" t="s">
        <v>50</v>
      </c>
      <c r="C64" s="50">
        <v>-951303005.88231933</v>
      </c>
      <c r="D64" s="50">
        <v>0</v>
      </c>
      <c r="E64" s="50">
        <v>-951303005.88231933</v>
      </c>
      <c r="F64" s="48"/>
      <c r="G64" s="61"/>
    </row>
    <row r="65" spans="1:7" ht="9.75" customHeight="1">
      <c r="A65" s="45">
        <v>56</v>
      </c>
      <c r="B65" s="45"/>
      <c r="C65" s="4"/>
      <c r="D65" s="4"/>
      <c r="E65" s="4"/>
      <c r="F65" s="48"/>
      <c r="G65" s="61"/>
    </row>
    <row r="66" spans="1:7" ht="9.75" customHeight="1" thickBot="1">
      <c r="A66" s="45">
        <v>57</v>
      </c>
      <c r="B66" s="45" t="s">
        <v>51</v>
      </c>
      <c r="C66" s="54">
        <v>841772648.73750627</v>
      </c>
      <c r="D66" s="54">
        <v>0</v>
      </c>
      <c r="E66" s="54">
        <v>841772648.73750627</v>
      </c>
      <c r="F66" s="48"/>
      <c r="G66" s="61"/>
    </row>
    <row r="67" spans="1:7" ht="9.75" customHeight="1" thickTop="1">
      <c r="A67" s="45">
        <v>58</v>
      </c>
      <c r="B67" s="45"/>
      <c r="C67" s="45"/>
      <c r="D67" s="45"/>
      <c r="E67" s="45"/>
      <c r="F67" s="48"/>
      <c r="G67" s="61"/>
    </row>
    <row r="68" spans="1:7" ht="9.75" customHeight="1">
      <c r="A68" s="45">
        <v>59</v>
      </c>
      <c r="B68" s="45" t="s">
        <v>77</v>
      </c>
      <c r="C68" s="55">
        <v>6.037794961407688E-2</v>
      </c>
      <c r="D68" s="55"/>
      <c r="E68" s="55">
        <v>7.6700118581250795E-2</v>
      </c>
      <c r="F68" s="48"/>
      <c r="G68" s="61"/>
    </row>
    <row r="69" spans="1:7" ht="9.75" customHeight="1">
      <c r="A69" s="45">
        <v>60</v>
      </c>
      <c r="B69" s="45" t="s">
        <v>52</v>
      </c>
      <c r="C69" s="55">
        <v>6.8376086630730484E-2</v>
      </c>
      <c r="D69" s="55"/>
      <c r="E69" s="55">
        <v>0.1</v>
      </c>
      <c r="F69" s="48"/>
      <c r="G69" s="61"/>
    </row>
    <row r="70" spans="1:7" ht="9.75" customHeight="1">
      <c r="A70" s="45">
        <v>61</v>
      </c>
      <c r="B70" s="45"/>
      <c r="C70" s="45"/>
      <c r="D70" s="45"/>
      <c r="E70" s="45"/>
      <c r="F70" s="48"/>
      <c r="G70" s="61"/>
    </row>
    <row r="71" spans="1:7" ht="9.75" customHeight="1">
      <c r="A71" s="45">
        <v>62</v>
      </c>
      <c r="B71" s="45" t="s">
        <v>54</v>
      </c>
      <c r="C71" s="45"/>
      <c r="D71" s="45"/>
      <c r="E71" s="45"/>
      <c r="F71" s="48"/>
      <c r="G71" s="61"/>
    </row>
    <row r="72" spans="1:7" ht="9.75" customHeight="1">
      <c r="A72" s="45">
        <v>63</v>
      </c>
      <c r="B72" s="45" t="s">
        <v>55</v>
      </c>
      <c r="C72" s="4">
        <v>60135022.567877069</v>
      </c>
      <c r="D72" s="4">
        <v>21137777.545598626</v>
      </c>
      <c r="E72" s="4">
        <v>81272800.113475695</v>
      </c>
      <c r="F72" s="48"/>
      <c r="G72" s="61"/>
    </row>
    <row r="73" spans="1:7" ht="9.75" customHeight="1">
      <c r="A73" s="45">
        <v>64</v>
      </c>
      <c r="B73" s="45" t="s">
        <v>56</v>
      </c>
      <c r="C73" s="4"/>
      <c r="D73" s="4"/>
      <c r="E73" s="4"/>
      <c r="F73" s="48"/>
      <c r="G73" s="61"/>
    </row>
    <row r="74" spans="1:7" ht="9.75" customHeight="1">
      <c r="A74" s="45">
        <v>65</v>
      </c>
      <c r="B74" s="45" t="s">
        <v>57</v>
      </c>
      <c r="C74" s="4">
        <v>-3560991.667928237</v>
      </c>
      <c r="D74" s="4">
        <v>0</v>
      </c>
      <c r="E74" s="4">
        <v>-3560991.667928237</v>
      </c>
      <c r="F74" s="48"/>
      <c r="G74" s="61"/>
    </row>
    <row r="75" spans="1:7" ht="9.75" customHeight="1">
      <c r="A75" s="45">
        <v>66</v>
      </c>
      <c r="B75" s="45" t="s">
        <v>58</v>
      </c>
      <c r="C75" s="4">
        <v>21038844.69622086</v>
      </c>
      <c r="D75" s="4">
        <v>0</v>
      </c>
      <c r="E75" s="4">
        <v>21038844.69622086</v>
      </c>
      <c r="F75" s="48"/>
      <c r="G75" s="61"/>
    </row>
    <row r="76" spans="1:7" ht="9.75" customHeight="1">
      <c r="A76" s="45">
        <v>67</v>
      </c>
      <c r="B76" s="45" t="s">
        <v>59</v>
      </c>
      <c r="C76" s="4">
        <v>64740044.777342103</v>
      </c>
      <c r="D76" s="4">
        <v>0</v>
      </c>
      <c r="E76" s="4">
        <v>64740044.777342103</v>
      </c>
      <c r="F76" s="48"/>
      <c r="G76" s="61"/>
    </row>
    <row r="77" spans="1:7" ht="9.75" customHeight="1">
      <c r="A77" s="45">
        <v>68</v>
      </c>
      <c r="B77" s="45" t="s">
        <v>60</v>
      </c>
      <c r="C77" s="9">
        <v>79836802.42709966</v>
      </c>
      <c r="D77" s="9">
        <v>0</v>
      </c>
      <c r="E77" s="9">
        <v>79836802.42709966</v>
      </c>
      <c r="F77" s="48"/>
      <c r="G77" s="61"/>
    </row>
    <row r="78" spans="1:7" ht="9.75" customHeight="1">
      <c r="A78" s="45">
        <v>69</v>
      </c>
      <c r="B78" s="45" t="s">
        <v>61</v>
      </c>
      <c r="C78" s="4">
        <v>27560411.889826879</v>
      </c>
      <c r="D78" s="4">
        <v>21137777.545598626</v>
      </c>
      <c r="E78" s="4">
        <v>48698189.435425505</v>
      </c>
      <c r="F78" s="61"/>
      <c r="G78" s="61"/>
    </row>
    <row r="79" spans="1:7" ht="9.75" customHeight="1">
      <c r="A79" s="45">
        <v>70</v>
      </c>
      <c r="B79" s="45"/>
      <c r="C79" s="4"/>
      <c r="D79" s="4"/>
      <c r="E79" s="4"/>
      <c r="F79" s="61"/>
      <c r="G79" s="61"/>
    </row>
    <row r="80" spans="1:7" ht="9.75" customHeight="1">
      <c r="A80" s="45">
        <v>71</v>
      </c>
      <c r="B80" s="45" t="s">
        <v>62</v>
      </c>
      <c r="C80" s="9">
        <v>0</v>
      </c>
      <c r="D80" s="9">
        <v>0</v>
      </c>
      <c r="E80" s="9">
        <v>0</v>
      </c>
      <c r="F80" s="61"/>
      <c r="G80" s="61"/>
    </row>
    <row r="81" spans="1:7" ht="9.75" customHeight="1" thickBot="1">
      <c r="A81" s="45">
        <v>72</v>
      </c>
      <c r="B81" s="45" t="s">
        <v>63</v>
      </c>
      <c r="C81" s="10">
        <v>27560411.889826879</v>
      </c>
      <c r="D81" s="10">
        <v>21137777.545598626</v>
      </c>
      <c r="E81" s="10">
        <v>48698189.435425505</v>
      </c>
      <c r="F81" s="61"/>
      <c r="G81" s="61"/>
    </row>
    <row r="82" spans="1:7" ht="9.75" customHeight="1" thickTop="1">
      <c r="A82" s="45">
        <v>73</v>
      </c>
      <c r="B82" s="45"/>
      <c r="C82" s="4"/>
      <c r="D82" s="4"/>
      <c r="E82" s="4"/>
      <c r="F82" s="61"/>
      <c r="G82" s="61"/>
    </row>
    <row r="83" spans="1:7" ht="9.75" customHeight="1" thickBot="1">
      <c r="A83" s="45">
        <v>74</v>
      </c>
      <c r="B83" s="56" t="s">
        <v>64</v>
      </c>
      <c r="C83" s="54">
        <v>3459381.6275997665</v>
      </c>
      <c r="D83" s="54">
        <v>7398222.140959519</v>
      </c>
      <c r="E83" s="54">
        <v>10857603.768559285</v>
      </c>
      <c r="F83" s="61"/>
      <c r="G83" s="61"/>
    </row>
    <row r="84" spans="1:7" ht="9.75" customHeight="1" thickTop="1">
      <c r="F84" s="61"/>
      <c r="G84" s="61"/>
    </row>
    <row r="85" spans="1:7" ht="9.75" customHeight="1">
      <c r="C85" s="44"/>
      <c r="D85" s="44"/>
      <c r="E85" s="44"/>
      <c r="F85" s="61"/>
      <c r="G85" s="61"/>
    </row>
  </sheetData>
  <pageMargins left="0.7" right="0.7" top="0.75" bottom="0.75" header="0.3" footer="0.3"/>
  <pageSetup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Normal="100" zoomScaleSheetLayoutView="100" workbookViewId="0">
      <selection activeCell="G2" sqref="G2"/>
    </sheetView>
  </sheetViews>
  <sheetFormatPr defaultRowHeight="11.25"/>
  <cols>
    <col min="1" max="1" width="31.28515625" style="79" customWidth="1"/>
    <col min="2" max="4" width="17" style="79" customWidth="1"/>
    <col min="5" max="5" width="16.85546875" style="79" customWidth="1"/>
    <col min="6" max="6" width="17" style="79" bestFit="1" customWidth="1"/>
    <col min="7" max="7" width="14" style="79" customWidth="1"/>
    <col min="8" max="8" width="16.7109375" style="79" customWidth="1"/>
    <col min="9" max="16384" width="9.140625" style="79"/>
  </cols>
  <sheetData>
    <row r="1" spans="1:6">
      <c r="A1" s="78" t="s">
        <v>0</v>
      </c>
      <c r="E1" s="42"/>
    </row>
    <row r="2" spans="1:6">
      <c r="A2" s="78" t="s">
        <v>65</v>
      </c>
      <c r="E2" s="42"/>
    </row>
    <row r="3" spans="1:6" ht="12">
      <c r="A3" s="202" t="s">
        <v>83</v>
      </c>
      <c r="B3" s="202"/>
      <c r="C3" s="202"/>
    </row>
    <row r="4" spans="1:6">
      <c r="A4" s="78" t="s">
        <v>127</v>
      </c>
    </row>
    <row r="6" spans="1:6">
      <c r="A6" s="80" t="s">
        <v>89</v>
      </c>
      <c r="B6" s="81"/>
    </row>
    <row r="7" spans="1:6">
      <c r="A7" s="82" t="s">
        <v>182</v>
      </c>
      <c r="B7" s="83">
        <f>'Exhibit No.__(NCS-12) pg 1'!C20</f>
        <v>31938957.26641316</v>
      </c>
    </row>
    <row r="8" spans="1:6">
      <c r="A8" s="84" t="s">
        <v>90</v>
      </c>
      <c r="B8" s="85">
        <f>B9-B7</f>
        <v>-3929332.408799693</v>
      </c>
    </row>
    <row r="9" spans="1:6">
      <c r="A9" s="86" t="s">
        <v>91</v>
      </c>
      <c r="B9" s="87">
        <f>'Exhibit No.__(NCS-12) pg 1'!C22</f>
        <v>28009624.857613467</v>
      </c>
    </row>
    <row r="11" spans="1:6">
      <c r="A11" s="88"/>
      <c r="B11" s="89"/>
    </row>
    <row r="12" spans="1:6">
      <c r="A12" s="90" t="s">
        <v>92</v>
      </c>
      <c r="B12" s="91"/>
      <c r="C12" s="92"/>
      <c r="D12" s="92"/>
      <c r="E12" s="93"/>
    </row>
    <row r="13" spans="1:6">
      <c r="A13" s="94" t="s">
        <v>93</v>
      </c>
      <c r="B13" s="95" t="s">
        <v>94</v>
      </c>
      <c r="C13" s="96" t="s">
        <v>95</v>
      </c>
      <c r="D13" s="96" t="s">
        <v>96</v>
      </c>
      <c r="E13" s="97" t="s">
        <v>97</v>
      </c>
    </row>
    <row r="14" spans="1:6">
      <c r="A14" s="98" t="s">
        <v>98</v>
      </c>
      <c r="B14" s="99" t="s">
        <v>99</v>
      </c>
      <c r="C14" s="100">
        <v>7.9057273540331513E-2</v>
      </c>
      <c r="D14" s="100">
        <v>7.9313010236225806E-2</v>
      </c>
      <c r="E14" s="101">
        <f>D14-C14</f>
        <v>2.5573669589429304E-4</v>
      </c>
      <c r="F14" s="199"/>
    </row>
    <row r="15" spans="1:6">
      <c r="A15" s="98" t="s">
        <v>100</v>
      </c>
      <c r="B15" s="99" t="s">
        <v>101</v>
      </c>
      <c r="C15" s="100">
        <v>8.0177054057363958E-2</v>
      </c>
      <c r="D15" s="100">
        <v>8.0177054057363958E-2</v>
      </c>
      <c r="E15" s="101">
        <f t="shared" ref="E15:E22" si="0">D15-C15</f>
        <v>0</v>
      </c>
      <c r="F15" s="199"/>
    </row>
    <row r="16" spans="1:6">
      <c r="A16" s="98" t="s">
        <v>102</v>
      </c>
      <c r="B16" s="102" t="s">
        <v>103</v>
      </c>
      <c r="C16" s="100">
        <v>7.5697931989234163E-2</v>
      </c>
      <c r="D16" s="100">
        <v>7.6720878772811363E-2</v>
      </c>
      <c r="E16" s="101">
        <f t="shared" si="0"/>
        <v>1.0229467835771999E-3</v>
      </c>
      <c r="F16" s="199"/>
    </row>
    <row r="17" spans="1:7">
      <c r="A17" s="98" t="s">
        <v>104</v>
      </c>
      <c r="B17" s="99" t="s">
        <v>105</v>
      </c>
      <c r="C17" s="100">
        <v>0.22741372946461591</v>
      </c>
      <c r="D17" s="100">
        <v>0.2369032246571211</v>
      </c>
      <c r="E17" s="101">
        <f t="shared" si="0"/>
        <v>9.4894951925051929E-3</v>
      </c>
      <c r="F17" s="199"/>
      <c r="G17" s="103"/>
    </row>
    <row r="18" spans="1:7">
      <c r="A18" s="98" t="s">
        <v>106</v>
      </c>
      <c r="B18" s="99" t="s">
        <v>107</v>
      </c>
      <c r="C18" s="100">
        <v>6.8539355270203509E-2</v>
      </c>
      <c r="D18" s="100">
        <v>7.053820834946703E-2</v>
      </c>
      <c r="E18" s="101">
        <f t="shared" si="0"/>
        <v>1.9988530792635212E-3</v>
      </c>
      <c r="F18" s="199"/>
    </row>
    <row r="19" spans="1:7">
      <c r="A19" s="98" t="s">
        <v>108</v>
      </c>
      <c r="B19" s="99" t="s">
        <v>109</v>
      </c>
      <c r="C19" s="100">
        <v>6.220721907403963E-2</v>
      </c>
      <c r="D19" s="100">
        <v>6.4117288790450491E-2</v>
      </c>
      <c r="E19" s="101">
        <f t="shared" si="0"/>
        <v>1.9100697164108615E-3</v>
      </c>
      <c r="F19" s="199"/>
    </row>
    <row r="20" spans="1:7">
      <c r="A20" s="98" t="s">
        <v>110</v>
      </c>
      <c r="B20" s="99" t="s">
        <v>111</v>
      </c>
      <c r="C20" s="100">
        <v>0.23084885646883446</v>
      </c>
      <c r="D20" s="100">
        <v>0.24043305266377579</v>
      </c>
      <c r="E20" s="101">
        <f t="shared" si="0"/>
        <v>9.5841961949413301E-3</v>
      </c>
      <c r="F20" s="199"/>
    </row>
    <row r="21" spans="1:7">
      <c r="A21" s="98" t="s">
        <v>112</v>
      </c>
      <c r="B21" s="99" t="s">
        <v>113</v>
      </c>
      <c r="C21" s="100">
        <v>0.22953887558714423</v>
      </c>
      <c r="D21" s="100">
        <v>0.23906868505488324</v>
      </c>
      <c r="E21" s="101">
        <f t="shared" si="0"/>
        <v>9.5298094677390144E-3</v>
      </c>
      <c r="F21" s="199"/>
    </row>
    <row r="22" spans="1:7">
      <c r="A22" s="104" t="s">
        <v>114</v>
      </c>
      <c r="B22" s="105" t="s">
        <v>115</v>
      </c>
      <c r="C22" s="106">
        <v>0.22612324164332259</v>
      </c>
      <c r="D22" s="106">
        <v>0.23555888750137915</v>
      </c>
      <c r="E22" s="107">
        <f t="shared" si="0"/>
        <v>9.4356458580565628E-3</v>
      </c>
      <c r="F22" s="199"/>
    </row>
    <row r="25" spans="1:7">
      <c r="A25" s="108" t="s">
        <v>116</v>
      </c>
      <c r="B25" s="109"/>
      <c r="C25" s="109"/>
      <c r="D25" s="109"/>
      <c r="E25" s="110"/>
    </row>
    <row r="26" spans="1:7">
      <c r="A26" s="111"/>
      <c r="B26" s="112" t="s">
        <v>117</v>
      </c>
      <c r="C26" s="112" t="s">
        <v>118</v>
      </c>
      <c r="D26" s="112" t="s">
        <v>119</v>
      </c>
      <c r="E26" s="113" t="s">
        <v>120</v>
      </c>
    </row>
    <row r="27" spans="1:7">
      <c r="A27" s="114" t="s">
        <v>121</v>
      </c>
      <c r="B27" s="115">
        <v>890646.7853838054</v>
      </c>
      <c r="C27" s="115">
        <v>14305867.217887232</v>
      </c>
      <c r="D27" s="115">
        <v>4473152.1334831286</v>
      </c>
      <c r="E27" s="116">
        <f>SUM(B27:D27)</f>
        <v>19669666.136754166</v>
      </c>
    </row>
    <row r="28" spans="1:7">
      <c r="A28" s="114" t="s">
        <v>96</v>
      </c>
      <c r="B28" s="115">
        <v>-59856.285173087999</v>
      </c>
      <c r="C28" s="115">
        <v>-728040.13334575598</v>
      </c>
      <c r="D28" s="115">
        <v>0</v>
      </c>
      <c r="E28" s="127">
        <f>SUM(B28:D28)</f>
        <v>-787896.41851884394</v>
      </c>
    </row>
    <row r="29" spans="1:7">
      <c r="A29" s="117" t="s">
        <v>122</v>
      </c>
      <c r="B29" s="118">
        <f>-B28/B27</f>
        <v>6.7205413139501985E-2</v>
      </c>
      <c r="C29" s="118">
        <f>-C28/C27</f>
        <v>5.0891017109082108E-2</v>
      </c>
      <c r="D29" s="118">
        <f>-D28/D27</f>
        <v>0</v>
      </c>
      <c r="E29" s="119"/>
    </row>
    <row r="30" spans="1:7">
      <c r="A30" s="120" t="s">
        <v>120</v>
      </c>
      <c r="B30" s="121">
        <f>B27+B28</f>
        <v>830790.50021071744</v>
      </c>
      <c r="C30" s="121">
        <f>C27+C28</f>
        <v>13577827.084541475</v>
      </c>
      <c r="D30" s="121">
        <f>D27+D28</f>
        <v>4473152.1334831286</v>
      </c>
      <c r="E30" s="122">
        <f>E27+E28</f>
        <v>18881769.718235321</v>
      </c>
    </row>
    <row r="32" spans="1:7">
      <c r="A32" s="108" t="s">
        <v>123</v>
      </c>
      <c r="B32" s="109"/>
      <c r="C32" s="109"/>
      <c r="D32" s="109"/>
      <c r="E32" s="110"/>
    </row>
    <row r="33" spans="1:5">
      <c r="A33" s="111"/>
      <c r="B33" s="112" t="s">
        <v>117</v>
      </c>
      <c r="C33" s="112" t="s">
        <v>118</v>
      </c>
      <c r="D33" s="112" t="s">
        <v>119</v>
      </c>
      <c r="E33" s="113" t="s">
        <v>120</v>
      </c>
    </row>
    <row r="34" spans="1:5">
      <c r="A34" s="114" t="s">
        <v>124</v>
      </c>
      <c r="B34" s="123">
        <v>1622.8879724450419</v>
      </c>
      <c r="C34" s="123">
        <v>26850.568206108481</v>
      </c>
      <c r="D34" s="123">
        <v>8601.0620240969583</v>
      </c>
      <c r="E34" s="195">
        <f>SUM(B34:D34)</f>
        <v>37074.518202650477</v>
      </c>
    </row>
    <row r="35" spans="1:5">
      <c r="A35" s="124" t="s">
        <v>125</v>
      </c>
      <c r="B35" s="123">
        <v>-109.06685666729776</v>
      </c>
      <c r="C35" s="123">
        <v>-1366.4527259656427</v>
      </c>
      <c r="D35" s="123">
        <v>0</v>
      </c>
      <c r="E35" s="195">
        <f>SUM(B35:D35)</f>
        <v>-1475.5195826329405</v>
      </c>
    </row>
    <row r="36" spans="1:5">
      <c r="A36" s="125" t="s">
        <v>126</v>
      </c>
      <c r="B36" s="118">
        <f>-B35/B34</f>
        <v>6.7205413139501985E-2</v>
      </c>
      <c r="C36" s="118">
        <f t="shared" ref="C36:D36" si="1">-C35/C34</f>
        <v>5.0891017109082101E-2</v>
      </c>
      <c r="D36" s="123">
        <f t="shared" si="1"/>
        <v>0</v>
      </c>
      <c r="E36" s="119"/>
    </row>
    <row r="37" spans="1:5">
      <c r="A37" s="120" t="s">
        <v>120</v>
      </c>
      <c r="B37" s="126">
        <f>SUM(B34:B35)</f>
        <v>1513.8211157777441</v>
      </c>
      <c r="C37" s="126">
        <f t="shared" ref="C37:E37" si="2">SUM(C34:C35)</f>
        <v>25484.115480142838</v>
      </c>
      <c r="D37" s="126">
        <f t="shared" si="2"/>
        <v>8601.0620240969583</v>
      </c>
      <c r="E37" s="196">
        <f t="shared" si="2"/>
        <v>35598.998620017534</v>
      </c>
    </row>
  </sheetData>
  <mergeCells count="1">
    <mergeCell ref="A3:C3"/>
  </mergeCells>
  <pageMargins left="0.7" right="0.7" top="0.75" bottom="0.75" header="0.3" footer="0.3"/>
  <pageSetup scale="91" orientation="portrait" r:id="rId1"/>
  <ignoredErrors>
    <ignoredError sqref="E27:E28 D29 B29:C2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abSelected="1" zoomScale="80" zoomScaleNormal="80" zoomScaleSheetLayoutView="75" workbookViewId="0">
      <pane xSplit="1" ySplit="12" topLeftCell="B16" activePane="bottomRight" state="frozen"/>
      <selection activeCell="G2" sqref="G2"/>
      <selection pane="topRight" activeCell="G2" sqref="G2"/>
      <selection pane="bottomLeft" activeCell="G2" sqref="G2"/>
      <selection pane="bottomRight" activeCell="D44" sqref="D44"/>
    </sheetView>
  </sheetViews>
  <sheetFormatPr defaultRowHeight="12.75"/>
  <cols>
    <col min="1" max="1" width="35.28515625" style="132" customWidth="1"/>
    <col min="2" max="2" width="9.85546875" style="131" customWidth="1"/>
    <col min="3" max="3" width="9.85546875" style="132" customWidth="1"/>
    <col min="4" max="4" width="12" style="132" customWidth="1"/>
    <col min="5" max="5" width="3.85546875" style="131" customWidth="1"/>
    <col min="6" max="6" width="17.85546875" style="132" customWidth="1"/>
    <col min="7" max="7" width="16.5703125" style="132" bestFit="1" customWidth="1"/>
    <col min="8" max="8" width="3.85546875" style="131" customWidth="1"/>
    <col min="9" max="9" width="17.85546875" style="132" customWidth="1"/>
    <col min="10" max="10" width="16.5703125" style="132" bestFit="1" customWidth="1"/>
    <col min="11" max="11" width="4.42578125" style="132" customWidth="1"/>
    <col min="12" max="13" width="19.28515625" style="132" customWidth="1"/>
    <col min="14" max="14" width="4.42578125" style="132" customWidth="1"/>
    <col min="15" max="15" width="9.5703125" style="132" customWidth="1"/>
    <col min="16" max="16" width="11.140625" style="132" bestFit="1" customWidth="1"/>
    <col min="17" max="17" width="3.85546875" style="132" customWidth="1"/>
    <col min="18" max="18" width="16.5703125" style="132" bestFit="1" customWidth="1"/>
    <col min="19" max="19" width="15.7109375" style="132" bestFit="1" customWidth="1"/>
    <col min="20" max="20" width="9.85546875" style="132" bestFit="1" customWidth="1"/>
    <col min="21" max="16384" width="9.140625" style="132"/>
  </cols>
  <sheetData>
    <row r="1" spans="1:19">
      <c r="A1" s="202" t="s">
        <v>0</v>
      </c>
      <c r="B1" s="202"/>
      <c r="C1" s="202"/>
      <c r="S1" s="188"/>
    </row>
    <row r="2" spans="1:19">
      <c r="A2" s="202" t="s">
        <v>65</v>
      </c>
      <c r="B2" s="202"/>
      <c r="C2" s="202"/>
      <c r="S2" s="188"/>
    </row>
    <row r="3" spans="1:19">
      <c r="A3" s="202" t="s">
        <v>83</v>
      </c>
      <c r="B3" s="202"/>
      <c r="C3" s="202"/>
    </row>
    <row r="4" spans="1:19" s="135" customFormat="1">
      <c r="A4" s="202" t="s">
        <v>170</v>
      </c>
      <c r="B4" s="202"/>
      <c r="C4" s="202"/>
      <c r="D4" s="136"/>
    </row>
    <row r="5" spans="1:19" s="135" customFormat="1" ht="13.5" thickBot="1">
      <c r="B5" s="137"/>
      <c r="C5" s="138"/>
      <c r="D5" s="137"/>
    </row>
    <row r="6" spans="1:19" s="135" customFormat="1" ht="13.5" thickBot="1">
      <c r="A6" s="134"/>
      <c r="B6" s="137"/>
      <c r="C6" s="139"/>
      <c r="D6" s="139"/>
      <c r="F6" s="205" t="s">
        <v>183</v>
      </c>
      <c r="G6" s="206"/>
      <c r="I6" s="205" t="s">
        <v>168</v>
      </c>
      <c r="J6" s="206"/>
      <c r="K6" s="181"/>
      <c r="L6" s="205" t="s">
        <v>86</v>
      </c>
      <c r="M6" s="206"/>
      <c r="N6" s="181"/>
      <c r="O6" s="181"/>
      <c r="P6" s="181"/>
      <c r="R6" s="205" t="s">
        <v>125</v>
      </c>
      <c r="S6" s="206"/>
    </row>
    <row r="7" spans="1:19" s="135" customFormat="1" ht="15" customHeight="1">
      <c r="A7" s="134"/>
      <c r="B7" s="137"/>
      <c r="C7" s="141"/>
      <c r="D7" s="141"/>
      <c r="F7" s="203" t="s">
        <v>129</v>
      </c>
      <c r="G7" s="204"/>
      <c r="I7" s="203" t="s">
        <v>129</v>
      </c>
      <c r="J7" s="204"/>
      <c r="K7" s="182"/>
      <c r="L7" s="203" t="s">
        <v>129</v>
      </c>
      <c r="M7" s="204"/>
      <c r="N7" s="182"/>
      <c r="O7" s="182"/>
      <c r="P7" s="182"/>
      <c r="R7" s="142" t="s">
        <v>129</v>
      </c>
      <c r="S7" s="140"/>
    </row>
    <row r="8" spans="1:19" s="135" customFormat="1">
      <c r="A8" s="134"/>
      <c r="B8" s="137"/>
      <c r="C8" s="209" t="s">
        <v>172</v>
      </c>
      <c r="D8" s="210"/>
      <c r="F8" s="211" t="s">
        <v>171</v>
      </c>
      <c r="G8" s="212"/>
      <c r="I8" s="211" t="s">
        <v>171</v>
      </c>
      <c r="J8" s="212"/>
      <c r="K8" s="182"/>
      <c r="L8" s="211" t="s">
        <v>171</v>
      </c>
      <c r="M8" s="212"/>
      <c r="N8" s="182"/>
      <c r="O8" s="209" t="s">
        <v>172</v>
      </c>
      <c r="P8" s="210"/>
      <c r="R8" s="144" t="s">
        <v>130</v>
      </c>
      <c r="S8" s="143"/>
    </row>
    <row r="9" spans="1:19" s="135" customFormat="1">
      <c r="A9" s="134"/>
      <c r="B9" s="186"/>
      <c r="C9" s="207" t="s">
        <v>68</v>
      </c>
      <c r="D9" s="208"/>
      <c r="F9" s="146"/>
      <c r="G9" s="145"/>
      <c r="I9" s="146"/>
      <c r="J9" s="145"/>
      <c r="K9" s="141"/>
      <c r="L9" s="146"/>
      <c r="M9" s="145"/>
      <c r="N9" s="141"/>
      <c r="O9" s="207" t="s">
        <v>173</v>
      </c>
      <c r="P9" s="208"/>
      <c r="R9" s="146"/>
      <c r="S9" s="145"/>
    </row>
    <row r="10" spans="1:19" s="135" customFormat="1">
      <c r="C10" s="135" t="s">
        <v>131</v>
      </c>
      <c r="D10" s="135" t="s">
        <v>132</v>
      </c>
      <c r="F10" s="146"/>
      <c r="G10" s="145"/>
      <c r="I10" s="146"/>
      <c r="J10" s="145"/>
      <c r="K10" s="141"/>
      <c r="L10" s="146"/>
      <c r="M10" s="145"/>
      <c r="N10" s="141"/>
      <c r="O10" s="141"/>
      <c r="P10" s="141"/>
      <c r="R10" s="146"/>
      <c r="S10" s="145"/>
    </row>
    <row r="11" spans="1:19" s="135" customFormat="1">
      <c r="B11" s="135" t="s">
        <v>133</v>
      </c>
      <c r="C11" s="135" t="s">
        <v>134</v>
      </c>
      <c r="D11" s="135" t="s">
        <v>134</v>
      </c>
      <c r="F11" s="146" t="s">
        <v>135</v>
      </c>
      <c r="G11" s="145" t="s">
        <v>119</v>
      </c>
      <c r="I11" s="146" t="s">
        <v>135</v>
      </c>
      <c r="J11" s="145" t="s">
        <v>119</v>
      </c>
      <c r="K11" s="141"/>
      <c r="L11" s="146" t="s">
        <v>135</v>
      </c>
      <c r="M11" s="145" t="s">
        <v>119</v>
      </c>
      <c r="N11" s="141"/>
      <c r="O11" s="141"/>
      <c r="P11" s="141"/>
      <c r="R11" s="146" t="s">
        <v>135</v>
      </c>
      <c r="S11" s="145" t="s">
        <v>119</v>
      </c>
    </row>
    <row r="12" spans="1:19" s="135" customFormat="1">
      <c r="A12" s="147" t="s">
        <v>136</v>
      </c>
      <c r="B12" s="147" t="s">
        <v>137</v>
      </c>
      <c r="C12" s="147" t="s">
        <v>138</v>
      </c>
      <c r="D12" s="147" t="s">
        <v>139</v>
      </c>
      <c r="E12" s="147"/>
      <c r="F12" s="149" t="s">
        <v>140</v>
      </c>
      <c r="G12" s="148" t="s">
        <v>141</v>
      </c>
      <c r="H12" s="147"/>
      <c r="I12" s="149" t="s">
        <v>140</v>
      </c>
      <c r="J12" s="148" t="s">
        <v>141</v>
      </c>
      <c r="K12" s="141"/>
      <c r="L12" s="149" t="s">
        <v>140</v>
      </c>
      <c r="M12" s="148" t="s">
        <v>141</v>
      </c>
      <c r="N12" s="141"/>
      <c r="O12" s="141"/>
      <c r="P12" s="141"/>
      <c r="R12" s="149" t="s">
        <v>140</v>
      </c>
      <c r="S12" s="148" t="s">
        <v>141</v>
      </c>
    </row>
    <row r="13" spans="1:19">
      <c r="C13" s="131"/>
      <c r="D13" s="131"/>
      <c r="E13" s="132"/>
      <c r="F13" s="152"/>
      <c r="G13" s="150"/>
      <c r="H13" s="132"/>
      <c r="I13" s="152"/>
      <c r="J13" s="150"/>
      <c r="K13" s="151"/>
      <c r="L13" s="152"/>
      <c r="M13" s="150"/>
      <c r="N13" s="151"/>
      <c r="O13" s="151"/>
      <c r="P13" s="151"/>
      <c r="R13" s="152"/>
      <c r="S13" s="150"/>
    </row>
    <row r="14" spans="1:19">
      <c r="A14" s="132" t="s">
        <v>142</v>
      </c>
      <c r="C14" s="131"/>
      <c r="D14" s="154"/>
      <c r="E14" s="132"/>
      <c r="F14" s="152"/>
      <c r="G14" s="150"/>
      <c r="H14" s="132"/>
      <c r="I14" s="152"/>
      <c r="J14" s="150"/>
      <c r="K14" s="151"/>
      <c r="L14" s="152"/>
      <c r="M14" s="150"/>
      <c r="N14" s="151"/>
      <c r="O14" s="151"/>
      <c r="P14" s="151"/>
      <c r="R14" s="152"/>
      <c r="S14" s="150"/>
    </row>
    <row r="15" spans="1:19">
      <c r="A15" s="155" t="s">
        <v>143</v>
      </c>
      <c r="B15" s="156" t="s">
        <v>144</v>
      </c>
      <c r="C15" s="131" t="s">
        <v>111</v>
      </c>
      <c r="D15" s="153">
        <v>0.23084885646883446</v>
      </c>
      <c r="E15" s="161"/>
      <c r="F15" s="159">
        <v>0</v>
      </c>
      <c r="G15" s="160">
        <f>+$D15*F15</f>
        <v>0</v>
      </c>
      <c r="H15" s="161"/>
      <c r="I15" s="159">
        <v>0</v>
      </c>
      <c r="J15" s="160">
        <f>+$D15*I15</f>
        <v>0</v>
      </c>
      <c r="K15" s="183"/>
      <c r="L15" s="159">
        <v>0</v>
      </c>
      <c r="M15" s="160">
        <f>+$D15*L15</f>
        <v>0</v>
      </c>
      <c r="N15" s="183"/>
      <c r="O15" s="183" t="s">
        <v>111</v>
      </c>
      <c r="P15" s="187">
        <v>0.24043305266377579</v>
      </c>
      <c r="R15" s="159">
        <v>0</v>
      </c>
      <c r="S15" s="160">
        <f>+$P15*R15</f>
        <v>0</v>
      </c>
    </row>
    <row r="16" spans="1:19">
      <c r="A16" s="155" t="s">
        <v>145</v>
      </c>
      <c r="B16" s="156" t="s">
        <v>144</v>
      </c>
      <c r="C16" s="131" t="s">
        <v>111</v>
      </c>
      <c r="D16" s="153">
        <v>0.23084885646883446</v>
      </c>
      <c r="E16" s="161"/>
      <c r="F16" s="159">
        <v>97019406.480000004</v>
      </c>
      <c r="G16" s="157">
        <f t="shared" ref="G16:G17" si="0">+$D16*F16</f>
        <v>22396819.041193031</v>
      </c>
      <c r="H16" s="161"/>
      <c r="I16" s="159">
        <v>97019406.480000004</v>
      </c>
      <c r="J16" s="157">
        <f t="shared" ref="J16:J17" si="1">+$D16*I16</f>
        <v>22396819.041193031</v>
      </c>
      <c r="K16" s="158"/>
      <c r="L16" s="159">
        <v>94170486.420000002</v>
      </c>
      <c r="M16" s="157">
        <f t="shared" ref="M16:M17" si="2">+$D16*L16</f>
        <v>21739149.103170905</v>
      </c>
      <c r="N16" s="158"/>
      <c r="O16" s="158" t="s">
        <v>111</v>
      </c>
      <c r="P16" s="187">
        <v>0.24043305266377579</v>
      </c>
      <c r="R16" s="159">
        <v>97019406.480000004</v>
      </c>
      <c r="S16" s="157">
        <f t="shared" ref="S16:S17" si="3">+$P16*R16</f>
        <v>23326672.067614112</v>
      </c>
    </row>
    <row r="17" spans="1:19">
      <c r="A17" s="155" t="s">
        <v>146</v>
      </c>
      <c r="B17" s="156" t="s">
        <v>144</v>
      </c>
      <c r="C17" s="131" t="s">
        <v>105</v>
      </c>
      <c r="D17" s="153">
        <v>0.22741372946461591</v>
      </c>
      <c r="E17" s="161"/>
      <c r="F17" s="159">
        <v>0</v>
      </c>
      <c r="G17" s="157">
        <f t="shared" si="0"/>
        <v>0</v>
      </c>
      <c r="H17" s="161"/>
      <c r="I17" s="159">
        <v>0</v>
      </c>
      <c r="J17" s="157">
        <f t="shared" si="1"/>
        <v>0</v>
      </c>
      <c r="K17" s="158"/>
      <c r="L17" s="159">
        <v>0</v>
      </c>
      <c r="M17" s="157">
        <f t="shared" si="2"/>
        <v>0</v>
      </c>
      <c r="N17" s="158"/>
      <c r="O17" s="158" t="s">
        <v>105</v>
      </c>
      <c r="P17" s="187">
        <v>0.2369032246571211</v>
      </c>
      <c r="R17" s="159">
        <v>0</v>
      </c>
      <c r="S17" s="157">
        <f t="shared" si="3"/>
        <v>0</v>
      </c>
    </row>
    <row r="18" spans="1:19">
      <c r="A18" s="132" t="s">
        <v>147</v>
      </c>
      <c r="C18" s="131"/>
      <c r="D18" s="139"/>
      <c r="E18" s="163"/>
      <c r="F18" s="164">
        <f>SUM(F15:F17)</f>
        <v>97019406.480000004</v>
      </c>
      <c r="G18" s="162">
        <f>SUM(G15:G17)</f>
        <v>22396819.041193031</v>
      </c>
      <c r="H18" s="163"/>
      <c r="I18" s="164">
        <f>SUM(I15:I17)</f>
        <v>97019406.480000004</v>
      </c>
      <c r="J18" s="162">
        <f>SUM(J15:J17)</f>
        <v>22396819.041193031</v>
      </c>
      <c r="K18" s="163"/>
      <c r="L18" s="164">
        <f>SUM(L15:L17)</f>
        <v>94170486.420000002</v>
      </c>
      <c r="M18" s="162">
        <f>SUM(M15:M17)</f>
        <v>21739149.103170905</v>
      </c>
      <c r="N18" s="163"/>
      <c r="O18" s="163"/>
      <c r="P18" s="163"/>
      <c r="R18" s="164">
        <f>SUM(R15:R17)</f>
        <v>97019406.480000004</v>
      </c>
      <c r="S18" s="162">
        <f>SUM(S15:S17)</f>
        <v>23326672.067614112</v>
      </c>
    </row>
    <row r="19" spans="1:19">
      <c r="C19" s="131"/>
      <c r="D19" s="139"/>
      <c r="E19" s="161"/>
      <c r="F19" s="197"/>
      <c r="G19" s="150"/>
      <c r="H19" s="161"/>
      <c r="I19" s="166"/>
      <c r="J19" s="150"/>
      <c r="K19" s="151"/>
      <c r="L19" s="166"/>
      <c r="M19" s="150"/>
      <c r="N19" s="151"/>
      <c r="O19" s="151"/>
      <c r="P19" s="151"/>
      <c r="R19" s="166"/>
      <c r="S19" s="150"/>
    </row>
    <row r="20" spans="1:19">
      <c r="A20" s="132" t="s">
        <v>148</v>
      </c>
      <c r="C20" s="131"/>
      <c r="D20" s="139"/>
      <c r="E20" s="161"/>
      <c r="F20" s="197"/>
      <c r="G20" s="150"/>
      <c r="H20" s="161"/>
      <c r="I20" s="166"/>
      <c r="J20" s="150"/>
      <c r="K20" s="151"/>
      <c r="L20" s="166"/>
      <c r="M20" s="150"/>
      <c r="N20" s="151"/>
      <c r="O20" s="151"/>
      <c r="P20" s="151"/>
      <c r="R20" s="166"/>
      <c r="S20" s="150"/>
    </row>
    <row r="21" spans="1:19">
      <c r="A21" s="155" t="s">
        <v>149</v>
      </c>
      <c r="B21" s="156" t="s">
        <v>150</v>
      </c>
      <c r="C21" s="131" t="s">
        <v>111</v>
      </c>
      <c r="D21" s="153">
        <v>0.23084885646883446</v>
      </c>
      <c r="E21" s="161"/>
      <c r="F21" s="159">
        <v>3495730.3767181421</v>
      </c>
      <c r="G21" s="157">
        <f t="shared" ref="G21:G26" si="4">+$D21*F21</f>
        <v>806985.35998875101</v>
      </c>
      <c r="H21" s="161"/>
      <c r="I21" s="159">
        <v>3332350.4135430166</v>
      </c>
      <c r="J21" s="157">
        <f t="shared" ref="J21:J26" si="5">+$D21*I21</f>
        <v>769269.28231985297</v>
      </c>
      <c r="K21" s="158"/>
      <c r="L21" s="159">
        <v>761861.40132327215</v>
      </c>
      <c r="M21" s="157">
        <f t="shared" ref="M21:M26" si="6">+$D21*L21</f>
        <v>175874.83328322115</v>
      </c>
      <c r="N21" s="158"/>
      <c r="O21" s="158" t="s">
        <v>111</v>
      </c>
      <c r="P21" s="187">
        <v>0.24043305266377579</v>
      </c>
      <c r="R21" s="159">
        <v>761861.40132327215</v>
      </c>
      <c r="S21" s="157">
        <f t="shared" ref="S21:S26" si="7">+$P21*R21</f>
        <v>183176.66242685632</v>
      </c>
    </row>
    <row r="22" spans="1:19">
      <c r="A22" s="155" t="s">
        <v>151</v>
      </c>
      <c r="B22" s="156" t="s">
        <v>150</v>
      </c>
      <c r="C22" s="131" t="s">
        <v>105</v>
      </c>
      <c r="D22" s="153">
        <v>0.22741372946461591</v>
      </c>
      <c r="E22" s="161"/>
      <c r="F22" s="159">
        <v>15170063.463281859</v>
      </c>
      <c r="G22" s="157">
        <f t="shared" si="4"/>
        <v>3449880.708399835</v>
      </c>
      <c r="H22" s="161"/>
      <c r="I22" s="159">
        <v>14374052.466771469</v>
      </c>
      <c r="J22" s="157">
        <f t="shared" si="5"/>
        <v>3268856.8789885617</v>
      </c>
      <c r="K22" s="158"/>
      <c r="L22" s="159">
        <v>1850255.2986767283</v>
      </c>
      <c r="M22" s="157">
        <f t="shared" si="6"/>
        <v>420773.45793374156</v>
      </c>
      <c r="N22" s="158"/>
      <c r="O22" s="158" t="s">
        <v>105</v>
      </c>
      <c r="P22" s="187">
        <v>0.2369032246571211</v>
      </c>
      <c r="R22" s="159">
        <v>1850255.2986767283</v>
      </c>
      <c r="S22" s="157">
        <f t="shared" si="7"/>
        <v>438331.44669544167</v>
      </c>
    </row>
    <row r="23" spans="1:19">
      <c r="A23" s="155" t="s">
        <v>174</v>
      </c>
      <c r="B23" s="156" t="s">
        <v>150</v>
      </c>
      <c r="C23" s="131" t="s">
        <v>111</v>
      </c>
      <c r="D23" s="153">
        <v>0.23084885646883446</v>
      </c>
      <c r="E23" s="161"/>
      <c r="F23" s="159">
        <v>50147685.679999992</v>
      </c>
      <c r="G23" s="157">
        <f t="shared" si="4"/>
        <v>11576535.893786544</v>
      </c>
      <c r="H23" s="161"/>
      <c r="I23" s="159">
        <v>42182896.539685518</v>
      </c>
      <c r="J23" s="157">
        <f t="shared" si="5"/>
        <v>9737873.4287295565</v>
      </c>
      <c r="K23" s="158"/>
      <c r="L23" s="159">
        <v>0</v>
      </c>
      <c r="M23" s="157">
        <f t="shared" si="6"/>
        <v>0</v>
      </c>
      <c r="N23" s="158"/>
      <c r="O23" s="158" t="s">
        <v>111</v>
      </c>
      <c r="P23" s="187">
        <f>P21</f>
        <v>0.24043305266377579</v>
      </c>
      <c r="R23" s="159">
        <v>0</v>
      </c>
      <c r="S23" s="157">
        <f t="shared" si="7"/>
        <v>0</v>
      </c>
    </row>
    <row r="24" spans="1:19">
      <c r="A24" s="155" t="s">
        <v>152</v>
      </c>
      <c r="B24" s="156" t="s">
        <v>150</v>
      </c>
      <c r="C24" s="131" t="s">
        <v>132</v>
      </c>
      <c r="D24" s="153">
        <v>1</v>
      </c>
      <c r="E24" s="161"/>
      <c r="F24" s="159">
        <v>0</v>
      </c>
      <c r="G24" s="157">
        <f t="shared" si="4"/>
        <v>0</v>
      </c>
      <c r="H24" s="161"/>
      <c r="I24" s="159">
        <v>0</v>
      </c>
      <c r="J24" s="157">
        <f t="shared" si="5"/>
        <v>0</v>
      </c>
      <c r="K24" s="158"/>
      <c r="L24" s="159">
        <v>579500.26</v>
      </c>
      <c r="M24" s="157">
        <f t="shared" si="6"/>
        <v>579500.26</v>
      </c>
      <c r="N24" s="158"/>
      <c r="O24" s="158" t="s">
        <v>132</v>
      </c>
      <c r="P24" s="187">
        <v>1</v>
      </c>
      <c r="R24" s="159">
        <v>579500.26</v>
      </c>
      <c r="S24" s="157">
        <f t="shared" si="7"/>
        <v>579500.26</v>
      </c>
    </row>
    <row r="25" spans="1:19">
      <c r="A25" s="155" t="s">
        <v>153</v>
      </c>
      <c r="B25" s="156" t="s">
        <v>150</v>
      </c>
      <c r="C25" s="131" t="s">
        <v>111</v>
      </c>
      <c r="D25" s="153">
        <v>0.23084885646883446</v>
      </c>
      <c r="E25" s="161"/>
      <c r="F25" s="159">
        <v>172213713.69999999</v>
      </c>
      <c r="G25" s="157">
        <f t="shared" si="4"/>
        <v>39755338.875896245</v>
      </c>
      <c r="H25" s="161"/>
      <c r="I25" s="159">
        <v>172213713.69999999</v>
      </c>
      <c r="J25" s="157">
        <f t="shared" si="5"/>
        <v>39755338.875896245</v>
      </c>
      <c r="K25" s="158"/>
      <c r="L25" s="159">
        <v>188044459.01999998</v>
      </c>
      <c r="M25" s="157">
        <f t="shared" si="6"/>
        <v>43409848.330067597</v>
      </c>
      <c r="N25" s="158"/>
      <c r="O25" s="158" t="s">
        <v>111</v>
      </c>
      <c r="P25" s="187">
        <v>0.24043305266377579</v>
      </c>
      <c r="R25" s="159">
        <v>172213713.69999999</v>
      </c>
      <c r="S25" s="157">
        <f t="shared" si="7"/>
        <v>41405868.8954565</v>
      </c>
    </row>
    <row r="26" spans="1:19">
      <c r="A26" s="155" t="s">
        <v>154</v>
      </c>
      <c r="B26" s="156" t="s">
        <v>150</v>
      </c>
      <c r="C26" s="131" t="s">
        <v>111</v>
      </c>
      <c r="D26" s="153">
        <v>0.23084885646883446</v>
      </c>
      <c r="E26" s="161"/>
      <c r="F26" s="159">
        <v>1101939.81</v>
      </c>
      <c r="G26" s="157">
        <f t="shared" si="4"/>
        <v>254381.54503598475</v>
      </c>
      <c r="H26" s="161"/>
      <c r="I26" s="159">
        <v>1101939.81</v>
      </c>
      <c r="J26" s="157">
        <f t="shared" si="5"/>
        <v>254381.54503598475</v>
      </c>
      <c r="K26" s="158"/>
      <c r="L26" s="159">
        <v>1029917.84</v>
      </c>
      <c r="M26" s="157">
        <f t="shared" si="6"/>
        <v>237755.355620852</v>
      </c>
      <c r="N26" s="158"/>
      <c r="O26" s="158" t="s">
        <v>111</v>
      </c>
      <c r="P26" s="187">
        <v>0.24043305266377579</v>
      </c>
      <c r="R26" s="159">
        <v>1101939.81</v>
      </c>
      <c r="S26" s="157">
        <f t="shared" si="7"/>
        <v>264942.7523700411</v>
      </c>
    </row>
    <row r="27" spans="1:19">
      <c r="A27" s="167" t="s">
        <v>155</v>
      </c>
      <c r="B27" s="156"/>
      <c r="C27" s="131"/>
      <c r="D27" s="139"/>
      <c r="E27" s="163"/>
      <c r="F27" s="164">
        <f>SUM(F21:F26)</f>
        <v>242129133.02999997</v>
      </c>
      <c r="G27" s="162">
        <f>SUM(G21:G26)</f>
        <v>55843122.383107364</v>
      </c>
      <c r="H27" s="163"/>
      <c r="I27" s="164">
        <f>SUM(I21:I26)</f>
        <v>233204952.93000001</v>
      </c>
      <c r="J27" s="162">
        <f>SUM(J21:J26)</f>
        <v>53785720.010970205</v>
      </c>
      <c r="K27" s="163"/>
      <c r="L27" s="164">
        <f>SUM(L21:L26)</f>
        <v>192265993.81999999</v>
      </c>
      <c r="M27" s="162">
        <f>SUM(M21:M26)</f>
        <v>44823752.236905411</v>
      </c>
      <c r="N27" s="163"/>
      <c r="O27" s="163"/>
      <c r="P27" s="163"/>
      <c r="R27" s="164">
        <f>SUM(R21:R26)</f>
        <v>176507270.47</v>
      </c>
      <c r="S27" s="162">
        <f>SUM(S21:S26)</f>
        <v>42871820.016948842</v>
      </c>
    </row>
    <row r="28" spans="1:19">
      <c r="C28" s="131"/>
      <c r="D28" s="139"/>
      <c r="E28" s="163"/>
      <c r="F28" s="197"/>
      <c r="G28" s="150"/>
      <c r="H28" s="163"/>
      <c r="I28" s="166"/>
      <c r="J28" s="150"/>
      <c r="K28" s="151"/>
      <c r="L28" s="166"/>
      <c r="M28" s="150"/>
      <c r="N28" s="151"/>
      <c r="O28" s="151"/>
      <c r="P28" s="151"/>
      <c r="R28" s="166"/>
      <c r="S28" s="150"/>
    </row>
    <row r="29" spans="1:19">
      <c r="A29" s="132" t="s">
        <v>156</v>
      </c>
      <c r="C29" s="131"/>
      <c r="D29" s="139"/>
      <c r="E29" s="161"/>
      <c r="F29" s="197"/>
      <c r="G29" s="150"/>
      <c r="H29" s="161"/>
      <c r="I29" s="166"/>
      <c r="J29" s="150"/>
      <c r="K29" s="151"/>
      <c r="L29" s="166"/>
      <c r="M29" s="150"/>
      <c r="N29" s="151"/>
      <c r="O29" s="151"/>
      <c r="P29" s="151"/>
      <c r="R29" s="166"/>
      <c r="S29" s="150"/>
    </row>
    <row r="30" spans="1:19">
      <c r="A30" s="155" t="s">
        <v>157</v>
      </c>
      <c r="B30" s="156" t="s">
        <v>158</v>
      </c>
      <c r="C30" s="131" t="s">
        <v>111</v>
      </c>
      <c r="D30" s="153">
        <v>0.23084885646883446</v>
      </c>
      <c r="E30" s="161"/>
      <c r="F30" s="159">
        <v>25004656.075878002</v>
      </c>
      <c r="G30" s="157">
        <f t="shared" ref="G30:G32" si="8">+$D30*F30</f>
        <v>5772296.2615129305</v>
      </c>
      <c r="H30" s="161"/>
      <c r="I30" s="159">
        <v>25004656.075878002</v>
      </c>
      <c r="J30" s="157">
        <f t="shared" ref="J30:J32" si="9">+$D30*I30</f>
        <v>5772296.2615129305</v>
      </c>
      <c r="K30" s="158"/>
      <c r="L30" s="159">
        <v>25004656.075878002</v>
      </c>
      <c r="M30" s="157">
        <f t="shared" ref="M30:M32" si="10">+$D30*L30</f>
        <v>5772296.2615129305</v>
      </c>
      <c r="N30" s="158"/>
      <c r="O30" s="158" t="s">
        <v>111</v>
      </c>
      <c r="P30" s="187">
        <v>0.24043305266377579</v>
      </c>
      <c r="R30" s="159">
        <v>25004656.075878002</v>
      </c>
      <c r="S30" s="157">
        <f t="shared" ref="S30:S32" si="11">+$P30*R30</f>
        <v>6011945.791131177</v>
      </c>
    </row>
    <row r="31" spans="1:19">
      <c r="A31" s="155" t="s">
        <v>159</v>
      </c>
      <c r="B31" s="156" t="s">
        <v>158</v>
      </c>
      <c r="C31" s="131" t="s">
        <v>111</v>
      </c>
      <c r="D31" s="153">
        <v>0.23084885646883446</v>
      </c>
      <c r="E31" s="161"/>
      <c r="F31" s="159">
        <v>83917356.924122006</v>
      </c>
      <c r="G31" s="157">
        <f t="shared" si="8"/>
        <v>19372225.883820593</v>
      </c>
      <c r="H31" s="161"/>
      <c r="I31" s="159">
        <v>83917356.924122006</v>
      </c>
      <c r="J31" s="157">
        <f t="shared" si="9"/>
        <v>19372225.883820593</v>
      </c>
      <c r="K31" s="158"/>
      <c r="L31" s="159">
        <v>83917356.924122006</v>
      </c>
      <c r="M31" s="157">
        <f t="shared" si="10"/>
        <v>19372225.883820593</v>
      </c>
      <c r="N31" s="158"/>
      <c r="O31" s="158" t="s">
        <v>111</v>
      </c>
      <c r="P31" s="187">
        <v>0.24043305266377579</v>
      </c>
      <c r="R31" s="159">
        <v>83917356.924122006</v>
      </c>
      <c r="S31" s="157">
        <f t="shared" si="11"/>
        <v>20176506.296742298</v>
      </c>
    </row>
    <row r="32" spans="1:19">
      <c r="A32" s="155" t="s">
        <v>160</v>
      </c>
      <c r="B32" s="156" t="s">
        <v>158</v>
      </c>
      <c r="C32" s="131" t="s">
        <v>105</v>
      </c>
      <c r="D32" s="153">
        <v>0.22741372946461591</v>
      </c>
      <c r="E32" s="168"/>
      <c r="F32" s="159">
        <v>0</v>
      </c>
      <c r="G32" s="157">
        <f t="shared" si="8"/>
        <v>0</v>
      </c>
      <c r="H32" s="168"/>
      <c r="I32" s="159">
        <v>0</v>
      </c>
      <c r="J32" s="157">
        <f t="shared" si="9"/>
        <v>0</v>
      </c>
      <c r="K32" s="158"/>
      <c r="L32" s="159">
        <v>0</v>
      </c>
      <c r="M32" s="157">
        <f t="shared" si="10"/>
        <v>0</v>
      </c>
      <c r="N32" s="158"/>
      <c r="O32" s="158" t="s">
        <v>105</v>
      </c>
      <c r="P32" s="187">
        <v>0.2369032246571211</v>
      </c>
      <c r="R32" s="159">
        <v>0</v>
      </c>
      <c r="S32" s="157">
        <f t="shared" si="11"/>
        <v>0</v>
      </c>
    </row>
    <row r="33" spans="1:19">
      <c r="A33" s="132" t="s">
        <v>161</v>
      </c>
      <c r="C33" s="131"/>
      <c r="D33" s="139"/>
      <c r="E33" s="163"/>
      <c r="F33" s="164">
        <f>SUM(F30:F32)</f>
        <v>108922013</v>
      </c>
      <c r="G33" s="162">
        <f>SUM(G30:G32)</f>
        <v>25144522.145333525</v>
      </c>
      <c r="H33" s="163"/>
      <c r="I33" s="164">
        <f>SUM(I30:I32)</f>
        <v>108922013</v>
      </c>
      <c r="J33" s="162">
        <f>SUM(J30:J32)</f>
        <v>25144522.145333525</v>
      </c>
      <c r="K33" s="163"/>
      <c r="L33" s="164">
        <f>SUM(L30:L32)</f>
        <v>108922013</v>
      </c>
      <c r="M33" s="162">
        <f>SUM(M30:M32)</f>
        <v>25144522.145333525</v>
      </c>
      <c r="N33" s="163"/>
      <c r="O33" s="163"/>
      <c r="P33" s="163"/>
      <c r="R33" s="164">
        <f>SUM(R30:R32)</f>
        <v>108922013</v>
      </c>
      <c r="S33" s="162">
        <f>SUM(S30:S32)</f>
        <v>26188452.087873474</v>
      </c>
    </row>
    <row r="34" spans="1:19">
      <c r="C34" s="131"/>
      <c r="D34" s="139"/>
      <c r="E34" s="161"/>
      <c r="F34" s="197"/>
      <c r="G34" s="150"/>
      <c r="H34" s="161"/>
      <c r="I34" s="166"/>
      <c r="J34" s="150"/>
      <c r="K34" s="151"/>
      <c r="L34" s="166"/>
      <c r="M34" s="150"/>
      <c r="N34" s="151"/>
      <c r="O34" s="151"/>
      <c r="P34" s="151"/>
      <c r="R34" s="166"/>
      <c r="S34" s="150"/>
    </row>
    <row r="35" spans="1:19">
      <c r="A35" s="132" t="s">
        <v>162</v>
      </c>
      <c r="C35" s="131"/>
      <c r="D35" s="139"/>
      <c r="E35" s="161"/>
      <c r="F35" s="197"/>
      <c r="G35" s="150"/>
      <c r="H35" s="161"/>
      <c r="I35" s="166"/>
      <c r="J35" s="150"/>
      <c r="K35" s="151"/>
      <c r="L35" s="166"/>
      <c r="M35" s="150"/>
      <c r="N35" s="151"/>
      <c r="O35" s="151"/>
      <c r="P35" s="151"/>
      <c r="R35" s="166"/>
      <c r="S35" s="150"/>
    </row>
    <row r="36" spans="1:19">
      <c r="A36" s="155" t="s">
        <v>163</v>
      </c>
      <c r="B36" s="156" t="s">
        <v>164</v>
      </c>
      <c r="C36" s="131" t="s">
        <v>105</v>
      </c>
      <c r="D36" s="153">
        <v>0.22741372946461591</v>
      </c>
      <c r="E36" s="161"/>
      <c r="F36" s="159">
        <v>247320761.62</v>
      </c>
      <c r="G36" s="157">
        <f t="shared" ref="G36:G37" si="12">+$D36*F36</f>
        <v>56244136.774033442</v>
      </c>
      <c r="H36" s="161"/>
      <c r="I36" s="159">
        <v>247320761.62</v>
      </c>
      <c r="J36" s="157">
        <f t="shared" ref="J36:J37" si="13">+$D36*I36</f>
        <v>56244136.774033442</v>
      </c>
      <c r="K36" s="158"/>
      <c r="L36" s="159">
        <v>251312535.97999999</v>
      </c>
      <c r="M36" s="157">
        <f t="shared" ref="M36:M37" si="14">+$D36*L36</f>
        <v>57151921.068422273</v>
      </c>
      <c r="N36" s="158"/>
      <c r="O36" s="158" t="s">
        <v>105</v>
      </c>
      <c r="P36" s="187">
        <v>0.2369032246571211</v>
      </c>
      <c r="R36" s="159">
        <v>247320761.62</v>
      </c>
      <c r="S36" s="157">
        <f t="shared" ref="S36:S37" si="15">+$P36*R36</f>
        <v>58591085.952433154</v>
      </c>
    </row>
    <row r="37" spans="1:19">
      <c r="A37" s="155" t="s">
        <v>165</v>
      </c>
      <c r="B37" s="156" t="s">
        <v>166</v>
      </c>
      <c r="C37" s="131" t="s">
        <v>105</v>
      </c>
      <c r="D37" s="153">
        <v>0.22741372946461591</v>
      </c>
      <c r="E37" s="161"/>
      <c r="F37" s="159">
        <v>91371269.879999995</v>
      </c>
      <c r="G37" s="157">
        <f t="shared" si="12"/>
        <v>20779081.249328729</v>
      </c>
      <c r="H37" s="161"/>
      <c r="I37" s="159">
        <v>91371269.879999995</v>
      </c>
      <c r="J37" s="157">
        <f t="shared" si="13"/>
        <v>20779081.249328729</v>
      </c>
      <c r="K37" s="158"/>
      <c r="L37" s="159">
        <v>92371608.460000008</v>
      </c>
      <c r="M37" s="157">
        <f t="shared" si="14"/>
        <v>21006571.976533867</v>
      </c>
      <c r="N37" s="158"/>
      <c r="O37" s="158" t="s">
        <v>105</v>
      </c>
      <c r="P37" s="187">
        <v>0.2369032246571211</v>
      </c>
      <c r="R37" s="159">
        <v>91371269.879999995</v>
      </c>
      <c r="S37" s="157">
        <f t="shared" si="15"/>
        <v>21646148.475588083</v>
      </c>
    </row>
    <row r="38" spans="1:19">
      <c r="A38" s="132" t="s">
        <v>167</v>
      </c>
      <c r="C38" s="163"/>
      <c r="D38" s="163"/>
      <c r="E38" s="163"/>
      <c r="F38" s="164">
        <f>SUM(F36:F37)</f>
        <v>338692031.5</v>
      </c>
      <c r="G38" s="162">
        <f>SUM(G36:G37)</f>
        <v>77023218.023362175</v>
      </c>
      <c r="H38" s="163"/>
      <c r="I38" s="164">
        <f>SUM(I36:I37)</f>
        <v>338692031.5</v>
      </c>
      <c r="J38" s="162">
        <f>SUM(J36:J37)</f>
        <v>77023218.023362175</v>
      </c>
      <c r="K38" s="163"/>
      <c r="L38" s="164">
        <f>SUM(L36:L37)</f>
        <v>343684144.44</v>
      </c>
      <c r="M38" s="162">
        <f>SUM(M36:M37)</f>
        <v>78158493.044956148</v>
      </c>
      <c r="N38" s="163"/>
      <c r="O38" s="163"/>
      <c r="P38" s="163"/>
      <c r="R38" s="164">
        <f>SUM(R36:R37)</f>
        <v>338692031.5</v>
      </c>
      <c r="S38" s="162">
        <f>SUM(S36:S37)</f>
        <v>80237234.428021237</v>
      </c>
    </row>
    <row r="39" spans="1:19">
      <c r="C39" s="163"/>
      <c r="D39" s="163"/>
      <c r="E39" s="161"/>
      <c r="F39" s="169"/>
      <c r="G39" s="165"/>
      <c r="H39" s="161"/>
      <c r="I39" s="169"/>
      <c r="J39" s="165"/>
      <c r="K39" s="163"/>
      <c r="L39" s="169"/>
      <c r="M39" s="165"/>
      <c r="N39" s="163"/>
      <c r="O39" s="163"/>
      <c r="P39" s="163"/>
      <c r="R39" s="169"/>
      <c r="S39" s="165"/>
    </row>
    <row r="40" spans="1:19" s="133" customFormat="1" ht="13.5" thickBot="1">
      <c r="A40" s="135"/>
      <c r="B40" s="135"/>
      <c r="C40" s="170"/>
      <c r="D40" s="213" t="s">
        <v>194</v>
      </c>
      <c r="E40" s="170"/>
      <c r="F40" s="171">
        <f>SUM(-F18,F27,F33,F38)</f>
        <v>592723771.04999995</v>
      </c>
      <c r="G40" s="175">
        <f>SUM(-G18,G27,G33,G38)</f>
        <v>135614043.51061004</v>
      </c>
      <c r="H40" s="170"/>
      <c r="I40" s="171">
        <f>SUM(-I18,I27,I33,I38)</f>
        <v>583799590.95000005</v>
      </c>
      <c r="J40" s="175">
        <f>SUM(-J18,J27,J33,J38)</f>
        <v>133556641.13847287</v>
      </c>
      <c r="K40" s="184"/>
      <c r="L40" s="171">
        <f>SUM(-L18,L27,L33,L38)</f>
        <v>550701664.83999991</v>
      </c>
      <c r="M40" s="175">
        <f>SUM(-M18,M27,M33,M38)</f>
        <v>126387618.32402417</v>
      </c>
      <c r="N40" s="184"/>
      <c r="O40" s="184"/>
      <c r="P40" s="184"/>
      <c r="R40" s="171">
        <f>SUM(-R18,R27,R33,R38)</f>
        <v>527101908.49000001</v>
      </c>
      <c r="S40" s="175">
        <f>SUM(-S18,S27,S33,S38)</f>
        <v>125970834.46522944</v>
      </c>
    </row>
    <row r="41" spans="1:19" ht="13.5" thickTop="1">
      <c r="A41" s="135"/>
      <c r="C41" s="172"/>
      <c r="D41" s="214"/>
      <c r="E41" s="151"/>
      <c r="F41" s="174"/>
      <c r="G41" s="173"/>
      <c r="H41" s="151"/>
      <c r="I41" s="174"/>
      <c r="J41" s="173"/>
      <c r="K41" s="172"/>
      <c r="L41" s="174"/>
      <c r="M41" s="173"/>
      <c r="N41" s="172"/>
      <c r="O41" s="172"/>
      <c r="P41" s="172"/>
      <c r="R41" s="174"/>
      <c r="S41" s="173"/>
    </row>
    <row r="42" spans="1:19">
      <c r="A42" s="135"/>
      <c r="D42" s="216" t="s">
        <v>195</v>
      </c>
      <c r="E42" s="151"/>
      <c r="F42" s="174"/>
      <c r="G42" s="150">
        <v>1048296.5563370176</v>
      </c>
      <c r="H42" s="151"/>
      <c r="I42" s="174"/>
      <c r="J42" s="150">
        <v>1032392.8360003997</v>
      </c>
      <c r="K42" s="151"/>
      <c r="L42" s="174"/>
      <c r="M42" s="150">
        <v>976976.28964470816</v>
      </c>
      <c r="N42" s="151"/>
      <c r="O42" s="151"/>
      <c r="P42" s="151"/>
      <c r="R42" s="174"/>
      <c r="S42" s="150">
        <v>931034.34453306184</v>
      </c>
    </row>
    <row r="43" spans="1:19">
      <c r="A43" s="135"/>
      <c r="D43" s="215"/>
      <c r="E43" s="151"/>
      <c r="F43" s="174"/>
      <c r="G43" s="179"/>
      <c r="H43" s="151"/>
      <c r="I43" s="174"/>
      <c r="J43" s="179"/>
      <c r="K43" s="180"/>
      <c r="L43" s="174"/>
      <c r="M43" s="179"/>
      <c r="N43" s="180"/>
      <c r="O43" s="180"/>
      <c r="P43" s="180"/>
      <c r="R43" s="174"/>
      <c r="S43" s="179"/>
    </row>
    <row r="44" spans="1:19">
      <c r="A44" s="135"/>
      <c r="D44" s="215"/>
      <c r="E44" s="151"/>
      <c r="F44" s="174"/>
      <c r="G44" s="179"/>
      <c r="H44" s="151"/>
      <c r="I44" s="174"/>
      <c r="J44" s="179"/>
      <c r="K44" s="180"/>
      <c r="L44" s="174"/>
      <c r="M44" s="179"/>
      <c r="N44" s="180"/>
      <c r="O44" s="180"/>
      <c r="P44" s="180"/>
      <c r="R44" s="174"/>
      <c r="S44" s="179"/>
    </row>
    <row r="45" spans="1:19">
      <c r="D45" s="215"/>
      <c r="F45" s="176"/>
      <c r="G45" s="150"/>
      <c r="I45" s="176"/>
      <c r="J45" s="150"/>
      <c r="K45" s="151"/>
      <c r="L45" s="176"/>
      <c r="M45" s="150"/>
      <c r="N45" s="151"/>
      <c r="O45" s="151"/>
      <c r="P45" s="151"/>
      <c r="R45" s="176"/>
      <c r="S45" s="150"/>
    </row>
    <row r="46" spans="1:19" ht="13.5" thickBot="1">
      <c r="A46" s="135"/>
      <c r="D46" s="216" t="s">
        <v>196</v>
      </c>
      <c r="F46" s="177"/>
      <c r="G46" s="178">
        <f>G40+G42</f>
        <v>136662340.06694707</v>
      </c>
      <c r="I46" s="177"/>
      <c r="J46" s="178">
        <f>J40+J42</f>
        <v>134589033.97447327</v>
      </c>
      <c r="K46" s="185"/>
      <c r="L46" s="177"/>
      <c r="M46" s="178">
        <f>M40+M42</f>
        <v>127364594.61366887</v>
      </c>
      <c r="N46" s="185"/>
      <c r="O46" s="185"/>
      <c r="P46" s="185"/>
      <c r="R46" s="177"/>
      <c r="S46" s="178">
        <f>S40+S42</f>
        <v>126901868.80976249</v>
      </c>
    </row>
    <row r="47" spans="1:19">
      <c r="G47" s="180" t="s">
        <v>185</v>
      </c>
      <c r="J47" s="180" t="s">
        <v>192</v>
      </c>
      <c r="M47" s="180" t="s">
        <v>192</v>
      </c>
      <c r="S47" s="180" t="s">
        <v>192</v>
      </c>
    </row>
    <row r="48" spans="1:19">
      <c r="G48" s="180" t="s">
        <v>169</v>
      </c>
      <c r="J48" s="180" t="s">
        <v>128</v>
      </c>
      <c r="M48" s="180" t="s">
        <v>128</v>
      </c>
      <c r="S48" s="180" t="s">
        <v>128</v>
      </c>
    </row>
  </sheetData>
  <mergeCells count="18">
    <mergeCell ref="C9:D9"/>
    <mergeCell ref="C8:D8"/>
    <mergeCell ref="I6:J6"/>
    <mergeCell ref="R6:S6"/>
    <mergeCell ref="O8:P8"/>
    <mergeCell ref="O9:P9"/>
    <mergeCell ref="L6:M6"/>
    <mergeCell ref="L7:M7"/>
    <mergeCell ref="L8:M8"/>
    <mergeCell ref="I8:J8"/>
    <mergeCell ref="F8:G8"/>
    <mergeCell ref="A3:C3"/>
    <mergeCell ref="A4:C4"/>
    <mergeCell ref="A2:C2"/>
    <mergeCell ref="A1:C1"/>
    <mergeCell ref="I7:J7"/>
    <mergeCell ref="F6:G6"/>
    <mergeCell ref="F7:G7"/>
  </mergeCells>
  <pageMargins left="0.65" right="0.72" top="1" bottom="1" header="0.5" footer="0.5"/>
  <pageSetup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2014-11-14T08:00:00+00:00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EB1C5F3-0B42-4FF9-A1AD-1F36EBC6AC9C}"/>
</file>

<file path=customXml/itemProps2.xml><?xml version="1.0" encoding="utf-8"?>
<ds:datastoreItem xmlns:ds="http://schemas.openxmlformats.org/officeDocument/2006/customXml" ds:itemID="{746233C2-463F-4F6C-AA71-AD55C3B4D938}"/>
</file>

<file path=customXml/itemProps3.xml><?xml version="1.0" encoding="utf-8"?>
<ds:datastoreItem xmlns:ds="http://schemas.openxmlformats.org/officeDocument/2006/customXml" ds:itemID="{9FB30346-6122-4719-9E7A-C52792CADDE9}"/>
</file>

<file path=customXml/itemProps4.xml><?xml version="1.0" encoding="utf-8"?>
<ds:datastoreItem xmlns:ds="http://schemas.openxmlformats.org/officeDocument/2006/customXml" ds:itemID="{81E2C787-C050-41AC-8A5C-D85896ECC0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Exhibit No.__(NCS-12) pg 1</vt:lpstr>
      <vt:lpstr>Exhibit No.__(NCS-12) pg 2</vt:lpstr>
      <vt:lpstr>Exhibit No.__(NCS-12) pg 3</vt:lpstr>
      <vt:lpstr>Exhibit No.__(NCS-12) pg 4</vt:lpstr>
      <vt:lpstr>Exhibit No.__(NCS-12) pg 5</vt:lpstr>
      <vt:lpstr>Exhibit No.__(NCS-12) pg 6</vt:lpstr>
      <vt:lpstr>'Exhibit No.__(NCS-12) pg 1'!Print_Area</vt:lpstr>
      <vt:lpstr>'Exhibit No.__(NCS-12) pg 2'!Print_Area</vt:lpstr>
      <vt:lpstr>'Exhibit No.__(NCS-12) pg 3'!Print_Area</vt:lpstr>
      <vt:lpstr>'Exhibit No.__(NCS-12) pg 4'!Print_Area</vt:lpstr>
      <vt:lpstr>'Exhibit No.__(NCS-12) pg 5'!Print_Area</vt:lpstr>
      <vt:lpstr>'Exhibit No.__(NCS-12) pg 6'!Print_Area</vt:lpstr>
      <vt:lpstr>'Exhibit No.__(NCS-12) pg 1'!Print_Titles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Siores, Natasha</cp:lastModifiedBy>
  <cp:lastPrinted>2014-11-13T04:10:29Z</cp:lastPrinted>
  <dcterms:created xsi:type="dcterms:W3CDTF">2014-04-24T21:57:19Z</dcterms:created>
  <dcterms:modified xsi:type="dcterms:W3CDTF">2014-11-13T04:10:48Z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