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0" yWindow="0" windowWidth="32910" windowHeight="14475"/>
  </bookViews>
  <sheets>
    <sheet name="Summary" sheetId="1" r:id="rId1"/>
  </sheets>
  <externalReferences>
    <externalReference r:id="rId2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Summary!$A$1:$D$212</definedName>
    <definedName name="Print_Area_Reset">#N/A</definedName>
    <definedName name="_xlnm.Print_Titles" localSheetId="0">Summary!$1:$7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4" i="1" l="1"/>
  <c r="D206" i="1" s="1"/>
  <c r="D208" i="1" s="1"/>
  <c r="B204" i="1"/>
  <c r="B206" i="1" s="1"/>
  <c r="B208" i="1" s="1"/>
  <c r="D198" i="1"/>
  <c r="C198" i="1"/>
  <c r="B198" i="1"/>
  <c r="D194" i="1"/>
  <c r="C194" i="1"/>
  <c r="B194" i="1"/>
  <c r="D171" i="1"/>
  <c r="B154" i="1"/>
  <c r="C154" i="1"/>
  <c r="C156" i="1" s="1"/>
  <c r="D148" i="1"/>
  <c r="C148" i="1"/>
  <c r="B148" i="1"/>
  <c r="C143" i="1"/>
  <c r="C123" i="1"/>
  <c r="B102" i="1"/>
  <c r="D102" i="1"/>
  <c r="C102" i="1"/>
  <c r="D93" i="1"/>
  <c r="C88" i="1"/>
  <c r="D78" i="1"/>
  <c r="C78" i="1"/>
  <c r="B78" i="1"/>
  <c r="D63" i="1"/>
  <c r="C63" i="1"/>
  <c r="B63" i="1"/>
  <c r="D60" i="1"/>
  <c r="C50" i="1"/>
  <c r="C52" i="1" s="1"/>
  <c r="B50" i="1"/>
  <c r="B52" i="1" s="1"/>
  <c r="D40" i="1"/>
  <c r="C40" i="1"/>
  <c r="C34" i="1"/>
  <c r="B34" i="1"/>
  <c r="D26" i="1"/>
  <c r="B26" i="1"/>
  <c r="C26" i="1" l="1"/>
  <c r="B40" i="1"/>
  <c r="B42" i="1" s="1"/>
  <c r="B88" i="1"/>
  <c r="B123" i="1"/>
  <c r="B143" i="1"/>
  <c r="D154" i="1"/>
  <c r="D156" i="1" s="1"/>
  <c r="C171" i="1"/>
  <c r="C204" i="1"/>
  <c r="C206" i="1" s="1"/>
  <c r="C208" i="1" s="1"/>
  <c r="C210" i="1" s="1"/>
  <c r="C212" i="1" s="1"/>
  <c r="D123" i="1"/>
  <c r="D143" i="1"/>
  <c r="D34" i="1"/>
  <c r="D50" i="1"/>
  <c r="D52" i="1" s="1"/>
  <c r="B188" i="1"/>
  <c r="B190" i="1" s="1"/>
  <c r="B210" i="1" s="1"/>
  <c r="B212" i="1" s="1"/>
  <c r="C42" i="1"/>
  <c r="B74" i="1"/>
  <c r="B104" i="1" s="1"/>
  <c r="C99" i="1"/>
  <c r="C188" i="1"/>
  <c r="C190" i="1" s="1"/>
  <c r="B60" i="1"/>
  <c r="C74" i="1"/>
  <c r="D88" i="1"/>
  <c r="B93" i="1"/>
  <c r="D99" i="1"/>
  <c r="D104" i="1" s="1"/>
  <c r="D188" i="1"/>
  <c r="D190" i="1" s="1"/>
  <c r="D210" i="1" s="1"/>
  <c r="D212" i="1" s="1"/>
  <c r="C60" i="1"/>
  <c r="D74" i="1"/>
  <c r="C93" i="1"/>
  <c r="B99" i="1"/>
  <c r="B156" i="1"/>
  <c r="B171" i="1"/>
  <c r="D42" i="1"/>
  <c r="C104" i="1"/>
  <c r="C125" i="1" s="1"/>
  <c r="B125" i="1" l="1"/>
  <c r="B213" i="1" s="1"/>
  <c r="D125" i="1"/>
  <c r="D213" i="1" s="1"/>
  <c r="C213" i="1"/>
</calcChain>
</file>

<file path=xl/sharedStrings.xml><?xml version="1.0" encoding="utf-8"?>
<sst xmlns="http://schemas.openxmlformats.org/spreadsheetml/2006/main" count="178" uniqueCount="176">
  <si>
    <t>PUGET SOUND ENERGY</t>
  </si>
  <si>
    <t>BALANCE SHEET</t>
  </si>
  <si>
    <t>As of June 30, 2024</t>
  </si>
  <si>
    <t>FERC Account and Description</t>
  </si>
  <si>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</si>
  <si>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</si>
  <si>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</si>
  <si>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</si>
  <si>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</si>
  <si>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</si>
  <si>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</si>
  <si>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</si>
  <si>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</si>
  <si>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</si>
  <si>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</si>
  <si>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</si>
  <si>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</si>
  <si>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</si>
  <si>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</si>
  <si>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117.1 Gas Stored - Base Gas</t>
  </si>
  <si>
    <t>117.3 Gas Strd.in Resvr.&amp; Pipln.-Noncurr.</t>
  </si>
  <si>
    <t>Total Gas Plant</t>
  </si>
  <si>
    <t>***Common Plant</t>
  </si>
  <si>
    <t>101 Plant in Service - Common</t>
  </si>
  <si>
    <t>101.1 - Property under capital leases</t>
  </si>
  <si>
    <t>105 Common Plant Held for Future Use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</si>
  <si>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</si>
  <si>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</si>
  <si>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</si>
  <si>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</si>
  <si>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</si>
  <si>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</si>
  <si>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</si>
  <si>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</si>
  <si>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</si>
  <si>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</si>
  <si>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</si>
  <si>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</si>
  <si>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</si>
  <si>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</si>
  <si>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</si>
  <si>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</si>
  <si>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</si>
  <si>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</si>
  <si>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</si>
  <si>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</si>
  <si>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</si>
  <si>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</si>
  <si>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</si>
  <si>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</si>
  <si>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</si>
  <si>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</si>
  <si>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</si>
  <si>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</si>
  <si>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</si>
  <si>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</si>
  <si>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</si>
  <si>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</si>
  <si>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</si>
  <si>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</si>
  <si>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</si>
  <si>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</si>
  <si>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</si>
  <si>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</si>
  <si>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</si>
  <si>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</si>
  <si>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</si>
  <si>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</si>
  <si>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156 Other Materials and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</si>
  <si>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</si>
  <si>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</si>
  <si>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</si>
  <si>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</si>
  <si>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</si>
  <si>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</si>
  <si>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</si>
  <si>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</si>
  <si>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</si>
  <si>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</si>
  <si>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</si>
  <si>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</si>
  <si>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</si>
  <si>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</si>
  <si>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</si>
  <si>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</si>
  <si>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</si>
  <si>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</si>
  <si>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128 Qualified Pension Plan Funded Status</t>
  </si>
  <si>
    <t>165 Long-Term Prepaid</t>
  </si>
  <si>
    <t>165.8 Long-Term Prepaid Contra</t>
  </si>
  <si>
    <t>165.9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</si>
  <si>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</si>
  <si>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</si>
  <si>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</si>
  <si>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</si>
  <si>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</si>
  <si>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</si>
  <si>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</si>
  <si>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</si>
  <si>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</si>
  <si>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</si>
  <si>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</si>
  <si>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</si>
  <si>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</si>
  <si>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</si>
  <si>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</si>
  <si>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</si>
  <si>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</si>
  <si>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</si>
  <si>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</si>
  <si>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</si>
  <si>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</si>
  <si>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</si>
  <si>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</si>
  <si>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</si>
  <si>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</si>
  <si>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</si>
  <si>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</si>
  <si>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</si>
  <si>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</si>
  <si>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</si>
  <si>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</si>
  <si>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</si>
  <si>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</si>
  <si>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</si>
  <si>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</si>
  <si>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</si>
  <si>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</si>
  <si>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</si>
  <si>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</si>
  <si>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</si>
  <si>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</si>
  <si>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</si>
  <si>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</si>
  <si>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</si>
  <si>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</si>
  <si>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</si>
  <si>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</si>
  <si>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</si>
  <si>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</si>
  <si>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</si>
  <si>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</si>
  <si>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</si>
  <si>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</si>
  <si>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</si>
  <si>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</si>
  <si>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</si>
  <si>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</si>
  <si>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</si>
  <si>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</si>
  <si>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</si>
  <si>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</si>
  <si>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215.1 Appropriated Retained Earnings Amort Reserve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</si>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</sst>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_);[Red]\(#,##0\);&quot; &quot;"/>
    <numFmt numFmtId="165" formatCode="_(&quot;$&quot;* #,##0_);_(&quot;$&quot;* \(#,##0\);_(&quot;$&quot;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1" xfId="0" applyFont="1" applyBorder="1"/>
    <xf numFmtId="165" fontId="2" fillId="0" borderId="0" xfId="0" applyNumberFormat="1" applyFont="1"/>
    <xf numFmtId="166" fontId="2" fillId="0" borderId="0" xfId="0" applyNumberFormat="1" applyFont="1"/>
    <xf numFmtId="166" fontId="2" fillId="0" borderId="1" xfId="0" applyNumberFormat="1" applyFont="1" applyBorder="1"/>
    <xf numFmtId="164" fontId="2" fillId="0" borderId="0" xfId="0" applyNumberFormat="1" applyFont="1" applyFill="1" applyAlignment="1">
      <alignment horizontal="left"/>
    </xf>
    <xf numFmtId="43" fontId="2" fillId="0" borderId="0" xfId="0" applyNumberFormat="1" applyFont="1"/>
    <xf numFmtId="164" fontId="2" fillId="0" borderId="2" xfId="0" applyNumberFormat="1" applyFont="1" applyFill="1" applyBorder="1" applyAlignment="1">
      <alignment horizontal="left"/>
    </xf>
    <xf numFmtId="43" fontId="2" fillId="0" borderId="1" xfId="0" applyNumberFormat="1" applyFont="1" applyBorder="1"/>
    <xf numFmtId="165" fontId="2" fillId="0" borderId="3" xfId="0" applyNumberFormat="1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17" fontId="1" fillId="0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166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tabSelected="1" zoomScale="85" zoomScaleNormal="85" workbookViewId="0">
      <pane ySplit="6" topLeftCell="A196" activePane="bottomLeft" state="frozen"/>
      <selection pane="bottomLeft" activeCell="C6" sqref="C6"/>
    </sheetView>
  </sheetViews>
  <sheetFormatPr defaultRowHeight="15" x14ac:dyDescent="0.25"/>
  <cols>
    <col min="1" max="1" width="53" style="12" customWidth="1"/>
    <col min="2" max="4" width="21.7109375" style="13" customWidth="1"/>
    <col min="5" max="5" width="13.5703125" style="14" bestFit="1" customWidth="1"/>
    <col min="6" max="16384" width="9.140625" style="14"/>
  </cols>
  <sheetData>
    <row r="1" spans="1:5" ht="15.75" customHeight="1" x14ac:dyDescent="0.25"/>
    <row r="2" spans="1:5" ht="23.25" customHeight="1" x14ac:dyDescent="0.25">
      <c r="A2" s="1" t="s">
        <v>0</v>
      </c>
      <c r="B2" s="1"/>
      <c r="C2" s="1"/>
      <c r="D2" s="1"/>
    </row>
    <row r="3" spans="1:5" ht="15.75" customHeight="1" x14ac:dyDescent="0.25">
      <c r="A3" s="2" t="s">
        <v>1</v>
      </c>
      <c r="B3" s="2"/>
      <c r="C3" s="2"/>
      <c r="D3" s="2"/>
    </row>
    <row r="4" spans="1:5" ht="20.25" customHeight="1" x14ac:dyDescent="0.25">
      <c r="A4" s="2" t="s">
        <v>2</v>
      </c>
      <c r="B4" s="2"/>
      <c r="C4" s="2"/>
      <c r="D4" s="2"/>
    </row>
    <row r="5" spans="1:5" ht="4.5" customHeight="1" x14ac:dyDescent="0.25"/>
    <row r="6" spans="1:5" x14ac:dyDescent="0.25">
      <c r="A6" s="3" t="s">
        <v>3</v>
      </c>
      <c r="B6" s="15">
        <v>45383</v>
      </c>
      <c r="C6" s="15">
        <v>45413</v>
      </c>
      <c r="D6" s="15">
        <v>45444</v>
      </c>
    </row>
    <row r="8" spans="1:5" x14ac:dyDescent="0.25">
      <c r="A8" s="16" t="s">
        <v>4</v>
      </c>
    </row>
    <row r="9" spans="1:5" x14ac:dyDescent="0.25">
      <c r="A9" s="16" t="s">
        <v>5</v>
      </c>
    </row>
    <row r="10" spans="1:5" x14ac:dyDescent="0.25">
      <c r="A10" s="16" t="s">
        <v>6</v>
      </c>
    </row>
    <row r="11" spans="1:5" x14ac:dyDescent="0.25">
      <c r="A11" s="16" t="s">
        <v>7</v>
      </c>
      <c r="B11" s="4">
        <v>11395750723.709999</v>
      </c>
      <c r="C11" s="4">
        <v>11461975559.880001</v>
      </c>
      <c r="D11" s="4">
        <v>11706424031.779999</v>
      </c>
      <c r="E11" s="17"/>
    </row>
    <row r="12" spans="1:5" x14ac:dyDescent="0.25">
      <c r="A12" s="16" t="s">
        <v>8</v>
      </c>
      <c r="B12" s="5">
        <v>0</v>
      </c>
      <c r="C12" s="5">
        <v>0</v>
      </c>
      <c r="D12" s="5">
        <v>0</v>
      </c>
    </row>
    <row r="13" spans="1:5" x14ac:dyDescent="0.25">
      <c r="A13" s="16" t="s">
        <v>9</v>
      </c>
      <c r="B13" s="5">
        <v>49542064.380000003</v>
      </c>
      <c r="C13" s="5">
        <v>49542064.380000003</v>
      </c>
      <c r="D13" s="5">
        <v>49542064.380000003</v>
      </c>
    </row>
    <row r="14" spans="1:5" x14ac:dyDescent="0.25">
      <c r="A14" s="16" t="s">
        <v>10</v>
      </c>
      <c r="B14" s="5">
        <v>555852110.54999995</v>
      </c>
      <c r="C14" s="5">
        <v>522656275.85000002</v>
      </c>
      <c r="D14" s="5">
        <v>324393973.97000003</v>
      </c>
    </row>
    <row r="15" spans="1:5" x14ac:dyDescent="0.25">
      <c r="A15" s="16" t="s">
        <v>11</v>
      </c>
      <c r="B15" s="5">
        <v>1217220340.29</v>
      </c>
      <c r="C15" s="5">
        <v>1297984909.3399999</v>
      </c>
      <c r="D15" s="5">
        <v>1364111737.4499998</v>
      </c>
    </row>
    <row r="16" spans="1:5" x14ac:dyDescent="0.25">
      <c r="A16" s="16" t="s">
        <v>12</v>
      </c>
      <c r="B16" s="6">
        <v>282791674.87</v>
      </c>
      <c r="C16" s="6">
        <v>282791674.87</v>
      </c>
      <c r="D16" s="6">
        <v>282791674.87</v>
      </c>
    </row>
    <row r="17" spans="1:5" x14ac:dyDescent="0.25">
      <c r="A17" s="16" t="s">
        <v>13</v>
      </c>
      <c r="B17" s="5">
        <v>13501156913.799997</v>
      </c>
      <c r="C17" s="5">
        <v>13614950484.320002</v>
      </c>
      <c r="D17" s="5">
        <v>13727263482.449999</v>
      </c>
      <c r="E17" s="17"/>
    </row>
    <row r="18" spans="1:5" x14ac:dyDescent="0.25">
      <c r="A18" s="16"/>
      <c r="B18" s="8">
        <v>0</v>
      </c>
      <c r="C18" s="8">
        <v>0</v>
      </c>
      <c r="D18" s="8">
        <v>0</v>
      </c>
    </row>
    <row r="19" spans="1:5" x14ac:dyDescent="0.25">
      <c r="A19" s="7" t="s">
        <v>14</v>
      </c>
      <c r="B19" s="8">
        <v>0</v>
      </c>
      <c r="C19" s="8">
        <v>0</v>
      </c>
      <c r="D19" s="8">
        <v>0</v>
      </c>
    </row>
    <row r="20" spans="1:5" x14ac:dyDescent="0.25">
      <c r="A20" s="7" t="s">
        <v>15</v>
      </c>
      <c r="B20" s="5">
        <v>5287208583.2200003</v>
      </c>
      <c r="C20" s="5">
        <v>5348086684.0100002</v>
      </c>
      <c r="D20" s="5">
        <v>5370535650.7400007</v>
      </c>
    </row>
    <row r="21" spans="1:5" x14ac:dyDescent="0.25">
      <c r="A21" s="7" t="s">
        <v>16</v>
      </c>
      <c r="B21" s="5">
        <v>10246463.619999999</v>
      </c>
      <c r="C21" s="5">
        <v>10246463.619999999</v>
      </c>
      <c r="D21" s="5">
        <v>10246463.619999999</v>
      </c>
    </row>
    <row r="22" spans="1:5" x14ac:dyDescent="0.25">
      <c r="A22" s="7" t="s">
        <v>17</v>
      </c>
      <c r="B22" s="5">
        <v>170448734.52000001</v>
      </c>
      <c r="C22" s="5">
        <v>132013025.45</v>
      </c>
      <c r="D22" s="5">
        <v>126600546.44</v>
      </c>
    </row>
    <row r="23" spans="1:5" x14ac:dyDescent="0.25">
      <c r="A23" s="7" t="s">
        <v>18</v>
      </c>
      <c r="B23" s="5">
        <v>79395845.949999988</v>
      </c>
      <c r="C23" s="5">
        <v>80623032.36999999</v>
      </c>
      <c r="D23" s="5">
        <v>80074607.019999996</v>
      </c>
    </row>
    <row r="24" spans="1:5" x14ac:dyDescent="0.25">
      <c r="A24" s="7" t="s">
        <v>19</v>
      </c>
      <c r="B24" s="5">
        <v>8783942.6300000008</v>
      </c>
      <c r="C24" s="5">
        <v>8783942.6300000008</v>
      </c>
      <c r="D24" s="5">
        <v>8783942.6300000008</v>
      </c>
    </row>
    <row r="25" spans="1:5" ht="15.75" thickBot="1" x14ac:dyDescent="0.3">
      <c r="A25" s="9" t="s">
        <v>20</v>
      </c>
      <c r="B25" s="6">
        <v>0</v>
      </c>
      <c r="C25" s="6">
        <v>0</v>
      </c>
      <c r="D25" s="6">
        <v>0</v>
      </c>
    </row>
    <row r="26" spans="1:5" x14ac:dyDescent="0.25">
      <c r="A26" s="16" t="s">
        <v>21</v>
      </c>
      <c r="B26" s="5">
        <f t="shared" ref="B26:D26" si="0">SUM(B20:B25)</f>
        <v>5556083569.9400005</v>
      </c>
      <c r="C26" s="5">
        <f t="shared" si="0"/>
        <v>5579753148.0799999</v>
      </c>
      <c r="D26" s="5">
        <f t="shared" si="0"/>
        <v>5596241210.4500008</v>
      </c>
      <c r="E26" s="17"/>
    </row>
    <row r="27" spans="1:5" x14ac:dyDescent="0.25">
      <c r="A27" s="16"/>
      <c r="B27" s="8"/>
      <c r="C27" s="8"/>
      <c r="D27" s="8"/>
    </row>
    <row r="28" spans="1:5" x14ac:dyDescent="0.25">
      <c r="A28" s="16" t="s">
        <v>22</v>
      </c>
      <c r="B28" s="8"/>
      <c r="C28" s="8"/>
      <c r="D28" s="8"/>
    </row>
    <row r="29" spans="1:5" x14ac:dyDescent="0.25">
      <c r="A29" s="16" t="s">
        <v>23</v>
      </c>
      <c r="B29" s="5">
        <v>858731654.38999999</v>
      </c>
      <c r="C29" s="5">
        <v>933435656.55999994</v>
      </c>
      <c r="D29" s="5">
        <v>936188541.10000002</v>
      </c>
    </row>
    <row r="30" spans="1:5" x14ac:dyDescent="0.25">
      <c r="A30" s="16" t="s">
        <v>24</v>
      </c>
      <c r="B30" s="5">
        <v>54721408.380000003</v>
      </c>
      <c r="C30" s="5">
        <v>55656608.060000002</v>
      </c>
      <c r="D30" s="5">
        <v>55361935.270000003</v>
      </c>
    </row>
    <row r="31" spans="1:5" x14ac:dyDescent="0.25">
      <c r="A31" s="16" t="s">
        <v>25</v>
      </c>
      <c r="B31" s="5">
        <v>0</v>
      </c>
      <c r="C31" s="5">
        <v>0</v>
      </c>
      <c r="D31" s="5">
        <v>0</v>
      </c>
    </row>
    <row r="32" spans="1:5" x14ac:dyDescent="0.25">
      <c r="A32" s="16" t="s">
        <v>26</v>
      </c>
      <c r="B32" s="5">
        <v>102800661.86</v>
      </c>
      <c r="C32" s="5">
        <v>37727397.170000002</v>
      </c>
      <c r="D32" s="5">
        <v>37170054.460000001</v>
      </c>
    </row>
    <row r="33" spans="1:5" x14ac:dyDescent="0.25">
      <c r="A33" s="16" t="s">
        <v>27</v>
      </c>
      <c r="B33" s="6">
        <v>30437549.329999998</v>
      </c>
      <c r="C33" s="6">
        <v>27403944.990000002</v>
      </c>
      <c r="D33" s="6">
        <v>34102339.120000005</v>
      </c>
    </row>
    <row r="34" spans="1:5" x14ac:dyDescent="0.25">
      <c r="A34" s="16" t="s">
        <v>28</v>
      </c>
      <c r="B34" s="5">
        <f t="shared" ref="B34:D34" si="1">SUM(B29:B33)</f>
        <v>1046691273.96</v>
      </c>
      <c r="C34" s="5">
        <f t="shared" si="1"/>
        <v>1054223606.7799999</v>
      </c>
      <c r="D34" s="5">
        <f t="shared" si="1"/>
        <v>1062822869.95</v>
      </c>
      <c r="E34" s="17"/>
    </row>
    <row r="35" spans="1:5" x14ac:dyDescent="0.25">
      <c r="A35" s="16"/>
      <c r="B35" s="8"/>
      <c r="C35" s="8"/>
      <c r="D35" s="8"/>
    </row>
    <row r="36" spans="1:5" x14ac:dyDescent="0.25">
      <c r="A36" s="16" t="s">
        <v>29</v>
      </c>
      <c r="B36" s="8"/>
      <c r="C36" s="8"/>
      <c r="D36" s="8"/>
    </row>
    <row r="37" spans="1:5" x14ac:dyDescent="0.25">
      <c r="A37" s="16" t="s">
        <v>30</v>
      </c>
      <c r="B37" s="5">
        <v>-7392535115.0999975</v>
      </c>
      <c r="C37" s="5">
        <v>-7432740673.4599991</v>
      </c>
      <c r="D37" s="5">
        <v>-7461768081.9199991</v>
      </c>
    </row>
    <row r="38" spans="1:5" x14ac:dyDescent="0.25">
      <c r="A38" s="16" t="s">
        <v>31</v>
      </c>
      <c r="B38" s="5">
        <v>-348067505.02999997</v>
      </c>
      <c r="C38" s="5">
        <v>-355840232.76999998</v>
      </c>
      <c r="D38" s="5">
        <v>-363704107.04999995</v>
      </c>
    </row>
    <row r="39" spans="1:5" x14ac:dyDescent="0.25">
      <c r="A39" s="16" t="s">
        <v>32</v>
      </c>
      <c r="B39" s="6">
        <v>-178978323.37</v>
      </c>
      <c r="C39" s="6">
        <v>-179458447.80000001</v>
      </c>
      <c r="D39" s="6">
        <v>-179938572.23000002</v>
      </c>
    </row>
    <row r="40" spans="1:5" x14ac:dyDescent="0.25">
      <c r="A40" s="16" t="s">
        <v>33</v>
      </c>
      <c r="B40" s="5">
        <f t="shared" ref="B40:D40" si="2">SUM(B37:B39)</f>
        <v>-7919580943.4999971</v>
      </c>
      <c r="C40" s="5">
        <f t="shared" si="2"/>
        <v>-7968039354.0299997</v>
      </c>
      <c r="D40" s="5">
        <f t="shared" si="2"/>
        <v>-8005410761.1999989</v>
      </c>
      <c r="E40" s="17"/>
    </row>
    <row r="41" spans="1:5" x14ac:dyDescent="0.25">
      <c r="A41" s="16"/>
      <c r="B41" s="8"/>
      <c r="C41" s="8"/>
      <c r="D41" s="8"/>
    </row>
    <row r="42" spans="1:5" x14ac:dyDescent="0.25">
      <c r="A42" s="16" t="s">
        <v>34</v>
      </c>
      <c r="B42" s="5">
        <f t="shared" ref="B42:D42" si="3">SUM(B40,B34,B26,B17)</f>
        <v>12184350814.200001</v>
      </c>
      <c r="C42" s="5">
        <f t="shared" si="3"/>
        <v>12280887885.150002</v>
      </c>
      <c r="D42" s="5">
        <f t="shared" si="3"/>
        <v>12380916801.650002</v>
      </c>
      <c r="E42" s="17"/>
    </row>
    <row r="43" spans="1:5" x14ac:dyDescent="0.25">
      <c r="A43" s="16"/>
      <c r="B43" s="8"/>
      <c r="C43" s="8"/>
      <c r="D43" s="8"/>
    </row>
    <row r="44" spans="1:5" x14ac:dyDescent="0.25">
      <c r="A44" s="16" t="s">
        <v>35</v>
      </c>
      <c r="B44" s="8"/>
      <c r="C44" s="8"/>
      <c r="D44" s="8"/>
    </row>
    <row r="45" spans="1:5" x14ac:dyDescent="0.25">
      <c r="A45" s="16" t="s">
        <v>36</v>
      </c>
      <c r="B45" s="8"/>
      <c r="C45" s="8"/>
      <c r="D45" s="8"/>
    </row>
    <row r="46" spans="1:5" x14ac:dyDescent="0.25">
      <c r="A46" s="16" t="s">
        <v>37</v>
      </c>
      <c r="B46" s="5">
        <v>3610713.55</v>
      </c>
      <c r="C46" s="5">
        <v>3611392.22</v>
      </c>
      <c r="D46" s="5">
        <v>3614270.7</v>
      </c>
    </row>
    <row r="47" spans="1:5" x14ac:dyDescent="0.25">
      <c r="A47" s="16" t="s">
        <v>38</v>
      </c>
      <c r="B47" s="5">
        <v>-24655.64</v>
      </c>
      <c r="C47" s="5">
        <v>-24655.64</v>
      </c>
      <c r="D47" s="5">
        <v>-24655.79</v>
      </c>
    </row>
    <row r="48" spans="1:5" x14ac:dyDescent="0.25">
      <c r="A48" s="16" t="s">
        <v>39</v>
      </c>
      <c r="B48" s="5">
        <v>38776201.119999997</v>
      </c>
      <c r="C48" s="5">
        <v>38776201.119999997</v>
      </c>
      <c r="D48" s="5">
        <v>38603732.200000003</v>
      </c>
    </row>
    <row r="49" spans="1:5" x14ac:dyDescent="0.25">
      <c r="A49" s="16" t="s">
        <v>40</v>
      </c>
      <c r="B49" s="6">
        <v>44509850.189999998</v>
      </c>
      <c r="C49" s="6">
        <v>44509850.189999998</v>
      </c>
      <c r="D49" s="6">
        <v>45468629.350000001</v>
      </c>
    </row>
    <row r="50" spans="1:5" x14ac:dyDescent="0.25">
      <c r="A50" s="16" t="s">
        <v>41</v>
      </c>
      <c r="B50" s="5">
        <f t="shared" ref="B50:D50" si="4">SUM(B46:B49)</f>
        <v>86872109.219999999</v>
      </c>
      <c r="C50" s="5">
        <f t="shared" si="4"/>
        <v>86872787.889999986</v>
      </c>
      <c r="D50" s="5">
        <f t="shared" si="4"/>
        <v>87661976.460000008</v>
      </c>
      <c r="E50" s="17"/>
    </row>
    <row r="51" spans="1:5" x14ac:dyDescent="0.25">
      <c r="A51" s="16"/>
      <c r="B51" s="8"/>
      <c r="C51" s="8"/>
      <c r="D51" s="8"/>
    </row>
    <row r="52" spans="1:5" x14ac:dyDescent="0.25">
      <c r="A52" s="16" t="s">
        <v>42</v>
      </c>
      <c r="B52" s="5">
        <f t="shared" ref="B52:D52" si="5">B50</f>
        <v>86872109.219999999</v>
      </c>
      <c r="C52" s="5">
        <f t="shared" si="5"/>
        <v>86872787.889999986</v>
      </c>
      <c r="D52" s="5">
        <f t="shared" si="5"/>
        <v>87661976.460000008</v>
      </c>
      <c r="E52" s="17"/>
    </row>
    <row r="53" spans="1:5" x14ac:dyDescent="0.25">
      <c r="A53" s="16"/>
      <c r="B53" s="8"/>
      <c r="C53" s="8"/>
      <c r="D53" s="8"/>
    </row>
    <row r="54" spans="1:5" x14ac:dyDescent="0.25">
      <c r="A54" s="16" t="s">
        <v>43</v>
      </c>
      <c r="B54" s="8"/>
      <c r="C54" s="8"/>
      <c r="D54" s="8"/>
    </row>
    <row r="55" spans="1:5" x14ac:dyDescent="0.25">
      <c r="A55" s="16" t="s">
        <v>44</v>
      </c>
      <c r="B55" s="8"/>
      <c r="C55" s="8"/>
      <c r="D55" s="8"/>
    </row>
    <row r="56" spans="1:5" x14ac:dyDescent="0.25">
      <c r="A56" s="16" t="s">
        <v>45</v>
      </c>
      <c r="B56" s="5">
        <v>-19183032.489999998</v>
      </c>
      <c r="C56" s="5">
        <v>17642505.59</v>
      </c>
      <c r="D56" s="5">
        <v>20470107.809999999</v>
      </c>
    </row>
    <row r="57" spans="1:5" x14ac:dyDescent="0.25">
      <c r="A57" s="16" t="s">
        <v>46</v>
      </c>
      <c r="B57" s="5">
        <v>22671810.43</v>
      </c>
      <c r="C57" s="5">
        <v>21842139.129999999</v>
      </c>
      <c r="D57" s="5">
        <v>46989654.560000002</v>
      </c>
    </row>
    <row r="58" spans="1:5" x14ac:dyDescent="0.25">
      <c r="A58" s="16" t="s">
        <v>47</v>
      </c>
      <c r="B58" s="5">
        <v>4405505.4000000004</v>
      </c>
      <c r="C58" s="5">
        <v>7106521.9400000004</v>
      </c>
      <c r="D58" s="5">
        <v>5330194.32</v>
      </c>
    </row>
    <row r="59" spans="1:5" x14ac:dyDescent="0.25">
      <c r="A59" s="16" t="s">
        <v>48</v>
      </c>
      <c r="B59" s="6">
        <v>0</v>
      </c>
      <c r="C59" s="6">
        <v>0</v>
      </c>
      <c r="D59" s="6">
        <v>601000000</v>
      </c>
    </row>
    <row r="60" spans="1:5" x14ac:dyDescent="0.25">
      <c r="A60" s="16" t="s">
        <v>49</v>
      </c>
      <c r="B60" s="5">
        <f t="shared" ref="B60:D60" si="6">SUM(B56:B59)</f>
        <v>7894283.3400000017</v>
      </c>
      <c r="C60" s="5">
        <f t="shared" si="6"/>
        <v>46591166.659999996</v>
      </c>
      <c r="D60" s="5">
        <f t="shared" si="6"/>
        <v>673789956.69000006</v>
      </c>
      <c r="E60" s="17"/>
    </row>
    <row r="61" spans="1:5" x14ac:dyDescent="0.25">
      <c r="A61" s="16"/>
      <c r="B61" s="8"/>
      <c r="C61" s="8"/>
      <c r="D61" s="8"/>
    </row>
    <row r="62" spans="1:5" x14ac:dyDescent="0.25">
      <c r="A62" s="16" t="s">
        <v>50</v>
      </c>
      <c r="B62" s="10">
        <v>0</v>
      </c>
      <c r="C62" s="10">
        <v>0</v>
      </c>
      <c r="D62" s="10">
        <v>0</v>
      </c>
    </row>
    <row r="63" spans="1:5" x14ac:dyDescent="0.25">
      <c r="A63" s="16" t="s">
        <v>51</v>
      </c>
      <c r="B63" s="8">
        <f t="shared" ref="B63:D63" si="7">SUM(B62)</f>
        <v>0</v>
      </c>
      <c r="C63" s="8">
        <f t="shared" si="7"/>
        <v>0</v>
      </c>
      <c r="D63" s="8">
        <f t="shared" si="7"/>
        <v>0</v>
      </c>
      <c r="E63" s="17"/>
    </row>
    <row r="64" spans="1:5" x14ac:dyDescent="0.25">
      <c r="A64" s="16"/>
      <c r="B64" s="8"/>
      <c r="C64" s="8"/>
      <c r="D64" s="8"/>
    </row>
    <row r="65" spans="1:5" x14ac:dyDescent="0.25">
      <c r="A65" s="16" t="s">
        <v>52</v>
      </c>
      <c r="B65" s="8"/>
      <c r="C65" s="8"/>
      <c r="D65" s="8"/>
    </row>
    <row r="66" spans="1:5" x14ac:dyDescent="0.25">
      <c r="A66" s="16" t="s">
        <v>53</v>
      </c>
      <c r="B66" s="5">
        <v>0</v>
      </c>
      <c r="C66" s="5">
        <v>0</v>
      </c>
      <c r="D66" s="5">
        <v>0</v>
      </c>
    </row>
    <row r="67" spans="1:5" x14ac:dyDescent="0.25">
      <c r="A67" s="16" t="s">
        <v>54</v>
      </c>
      <c r="B67" s="5">
        <v>366485346.07999998</v>
      </c>
      <c r="C67" s="5">
        <v>333006996.39999998</v>
      </c>
      <c r="D67" s="5">
        <v>329239978.79000002</v>
      </c>
    </row>
    <row r="68" spans="1:5" x14ac:dyDescent="0.25">
      <c r="A68" s="16" t="s">
        <v>55</v>
      </c>
      <c r="B68" s="5">
        <v>127384750.23999999</v>
      </c>
      <c r="C68" s="5">
        <v>117448211.56999999</v>
      </c>
      <c r="D68" s="5">
        <v>152073442.72999999</v>
      </c>
    </row>
    <row r="69" spans="1:5" x14ac:dyDescent="0.25">
      <c r="A69" s="16" t="s">
        <v>56</v>
      </c>
      <c r="B69" s="5">
        <v>3079024.7</v>
      </c>
      <c r="C69" s="5">
        <v>5227023.3600000003</v>
      </c>
      <c r="D69" s="5">
        <v>3332188.59</v>
      </c>
    </row>
    <row r="70" spans="1:5" x14ac:dyDescent="0.25">
      <c r="A70" s="16" t="s">
        <v>57</v>
      </c>
      <c r="B70" s="5">
        <v>0</v>
      </c>
      <c r="C70" s="5">
        <v>0</v>
      </c>
      <c r="D70" s="5">
        <v>0</v>
      </c>
    </row>
    <row r="71" spans="1:5" x14ac:dyDescent="0.25">
      <c r="A71" s="16" t="s">
        <v>58</v>
      </c>
      <c r="B71" s="5">
        <v>226777609.33000001</v>
      </c>
      <c r="C71" s="5">
        <v>209661249.91999999</v>
      </c>
      <c r="D71" s="5">
        <v>191304029.53</v>
      </c>
    </row>
    <row r="72" spans="1:5" x14ac:dyDescent="0.25">
      <c r="A72" s="16" t="s">
        <v>59</v>
      </c>
      <c r="B72" s="5">
        <v>207746.92</v>
      </c>
      <c r="C72" s="5">
        <v>218599.02</v>
      </c>
      <c r="D72" s="5">
        <v>238007.26</v>
      </c>
    </row>
    <row r="73" spans="1:5" x14ac:dyDescent="0.25">
      <c r="A73" s="16" t="s">
        <v>60</v>
      </c>
      <c r="B73" s="6">
        <v>-92482545.530000001</v>
      </c>
      <c r="C73" s="6">
        <v>-89007547.560000002</v>
      </c>
      <c r="D73" s="6">
        <v>-81360673.829999998</v>
      </c>
    </row>
    <row r="74" spans="1:5" x14ac:dyDescent="0.25">
      <c r="A74" s="16" t="s">
        <v>61</v>
      </c>
      <c r="B74" s="5">
        <f t="shared" ref="B74:D74" si="8">SUM(B66:B73)</f>
        <v>631451931.74000001</v>
      </c>
      <c r="C74" s="5">
        <f t="shared" si="8"/>
        <v>576554532.71000004</v>
      </c>
      <c r="D74" s="5">
        <f t="shared" si="8"/>
        <v>594826973.06999993</v>
      </c>
      <c r="E74" s="17"/>
    </row>
    <row r="75" spans="1:5" x14ac:dyDescent="0.25">
      <c r="A75" s="16"/>
      <c r="B75" s="8"/>
      <c r="C75" s="8"/>
      <c r="D75" s="8"/>
    </row>
    <row r="76" spans="1:5" x14ac:dyDescent="0.25">
      <c r="A76" s="16" t="s">
        <v>62</v>
      </c>
      <c r="B76" s="8"/>
      <c r="C76" s="8"/>
      <c r="D76" s="8"/>
    </row>
    <row r="77" spans="1:5" x14ac:dyDescent="0.25">
      <c r="A77" s="16" t="s">
        <v>63</v>
      </c>
      <c r="B77" s="6">
        <v>-30756925.140000001</v>
      </c>
      <c r="C77" s="6">
        <v>-28962152.969999999</v>
      </c>
      <c r="D77" s="6">
        <v>-39583767.719999999</v>
      </c>
    </row>
    <row r="78" spans="1:5" x14ac:dyDescent="0.25">
      <c r="A78" s="16" t="s">
        <v>64</v>
      </c>
      <c r="B78" s="5">
        <f t="shared" ref="B78:D78" si="9">SUM(B77)</f>
        <v>-30756925.140000001</v>
      </c>
      <c r="C78" s="5">
        <f t="shared" si="9"/>
        <v>-28962152.969999999</v>
      </c>
      <c r="D78" s="5">
        <f t="shared" si="9"/>
        <v>-39583767.719999999</v>
      </c>
      <c r="E78" s="17"/>
    </row>
    <row r="79" spans="1:5" x14ac:dyDescent="0.25">
      <c r="A79" s="16"/>
      <c r="B79" s="8"/>
      <c r="C79" s="8"/>
      <c r="D79" s="8"/>
    </row>
    <row r="80" spans="1:5" x14ac:dyDescent="0.25">
      <c r="A80" s="16" t="s">
        <v>65</v>
      </c>
      <c r="B80" s="8"/>
      <c r="C80" s="8"/>
      <c r="D80" s="8"/>
    </row>
    <row r="81" spans="1:5" x14ac:dyDescent="0.25">
      <c r="A81" s="16" t="s">
        <v>66</v>
      </c>
      <c r="B81" s="5">
        <v>33001964.379999999</v>
      </c>
      <c r="C81" s="5">
        <v>33489885.449999999</v>
      </c>
      <c r="D81" s="5">
        <v>33333128.780000001</v>
      </c>
    </row>
    <row r="82" spans="1:5" x14ac:dyDescent="0.25">
      <c r="A82" s="16" t="s">
        <v>67</v>
      </c>
      <c r="B82" s="5">
        <v>193447801.66999999</v>
      </c>
      <c r="C82" s="5">
        <v>189438033.34</v>
      </c>
      <c r="D82" s="5">
        <v>190539970.50999999</v>
      </c>
    </row>
    <row r="83" spans="1:5" x14ac:dyDescent="0.25">
      <c r="A83" s="16" t="s">
        <v>68</v>
      </c>
      <c r="B83" s="5">
        <v>0</v>
      </c>
      <c r="C83" s="5">
        <v>0</v>
      </c>
      <c r="D83" s="5">
        <v>0</v>
      </c>
    </row>
    <row r="84" spans="1:5" x14ac:dyDescent="0.25">
      <c r="A84" s="16" t="s">
        <v>69</v>
      </c>
      <c r="B84" s="5">
        <v>-95589519.989999995</v>
      </c>
      <c r="C84" s="5">
        <v>-95589519.989999995</v>
      </c>
      <c r="D84" s="5">
        <v>-119812083.17999999</v>
      </c>
    </row>
    <row r="85" spans="1:5" x14ac:dyDescent="0.25">
      <c r="A85" s="16" t="s">
        <v>70</v>
      </c>
      <c r="B85" s="5">
        <v>-647122.13</v>
      </c>
      <c r="C85" s="5">
        <v>-733865.09</v>
      </c>
      <c r="D85" s="5">
        <v>-593487.57999999996</v>
      </c>
    </row>
    <row r="86" spans="1:5" x14ac:dyDescent="0.25">
      <c r="A86" s="16" t="s">
        <v>71</v>
      </c>
      <c r="B86" s="5">
        <v>40598938.859999999</v>
      </c>
      <c r="C86" s="5">
        <v>44949459.869999997</v>
      </c>
      <c r="D86" s="5">
        <v>48032921.560000002</v>
      </c>
    </row>
    <row r="87" spans="1:5" x14ac:dyDescent="0.25">
      <c r="A87" s="16" t="s">
        <v>72</v>
      </c>
      <c r="B87" s="6">
        <v>1266339.9099999999</v>
      </c>
      <c r="C87" s="6">
        <v>1351898.32</v>
      </c>
      <c r="D87" s="6">
        <v>977183.77</v>
      </c>
    </row>
    <row r="88" spans="1:5" x14ac:dyDescent="0.25">
      <c r="A88" s="16" t="s">
        <v>73</v>
      </c>
      <c r="B88" s="5">
        <f t="shared" ref="B88:D88" si="10">SUM(B81:B87)</f>
        <v>172078402.69999999</v>
      </c>
      <c r="C88" s="5">
        <f t="shared" si="10"/>
        <v>172905891.89999998</v>
      </c>
      <c r="D88" s="5">
        <f t="shared" si="10"/>
        <v>152477633.86000001</v>
      </c>
      <c r="E88" s="17"/>
    </row>
    <row r="89" spans="1:5" x14ac:dyDescent="0.25">
      <c r="A89" s="16"/>
      <c r="B89" s="8"/>
      <c r="C89" s="8"/>
      <c r="D89" s="8"/>
    </row>
    <row r="90" spans="1:5" x14ac:dyDescent="0.25">
      <c r="A90" s="16" t="s">
        <v>74</v>
      </c>
      <c r="B90" s="8"/>
      <c r="C90" s="8"/>
      <c r="D90" s="8"/>
    </row>
    <row r="91" spans="1:5" x14ac:dyDescent="0.25">
      <c r="A91" s="16" t="s">
        <v>75</v>
      </c>
      <c r="B91" s="5">
        <v>64319330.710000001</v>
      </c>
      <c r="C91" s="5">
        <v>61453819.229999997</v>
      </c>
      <c r="D91" s="5">
        <v>59575216.660000004</v>
      </c>
    </row>
    <row r="92" spans="1:5" x14ac:dyDescent="0.25">
      <c r="A92" s="16" t="s">
        <v>76</v>
      </c>
      <c r="B92" s="6">
        <v>0</v>
      </c>
      <c r="C92" s="6">
        <v>0</v>
      </c>
      <c r="D92" s="6">
        <v>0</v>
      </c>
    </row>
    <row r="93" spans="1:5" x14ac:dyDescent="0.25">
      <c r="A93" s="16" t="s">
        <v>77</v>
      </c>
      <c r="B93" s="5">
        <f t="shared" ref="B93:D93" si="11">SUM(B91:B92)</f>
        <v>64319330.710000001</v>
      </c>
      <c r="C93" s="5">
        <f t="shared" si="11"/>
        <v>61453819.229999997</v>
      </c>
      <c r="D93" s="5">
        <f t="shared" si="11"/>
        <v>59575216.660000004</v>
      </c>
      <c r="E93" s="17"/>
    </row>
    <row r="94" spans="1:5" x14ac:dyDescent="0.25">
      <c r="A94" s="16"/>
      <c r="B94" s="8"/>
      <c r="C94" s="8"/>
      <c r="D94" s="8"/>
    </row>
    <row r="95" spans="1:5" x14ac:dyDescent="0.25">
      <c r="A95" s="16" t="s">
        <v>78</v>
      </c>
      <c r="B95" s="8"/>
      <c r="C95" s="8"/>
      <c r="D95" s="8"/>
    </row>
    <row r="96" spans="1:5" x14ac:dyDescent="0.25">
      <c r="A96" s="16" t="s">
        <v>79</v>
      </c>
      <c r="B96" s="5">
        <v>52520723.159999996</v>
      </c>
      <c r="C96" s="5">
        <v>64775749.020000011</v>
      </c>
      <c r="D96" s="5">
        <v>46080975.449999996</v>
      </c>
    </row>
    <row r="97" spans="1:5" x14ac:dyDescent="0.25">
      <c r="A97" s="16" t="s">
        <v>80</v>
      </c>
      <c r="B97" s="5">
        <v>3336252.6</v>
      </c>
      <c r="C97" s="5">
        <v>3689321.09</v>
      </c>
      <c r="D97" s="5">
        <v>4081324.6</v>
      </c>
    </row>
    <row r="98" spans="1:5" x14ac:dyDescent="0.25">
      <c r="A98" s="16" t="s">
        <v>81</v>
      </c>
      <c r="B98" s="6">
        <v>0</v>
      </c>
      <c r="C98" s="6">
        <v>0</v>
      </c>
      <c r="D98" s="6">
        <v>0</v>
      </c>
    </row>
    <row r="99" spans="1:5" x14ac:dyDescent="0.25">
      <c r="A99" s="16" t="s">
        <v>82</v>
      </c>
      <c r="B99" s="5">
        <f t="shared" ref="B99:D99" si="12">SUM(B96:B98)</f>
        <v>55856975.759999998</v>
      </c>
      <c r="C99" s="5">
        <f t="shared" si="12"/>
        <v>68465070.110000014</v>
      </c>
      <c r="D99" s="5">
        <f t="shared" si="12"/>
        <v>50162300.049999997</v>
      </c>
      <c r="E99" s="17"/>
    </row>
    <row r="100" spans="1:5" x14ac:dyDescent="0.25">
      <c r="A100" s="16"/>
      <c r="B100" s="8"/>
      <c r="C100" s="8"/>
      <c r="D100" s="8"/>
    </row>
    <row r="101" spans="1:5" x14ac:dyDescent="0.25">
      <c r="A101" s="16" t="s">
        <v>83</v>
      </c>
      <c r="B101" s="6">
        <v>997092305.58000004</v>
      </c>
      <c r="C101" s="6">
        <v>988302082.65999997</v>
      </c>
      <c r="D101" s="6">
        <v>989141794.57000005</v>
      </c>
      <c r="E101" s="17"/>
    </row>
    <row r="102" spans="1:5" x14ac:dyDescent="0.25">
      <c r="A102" s="16" t="s">
        <v>84</v>
      </c>
      <c r="B102" s="5">
        <f t="shared" ref="B102:D102" si="13">SUM(B101)</f>
        <v>997092305.58000004</v>
      </c>
      <c r="C102" s="5">
        <f t="shared" si="13"/>
        <v>988302082.65999997</v>
      </c>
      <c r="D102" s="5">
        <f t="shared" si="13"/>
        <v>989141794.57000005</v>
      </c>
      <c r="E102" s="17"/>
    </row>
    <row r="103" spans="1:5" x14ac:dyDescent="0.25">
      <c r="A103" s="16"/>
      <c r="B103" s="5"/>
      <c r="C103" s="5"/>
      <c r="D103" s="5"/>
    </row>
    <row r="104" spans="1:5" x14ac:dyDescent="0.25">
      <c r="A104" s="16" t="s">
        <v>85</v>
      </c>
      <c r="B104" s="5">
        <f t="shared" ref="B104:D104" si="14">SUM(B102,B99,B93,B88,B78,B74,B63,B60)</f>
        <v>1897936304.6899998</v>
      </c>
      <c r="C104" s="5">
        <f t="shared" si="14"/>
        <v>1885310410.3000002</v>
      </c>
      <c r="D104" s="5">
        <f t="shared" si="14"/>
        <v>2480390107.1799998</v>
      </c>
      <c r="E104" s="17"/>
    </row>
    <row r="105" spans="1:5" x14ac:dyDescent="0.25">
      <c r="A105" s="16"/>
      <c r="B105" s="8"/>
      <c r="C105" s="8"/>
      <c r="D105" s="8"/>
    </row>
    <row r="106" spans="1:5" x14ac:dyDescent="0.25">
      <c r="A106" s="16" t="s">
        <v>86</v>
      </c>
      <c r="B106" s="8"/>
      <c r="C106" s="8"/>
      <c r="D106" s="8"/>
    </row>
    <row r="107" spans="1:5" x14ac:dyDescent="0.25">
      <c r="A107" s="16" t="s">
        <v>87</v>
      </c>
      <c r="B107" s="5">
        <v>20218043.82</v>
      </c>
      <c r="C107" s="5">
        <v>20219733.649999999</v>
      </c>
      <c r="D107" s="5">
        <v>20221481.530000001</v>
      </c>
    </row>
    <row r="108" spans="1:5" x14ac:dyDescent="0.25">
      <c r="A108" s="16" t="s">
        <v>88</v>
      </c>
      <c r="B108" s="5">
        <v>10587404.77</v>
      </c>
      <c r="C108" s="5">
        <v>10587404.77</v>
      </c>
      <c r="D108" s="5">
        <v>12224577.460000001</v>
      </c>
    </row>
    <row r="109" spans="1:5" x14ac:dyDescent="0.25">
      <c r="A109" s="16" t="s">
        <v>89</v>
      </c>
      <c r="B109" s="5">
        <v>0</v>
      </c>
      <c r="C109" s="5">
        <v>0</v>
      </c>
      <c r="D109" s="5">
        <v>0</v>
      </c>
    </row>
    <row r="110" spans="1:5" x14ac:dyDescent="0.25">
      <c r="A110" s="16" t="s">
        <v>90</v>
      </c>
      <c r="B110" s="5">
        <v>0</v>
      </c>
      <c r="C110" s="5">
        <v>0</v>
      </c>
      <c r="D110" s="5">
        <v>0</v>
      </c>
    </row>
    <row r="111" spans="1:5" x14ac:dyDescent="0.25">
      <c r="A111" s="16" t="s">
        <v>91</v>
      </c>
      <c r="B111" s="5">
        <v>23664950.960000001</v>
      </c>
      <c r="C111" s="5">
        <v>27036166.890000001</v>
      </c>
      <c r="D111" s="5">
        <v>29052185.989999998</v>
      </c>
    </row>
    <row r="112" spans="1:5" x14ac:dyDescent="0.25">
      <c r="A112" s="16" t="s">
        <v>92</v>
      </c>
      <c r="B112" s="5">
        <v>0</v>
      </c>
      <c r="C112" s="5">
        <v>0</v>
      </c>
      <c r="D112" s="5">
        <v>0</v>
      </c>
    </row>
    <row r="113" spans="1:5" x14ac:dyDescent="0.25">
      <c r="A113" s="16" t="s">
        <v>93</v>
      </c>
      <c r="B113" s="5">
        <v>22749581.59</v>
      </c>
      <c r="C113" s="5">
        <v>22584037.75</v>
      </c>
      <c r="D113" s="5">
        <v>23721649.210000001</v>
      </c>
    </row>
    <row r="114" spans="1:5" x14ac:dyDescent="0.25">
      <c r="A114" s="16" t="s">
        <v>94</v>
      </c>
      <c r="B114" s="5">
        <v>84338777.859999999</v>
      </c>
      <c r="C114" s="5">
        <v>81485019.859999999</v>
      </c>
      <c r="D114" s="5">
        <v>79578913.150000006</v>
      </c>
    </row>
    <row r="115" spans="1:5" x14ac:dyDescent="0.25">
      <c r="A115" s="16" t="s">
        <v>95</v>
      </c>
      <c r="B115" s="5">
        <v>0</v>
      </c>
      <c r="C115" s="5">
        <v>0</v>
      </c>
      <c r="D115" s="5">
        <v>0</v>
      </c>
    </row>
    <row r="116" spans="1:5" x14ac:dyDescent="0.25">
      <c r="A116" s="16" t="s">
        <v>96</v>
      </c>
      <c r="B116" s="5">
        <v>58224555.259999998</v>
      </c>
      <c r="C116" s="5">
        <v>57889489.299999997</v>
      </c>
      <c r="D116" s="5">
        <v>57541577.370000005</v>
      </c>
    </row>
    <row r="117" spans="1:5" x14ac:dyDescent="0.25">
      <c r="A117" s="16" t="s">
        <v>97</v>
      </c>
      <c r="B117" s="5">
        <v>580318344.70000005</v>
      </c>
      <c r="C117" s="5">
        <v>563659282.05999994</v>
      </c>
      <c r="D117" s="5">
        <v>564077361.32000005</v>
      </c>
    </row>
    <row r="118" spans="1:5" x14ac:dyDescent="0.25">
      <c r="A118" s="16" t="s">
        <v>98</v>
      </c>
      <c r="B118" s="5">
        <v>1082024.83</v>
      </c>
      <c r="C118" s="5">
        <v>1104463.71</v>
      </c>
      <c r="D118" s="5">
        <v>1175057.72</v>
      </c>
    </row>
    <row r="119" spans="1:5" x14ac:dyDescent="0.25">
      <c r="A119" s="16" t="s">
        <v>99</v>
      </c>
      <c r="B119" s="5">
        <v>-2121268.15</v>
      </c>
      <c r="C119" s="5">
        <v>-3362122.63</v>
      </c>
      <c r="D119" s="5">
        <v>0</v>
      </c>
    </row>
    <row r="120" spans="1:5" x14ac:dyDescent="0.25">
      <c r="A120" s="16" t="s">
        <v>81</v>
      </c>
      <c r="B120" s="5">
        <v>360659494.19999999</v>
      </c>
      <c r="C120" s="5">
        <v>354381313.12</v>
      </c>
      <c r="D120" s="5">
        <v>356551556.42000002</v>
      </c>
    </row>
    <row r="121" spans="1:5" x14ac:dyDescent="0.25">
      <c r="A121" s="16" t="s">
        <v>100</v>
      </c>
      <c r="B121" s="5">
        <v>3220683.5</v>
      </c>
      <c r="C121" s="5">
        <v>3061195.84</v>
      </c>
      <c r="D121" s="5">
        <v>2901708.18</v>
      </c>
    </row>
    <row r="122" spans="1:5" x14ac:dyDescent="0.25">
      <c r="A122" s="16" t="s">
        <v>101</v>
      </c>
      <c r="B122" s="6">
        <v>30967745.989999998</v>
      </c>
      <c r="C122" s="6">
        <v>30806825.350000001</v>
      </c>
      <c r="D122" s="6">
        <v>30645904.710000001</v>
      </c>
    </row>
    <row r="123" spans="1:5" x14ac:dyDescent="0.25">
      <c r="A123" s="16" t="s">
        <v>102</v>
      </c>
      <c r="B123" s="5">
        <f t="shared" ref="B123:D123" si="15">SUM(B107:B122)</f>
        <v>1193910339.3300002</v>
      </c>
      <c r="C123" s="5">
        <f t="shared" si="15"/>
        <v>1169452809.6699998</v>
      </c>
      <c r="D123" s="5">
        <f t="shared" si="15"/>
        <v>1177691973.0600002</v>
      </c>
      <c r="E123" s="17"/>
    </row>
    <row r="124" spans="1:5" x14ac:dyDescent="0.25">
      <c r="A124" s="16"/>
      <c r="B124" s="8"/>
      <c r="C124" s="8"/>
      <c r="D124" s="8"/>
    </row>
    <row r="125" spans="1:5" ht="15.75" thickBot="1" x14ac:dyDescent="0.3">
      <c r="A125" s="16" t="s">
        <v>103</v>
      </c>
      <c r="B125" s="11">
        <f t="shared" ref="B125:D125" si="16">SUM(B123,B104,B52,B42)</f>
        <v>15363069567.440001</v>
      </c>
      <c r="C125" s="11">
        <f t="shared" si="16"/>
        <v>15422523893.010002</v>
      </c>
      <c r="D125" s="11">
        <f t="shared" si="16"/>
        <v>16126660858.350002</v>
      </c>
      <c r="E125" s="17"/>
    </row>
    <row r="126" spans="1:5" ht="15.75" thickTop="1" x14ac:dyDescent="0.25">
      <c r="A126" s="16"/>
      <c r="B126" s="8"/>
      <c r="C126" s="8"/>
      <c r="D126" s="8"/>
    </row>
    <row r="127" spans="1:5" x14ac:dyDescent="0.25">
      <c r="A127" s="16" t="s">
        <v>104</v>
      </c>
      <c r="B127" s="8"/>
      <c r="C127" s="8"/>
      <c r="D127" s="8"/>
    </row>
    <row r="128" spans="1:5" x14ac:dyDescent="0.25">
      <c r="A128" s="16" t="s">
        <v>105</v>
      </c>
      <c r="B128" s="8"/>
      <c r="C128" s="8"/>
      <c r="D128" s="8"/>
    </row>
    <row r="129" spans="1:5" x14ac:dyDescent="0.25">
      <c r="A129" s="16" t="s">
        <v>106</v>
      </c>
      <c r="B129" s="4">
        <v>-6222105.3800000008</v>
      </c>
      <c r="C129" s="4">
        <v>-6224654.8900000006</v>
      </c>
      <c r="D129" s="4">
        <v>-6227210.4200000009</v>
      </c>
    </row>
    <row r="130" spans="1:5" x14ac:dyDescent="0.25">
      <c r="A130" s="16" t="s">
        <v>107</v>
      </c>
      <c r="B130" s="5">
        <v>-165887586.41</v>
      </c>
      <c r="C130" s="5">
        <v>-149271728.50999999</v>
      </c>
      <c r="D130" s="5">
        <v>-154301114.87</v>
      </c>
    </row>
    <row r="131" spans="1:5" x14ac:dyDescent="0.25">
      <c r="A131" s="16" t="s">
        <v>108</v>
      </c>
      <c r="B131" s="5">
        <v>0</v>
      </c>
      <c r="C131" s="5">
        <v>0</v>
      </c>
      <c r="D131" s="5">
        <v>0</v>
      </c>
    </row>
    <row r="132" spans="1:5" x14ac:dyDescent="0.25">
      <c r="A132" s="16" t="s">
        <v>109</v>
      </c>
      <c r="B132" s="5">
        <v>-40000000</v>
      </c>
      <c r="C132" s="5">
        <v>-90000000</v>
      </c>
      <c r="D132" s="5">
        <v>0</v>
      </c>
    </row>
    <row r="133" spans="1:5" x14ac:dyDescent="0.25">
      <c r="A133" s="16" t="s">
        <v>110</v>
      </c>
      <c r="B133" s="5">
        <v>-366546769.54000002</v>
      </c>
      <c r="C133" s="5">
        <v>-375950893.60000002</v>
      </c>
      <c r="D133" s="5">
        <v>-402290372.06</v>
      </c>
    </row>
    <row r="134" spans="1:5" x14ac:dyDescent="0.25">
      <c r="A134" s="16" t="s">
        <v>111</v>
      </c>
      <c r="B134" s="5">
        <v>0</v>
      </c>
      <c r="C134" s="5">
        <v>0</v>
      </c>
      <c r="D134" s="5">
        <v>0</v>
      </c>
    </row>
    <row r="135" spans="1:5" x14ac:dyDescent="0.25">
      <c r="A135" s="16" t="s">
        <v>112</v>
      </c>
      <c r="B135" s="5">
        <v>-1474076.88</v>
      </c>
      <c r="C135" s="5">
        <v>-811261.39</v>
      </c>
      <c r="D135" s="5">
        <v>-14625.78</v>
      </c>
    </row>
    <row r="136" spans="1:5" x14ac:dyDescent="0.25">
      <c r="A136" s="16" t="s">
        <v>113</v>
      </c>
      <c r="B136" s="5">
        <v>-7793226.5199999996</v>
      </c>
      <c r="C136" s="5">
        <v>-7724225.3499999996</v>
      </c>
      <c r="D136" s="5">
        <v>-7810024.2999999998</v>
      </c>
    </row>
    <row r="137" spans="1:5" x14ac:dyDescent="0.25">
      <c r="A137" s="16" t="s">
        <v>114</v>
      </c>
      <c r="B137" s="5">
        <v>-95294824.579999998</v>
      </c>
      <c r="C137" s="5">
        <v>-99095800.469999999</v>
      </c>
      <c r="D137" s="5">
        <v>-81149953.269999996</v>
      </c>
    </row>
    <row r="138" spans="1:5" x14ac:dyDescent="0.25">
      <c r="A138" s="16" t="s">
        <v>115</v>
      </c>
      <c r="B138" s="5">
        <v>-65528006.259999998</v>
      </c>
      <c r="C138" s="5">
        <v>-71732247.840000004</v>
      </c>
      <c r="D138" s="5">
        <v>-56465410.909999996</v>
      </c>
    </row>
    <row r="139" spans="1:5" x14ac:dyDescent="0.25">
      <c r="A139" s="16" t="s">
        <v>116</v>
      </c>
      <c r="B139" s="5">
        <v>0</v>
      </c>
      <c r="C139" s="5">
        <v>0</v>
      </c>
      <c r="D139" s="5">
        <v>0</v>
      </c>
    </row>
    <row r="140" spans="1:5" x14ac:dyDescent="0.25">
      <c r="A140" s="16" t="s">
        <v>117</v>
      </c>
      <c r="B140" s="5">
        <v>-397291.99</v>
      </c>
      <c r="C140" s="5">
        <v>-233159.37</v>
      </c>
      <c r="D140" s="5">
        <v>-390092.56</v>
      </c>
    </row>
    <row r="141" spans="1:5" x14ac:dyDescent="0.25">
      <c r="A141" s="16" t="s">
        <v>118</v>
      </c>
      <c r="B141" s="5">
        <v>-28879701.449999999</v>
      </c>
      <c r="C141" s="5">
        <v>-31077482.280000001</v>
      </c>
      <c r="D141" s="5">
        <v>-34833142.299999997</v>
      </c>
    </row>
    <row r="142" spans="1:5" x14ac:dyDescent="0.25">
      <c r="A142" s="16" t="s">
        <v>119</v>
      </c>
      <c r="B142" s="6">
        <v>-25247751.550000001</v>
      </c>
      <c r="C142" s="6">
        <v>-25773135.09</v>
      </c>
      <c r="D142" s="6">
        <v>-25649445.460000001</v>
      </c>
    </row>
    <row r="143" spans="1:5" x14ac:dyDescent="0.25">
      <c r="A143" s="16" t="s">
        <v>120</v>
      </c>
      <c r="B143" s="5">
        <f t="shared" ref="B143:D143" si="17">SUM(B129:B142)</f>
        <v>-803271340.56000006</v>
      </c>
      <c r="C143" s="5">
        <f t="shared" si="17"/>
        <v>-857894588.79000008</v>
      </c>
      <c r="D143" s="5">
        <f t="shared" si="17"/>
        <v>-769131391.92999983</v>
      </c>
      <c r="E143" s="17"/>
    </row>
    <row r="144" spans="1:5" x14ac:dyDescent="0.25">
      <c r="A144" s="16"/>
      <c r="B144" s="8"/>
      <c r="C144" s="8"/>
      <c r="D144" s="8"/>
    </row>
    <row r="145" spans="1:5" x14ac:dyDescent="0.25">
      <c r="A145" s="16" t="s">
        <v>121</v>
      </c>
      <c r="B145" s="8"/>
      <c r="C145" s="8"/>
      <c r="D145" s="8"/>
    </row>
    <row r="146" spans="1:5" x14ac:dyDescent="0.25">
      <c r="A146" s="16" t="s">
        <v>122</v>
      </c>
      <c r="B146" s="8"/>
      <c r="C146" s="8"/>
      <c r="D146" s="8"/>
    </row>
    <row r="147" spans="1:5" x14ac:dyDescent="0.25">
      <c r="A147" s="16" t="s">
        <v>123</v>
      </c>
      <c r="B147" s="6">
        <v>0</v>
      </c>
      <c r="C147" s="6">
        <v>0</v>
      </c>
      <c r="D147" s="6">
        <v>0</v>
      </c>
    </row>
    <row r="148" spans="1:5" x14ac:dyDescent="0.25">
      <c r="A148" s="16" t="s">
        <v>124</v>
      </c>
      <c r="B148" s="5">
        <f t="shared" ref="B148:D148" si="18">SUM(B147)</f>
        <v>0</v>
      </c>
      <c r="C148" s="5">
        <f t="shared" si="18"/>
        <v>0</v>
      </c>
      <c r="D148" s="5">
        <f t="shared" si="18"/>
        <v>0</v>
      </c>
      <c r="E148" s="17"/>
    </row>
    <row r="149" spans="1:5" x14ac:dyDescent="0.25">
      <c r="A149" s="16"/>
      <c r="B149" s="8"/>
      <c r="C149" s="8"/>
      <c r="D149" s="8"/>
    </row>
    <row r="150" spans="1:5" x14ac:dyDescent="0.25">
      <c r="A150" s="16" t="s">
        <v>125</v>
      </c>
      <c r="B150" s="8"/>
      <c r="C150" s="8"/>
      <c r="D150" s="8"/>
    </row>
    <row r="151" spans="1:5" x14ac:dyDescent="0.25">
      <c r="A151" s="16" t="s">
        <v>126</v>
      </c>
      <c r="B151" s="5">
        <v>0</v>
      </c>
      <c r="C151" s="5">
        <v>0</v>
      </c>
      <c r="D151" s="5">
        <v>0</v>
      </c>
    </row>
    <row r="152" spans="1:5" x14ac:dyDescent="0.25">
      <c r="A152" s="16" t="s">
        <v>127</v>
      </c>
      <c r="B152" s="5">
        <v>-1788861184.0699999</v>
      </c>
      <c r="C152" s="5">
        <v>-1786082438.79</v>
      </c>
      <c r="D152" s="5">
        <v>-1782054454.27</v>
      </c>
    </row>
    <row r="153" spans="1:5" x14ac:dyDescent="0.25">
      <c r="A153" s="16" t="s">
        <v>123</v>
      </c>
      <c r="B153" s="6">
        <v>-281133672.98000002</v>
      </c>
      <c r="C153" s="6">
        <v>-278983731.00999999</v>
      </c>
      <c r="D153" s="6">
        <v>-281420884.76999998</v>
      </c>
    </row>
    <row r="154" spans="1:5" x14ac:dyDescent="0.25">
      <c r="A154" s="16" t="s">
        <v>128</v>
      </c>
      <c r="B154" s="5">
        <f t="shared" ref="B154:D154" si="19">SUM(B151:B153)</f>
        <v>-2069994857.05</v>
      </c>
      <c r="C154" s="5">
        <f t="shared" si="19"/>
        <v>-2065066169.8</v>
      </c>
      <c r="D154" s="5">
        <f t="shared" si="19"/>
        <v>-2063475339.04</v>
      </c>
      <c r="E154" s="17"/>
    </row>
    <row r="155" spans="1:5" x14ac:dyDescent="0.25">
      <c r="A155" s="16"/>
      <c r="B155" s="8"/>
      <c r="C155" s="8"/>
      <c r="D155" s="8"/>
    </row>
    <row r="156" spans="1:5" x14ac:dyDescent="0.25">
      <c r="A156" s="16" t="s">
        <v>129</v>
      </c>
      <c r="B156" s="5">
        <f t="shared" ref="B156:D156" si="20">SUM(B154,B148)</f>
        <v>-2069994857.05</v>
      </c>
      <c r="C156" s="5">
        <f t="shared" si="20"/>
        <v>-2065066169.8</v>
      </c>
      <c r="D156" s="5">
        <f t="shared" si="20"/>
        <v>-2063475339.04</v>
      </c>
      <c r="E156" s="17"/>
    </row>
    <row r="157" spans="1:5" x14ac:dyDescent="0.25">
      <c r="A157" s="16"/>
      <c r="B157" s="8"/>
      <c r="C157" s="8"/>
      <c r="D157" s="8"/>
    </row>
    <row r="158" spans="1:5" x14ac:dyDescent="0.25">
      <c r="A158" s="16" t="s">
        <v>130</v>
      </c>
      <c r="B158" s="8"/>
      <c r="C158" s="8"/>
      <c r="D158" s="8"/>
    </row>
    <row r="159" spans="1:5" x14ac:dyDescent="0.25">
      <c r="A159" s="16" t="s">
        <v>131</v>
      </c>
      <c r="B159" s="5">
        <v>-273869147.88999999</v>
      </c>
      <c r="C159" s="5">
        <v>-273250106.17000002</v>
      </c>
      <c r="D159" s="5">
        <v>-272822971.07999998</v>
      </c>
    </row>
    <row r="160" spans="1:5" x14ac:dyDescent="0.25">
      <c r="A160" s="16" t="s">
        <v>132</v>
      </c>
      <c r="B160" s="5">
        <v>-39660086.549999997</v>
      </c>
      <c r="C160" s="5">
        <v>-32814760.080000002</v>
      </c>
      <c r="D160" s="5">
        <v>-27311138.25</v>
      </c>
    </row>
    <row r="161" spans="1:5" x14ac:dyDescent="0.25">
      <c r="A161" s="16" t="s">
        <v>133</v>
      </c>
      <c r="B161" s="5">
        <v>-720000</v>
      </c>
      <c r="C161" s="5">
        <v>-720000</v>
      </c>
      <c r="D161" s="5">
        <v>-720000</v>
      </c>
    </row>
    <row r="162" spans="1:5" x14ac:dyDescent="0.25">
      <c r="A162" s="16" t="s">
        <v>134</v>
      </c>
      <c r="B162" s="5">
        <v>104706241.06999999</v>
      </c>
      <c r="C162" s="5">
        <v>105032249.44</v>
      </c>
      <c r="D162" s="5">
        <v>105711265.94</v>
      </c>
    </row>
    <row r="163" spans="1:5" x14ac:dyDescent="0.25">
      <c r="A163" s="16" t="s">
        <v>135</v>
      </c>
      <c r="B163" s="5">
        <v>-179854532.44</v>
      </c>
      <c r="C163" s="5">
        <v>-179850487.84</v>
      </c>
      <c r="D163" s="5">
        <v>-179043850.99000001</v>
      </c>
    </row>
    <row r="164" spans="1:5" x14ac:dyDescent="0.25">
      <c r="A164" s="16" t="s">
        <v>136</v>
      </c>
      <c r="B164" s="5">
        <v>0</v>
      </c>
      <c r="C164" s="5">
        <v>0</v>
      </c>
      <c r="D164" s="5">
        <v>0</v>
      </c>
    </row>
    <row r="165" spans="1:5" x14ac:dyDescent="0.25">
      <c r="A165" s="16" t="s">
        <v>137</v>
      </c>
      <c r="B165" s="5">
        <v>-197845984.16</v>
      </c>
      <c r="C165" s="5">
        <v>-197800275</v>
      </c>
      <c r="D165" s="5">
        <v>-219571035.79000002</v>
      </c>
    </row>
    <row r="166" spans="1:5" x14ac:dyDescent="0.25">
      <c r="A166" s="16" t="s">
        <v>138</v>
      </c>
      <c r="B166" s="5">
        <v>-146700912.91</v>
      </c>
      <c r="C166" s="5">
        <v>-147255386.71000001</v>
      </c>
      <c r="D166" s="5">
        <v>-149322924.11000001</v>
      </c>
    </row>
    <row r="167" spans="1:5" x14ac:dyDescent="0.25">
      <c r="A167" s="16" t="s">
        <v>139</v>
      </c>
      <c r="B167" s="5">
        <v>-305110987.70999998</v>
      </c>
      <c r="C167" s="5">
        <v>-320466227.67000002</v>
      </c>
      <c r="D167" s="5">
        <v>-319454608.91000003</v>
      </c>
    </row>
    <row r="168" spans="1:5" x14ac:dyDescent="0.25">
      <c r="A168" s="16" t="s">
        <v>140</v>
      </c>
      <c r="B168" s="5">
        <v>-823628477.64999998</v>
      </c>
      <c r="C168" s="5">
        <v>-808315363.19000006</v>
      </c>
      <c r="D168" s="5">
        <v>-813679064.83000004</v>
      </c>
    </row>
    <row r="169" spans="1:5" x14ac:dyDescent="0.25">
      <c r="A169" s="16" t="s">
        <v>141</v>
      </c>
      <c r="B169" s="5">
        <v>-1188840.5</v>
      </c>
      <c r="C169" s="5">
        <v>-1135714.5</v>
      </c>
      <c r="D169" s="5">
        <v>-1127226.83</v>
      </c>
    </row>
    <row r="170" spans="1:5" x14ac:dyDescent="0.25">
      <c r="A170" s="16" t="s">
        <v>142</v>
      </c>
      <c r="B170" s="6">
        <v>0</v>
      </c>
      <c r="C170" s="6">
        <v>0</v>
      </c>
      <c r="D170" s="6">
        <v>0</v>
      </c>
    </row>
    <row r="171" spans="1:5" x14ac:dyDescent="0.25">
      <c r="A171" s="16" t="s">
        <v>143</v>
      </c>
      <c r="B171" s="5">
        <f t="shared" ref="B171:D171" si="21">SUM(B159:B170)</f>
        <v>-1863872728.7399998</v>
      </c>
      <c r="C171" s="5">
        <f t="shared" si="21"/>
        <v>-1856576071.72</v>
      </c>
      <c r="D171" s="5">
        <f t="shared" si="21"/>
        <v>-1877341554.8499999</v>
      </c>
      <c r="E171" s="17"/>
    </row>
    <row r="172" spans="1:5" x14ac:dyDescent="0.25">
      <c r="A172" s="16"/>
      <c r="B172" s="8"/>
      <c r="C172" s="8"/>
      <c r="D172" s="8"/>
    </row>
    <row r="173" spans="1:5" x14ac:dyDescent="0.25">
      <c r="A173" s="16" t="s">
        <v>144</v>
      </c>
      <c r="B173" s="8"/>
      <c r="C173" s="8"/>
      <c r="D173" s="8"/>
    </row>
    <row r="174" spans="1:5" x14ac:dyDescent="0.25">
      <c r="A174" s="16" t="s">
        <v>145</v>
      </c>
      <c r="B174" s="8"/>
      <c r="C174" s="8"/>
      <c r="D174" s="8"/>
    </row>
    <row r="175" spans="1:5" x14ac:dyDescent="0.25">
      <c r="A175" s="16" t="s">
        <v>146</v>
      </c>
      <c r="B175" s="8"/>
      <c r="C175" s="8"/>
      <c r="D175" s="8"/>
    </row>
    <row r="176" spans="1:5" x14ac:dyDescent="0.25">
      <c r="A176" s="16" t="s">
        <v>147</v>
      </c>
      <c r="B176" s="5">
        <v>-859037.91</v>
      </c>
      <c r="C176" s="5">
        <v>-859037.91</v>
      </c>
      <c r="D176" s="5">
        <v>-859037.91</v>
      </c>
    </row>
    <row r="177" spans="1:5" x14ac:dyDescent="0.25">
      <c r="A177" s="16" t="s">
        <v>148</v>
      </c>
      <c r="B177" s="5">
        <v>-478145249.87</v>
      </c>
      <c r="C177" s="5">
        <v>-478145249.87</v>
      </c>
      <c r="D177" s="5">
        <v>-478145249.87</v>
      </c>
    </row>
    <row r="178" spans="1:5" x14ac:dyDescent="0.25">
      <c r="A178" s="16" t="s">
        <v>149</v>
      </c>
      <c r="B178" s="5">
        <v>-3456896691.4699998</v>
      </c>
      <c r="C178" s="5">
        <v>-3456896691.4699998</v>
      </c>
      <c r="D178" s="5">
        <v>-3456896691.4699998</v>
      </c>
    </row>
    <row r="179" spans="1:5" x14ac:dyDescent="0.25">
      <c r="A179" s="16" t="s">
        <v>150</v>
      </c>
      <c r="B179" s="5">
        <v>7133879.4000000004</v>
      </c>
      <c r="C179" s="5">
        <v>7133879.4000000004</v>
      </c>
      <c r="D179" s="5">
        <v>7133879.4000000004</v>
      </c>
    </row>
    <row r="180" spans="1:5" x14ac:dyDescent="0.25">
      <c r="A180" s="16" t="s">
        <v>151</v>
      </c>
      <c r="B180" s="5">
        <v>0</v>
      </c>
      <c r="C180" s="5">
        <v>0</v>
      </c>
      <c r="D180" s="5">
        <v>0</v>
      </c>
    </row>
    <row r="181" spans="1:5" x14ac:dyDescent="0.25">
      <c r="A181" s="16" t="s">
        <v>152</v>
      </c>
      <c r="B181" s="5">
        <v>-34503649.57</v>
      </c>
      <c r="C181" s="5">
        <v>-34503649.57</v>
      </c>
      <c r="D181" s="5">
        <v>-34503649.57</v>
      </c>
    </row>
    <row r="182" spans="1:5" x14ac:dyDescent="0.25">
      <c r="A182" s="16" t="s">
        <v>153</v>
      </c>
      <c r="B182" s="5">
        <v>-1430301572.53</v>
      </c>
      <c r="C182" s="5">
        <v>-1430301572.53</v>
      </c>
      <c r="D182" s="5">
        <v>-1430474041.45</v>
      </c>
    </row>
    <row r="183" spans="1:5" x14ac:dyDescent="0.25">
      <c r="A183" s="16" t="s">
        <v>154</v>
      </c>
      <c r="B183" s="5">
        <v>13071242.880000001</v>
      </c>
      <c r="C183" s="5">
        <v>13071242.880000001</v>
      </c>
      <c r="D183" s="5">
        <v>13243711.800000001</v>
      </c>
    </row>
    <row r="184" spans="1:5" x14ac:dyDescent="0.25">
      <c r="A184" s="16" t="s">
        <v>155</v>
      </c>
      <c r="B184" s="5">
        <v>60149562.600000001</v>
      </c>
      <c r="C184" s="5">
        <v>60127474.659999996</v>
      </c>
      <c r="D184" s="5">
        <v>60105386.710000001</v>
      </c>
    </row>
    <row r="185" spans="1:5" x14ac:dyDescent="0.25">
      <c r="A185" s="16" t="s">
        <v>156</v>
      </c>
      <c r="B185" s="5">
        <v>-133566200.25</v>
      </c>
      <c r="C185" s="5">
        <v>-150540878.18000001</v>
      </c>
      <c r="D185" s="5">
        <v>-144614688.76000002</v>
      </c>
    </row>
    <row r="186" spans="1:5" x14ac:dyDescent="0.25">
      <c r="A186" s="16" t="s">
        <v>157</v>
      </c>
      <c r="B186" s="5">
        <v>55000000</v>
      </c>
      <c r="C186" s="5">
        <v>55000000</v>
      </c>
      <c r="D186" s="5">
        <v>69343000</v>
      </c>
    </row>
    <row r="187" spans="1:5" x14ac:dyDescent="0.25">
      <c r="A187" s="16" t="s">
        <v>158</v>
      </c>
      <c r="B187" s="6">
        <v>-21484570.550000001</v>
      </c>
      <c r="C187" s="6">
        <v>-21484570.550000001</v>
      </c>
      <c r="D187" s="6">
        <v>-21484570.550000001</v>
      </c>
    </row>
    <row r="188" spans="1:5" x14ac:dyDescent="0.25">
      <c r="A188" s="16" t="s">
        <v>159</v>
      </c>
      <c r="B188" s="5">
        <f t="shared" ref="B188:D188" si="22">SUM(B176:B187)</f>
        <v>-5420402287.2699995</v>
      </c>
      <c r="C188" s="5">
        <f t="shared" si="22"/>
        <v>-5437399053.1400003</v>
      </c>
      <c r="D188" s="5">
        <f t="shared" si="22"/>
        <v>-5417151951.6700001</v>
      </c>
      <c r="E188" s="17"/>
    </row>
    <row r="189" spans="1:5" x14ac:dyDescent="0.25">
      <c r="A189" s="16"/>
      <c r="B189" s="5"/>
      <c r="C189" s="5"/>
      <c r="D189" s="5"/>
    </row>
    <row r="190" spans="1:5" x14ac:dyDescent="0.25">
      <c r="A190" s="16" t="s">
        <v>160</v>
      </c>
      <c r="B190" s="5">
        <f t="shared" ref="B190:D190" si="23">SUM(B188)</f>
        <v>-5420402287.2699995</v>
      </c>
      <c r="C190" s="5">
        <f t="shared" si="23"/>
        <v>-5437399053.1400003</v>
      </c>
      <c r="D190" s="5">
        <f t="shared" si="23"/>
        <v>-5417151951.6700001</v>
      </c>
      <c r="E190" s="17"/>
    </row>
    <row r="191" spans="1:5" x14ac:dyDescent="0.25">
      <c r="A191" s="16"/>
      <c r="B191" s="8"/>
      <c r="C191" s="8"/>
      <c r="D191" s="8"/>
    </row>
    <row r="192" spans="1:5" x14ac:dyDescent="0.25">
      <c r="A192" s="16" t="s">
        <v>161</v>
      </c>
      <c r="B192" s="8"/>
      <c r="C192" s="8"/>
      <c r="D192" s="8"/>
    </row>
    <row r="193" spans="1:5" x14ac:dyDescent="0.25">
      <c r="A193" s="16" t="s">
        <v>162</v>
      </c>
      <c r="B193" s="10">
        <v>0</v>
      </c>
      <c r="C193" s="10">
        <v>0</v>
      </c>
      <c r="D193" s="10">
        <v>0</v>
      </c>
    </row>
    <row r="194" spans="1:5" x14ac:dyDescent="0.25">
      <c r="A194" s="16" t="s">
        <v>163</v>
      </c>
      <c r="B194" s="8">
        <f t="shared" ref="B194:D194" si="24">SUM(B193)</f>
        <v>0</v>
      </c>
      <c r="C194" s="8">
        <f t="shared" si="24"/>
        <v>0</v>
      </c>
      <c r="D194" s="8">
        <f t="shared" si="24"/>
        <v>0</v>
      </c>
      <c r="E194" s="17"/>
    </row>
    <row r="195" spans="1:5" x14ac:dyDescent="0.25">
      <c r="A195" s="16"/>
      <c r="B195" s="8"/>
      <c r="C195" s="8"/>
      <c r="D195" s="8"/>
    </row>
    <row r="196" spans="1:5" x14ac:dyDescent="0.25">
      <c r="A196" s="16" t="s">
        <v>164</v>
      </c>
      <c r="B196" s="8"/>
      <c r="C196" s="8"/>
      <c r="D196" s="8"/>
    </row>
    <row r="197" spans="1:5" x14ac:dyDescent="0.25">
      <c r="A197" s="16" t="s">
        <v>165</v>
      </c>
      <c r="B197" s="10">
        <v>0</v>
      </c>
      <c r="C197" s="10">
        <v>0</v>
      </c>
      <c r="D197" s="10">
        <v>0</v>
      </c>
    </row>
    <row r="198" spans="1:5" x14ac:dyDescent="0.25">
      <c r="A198" s="16" t="s">
        <v>166</v>
      </c>
      <c r="B198" s="8">
        <f t="shared" ref="B198:D198" si="25">SUM(B197)</f>
        <v>0</v>
      </c>
      <c r="C198" s="8">
        <f t="shared" si="25"/>
        <v>0</v>
      </c>
      <c r="D198" s="8">
        <f t="shared" si="25"/>
        <v>0</v>
      </c>
      <c r="E198" s="17"/>
    </row>
    <row r="199" spans="1:5" x14ac:dyDescent="0.25">
      <c r="A199" s="16"/>
      <c r="B199" s="8"/>
      <c r="C199" s="8"/>
      <c r="D199" s="8"/>
    </row>
    <row r="200" spans="1:5" x14ac:dyDescent="0.25">
      <c r="A200" s="16" t="s">
        <v>167</v>
      </c>
      <c r="B200" s="8"/>
      <c r="C200" s="8"/>
      <c r="D200" s="8"/>
    </row>
    <row r="201" spans="1:5" x14ac:dyDescent="0.25">
      <c r="A201" s="16" t="s">
        <v>168</v>
      </c>
      <c r="B201" s="5">
        <v>0</v>
      </c>
      <c r="C201" s="5">
        <v>0</v>
      </c>
      <c r="D201" s="5">
        <v>0</v>
      </c>
    </row>
    <row r="202" spans="1:5" x14ac:dyDescent="0.25">
      <c r="A202" s="16" t="s">
        <v>169</v>
      </c>
      <c r="B202" s="5">
        <v>-5223860000</v>
      </c>
      <c r="C202" s="5">
        <v>-5223860000</v>
      </c>
      <c r="D202" s="5">
        <v>-6023860000</v>
      </c>
    </row>
    <row r="203" spans="1:5" x14ac:dyDescent="0.25">
      <c r="A203" s="16" t="s">
        <v>170</v>
      </c>
      <c r="B203" s="6">
        <v>18331646.18</v>
      </c>
      <c r="C203" s="6">
        <v>18271990.440000001</v>
      </c>
      <c r="D203" s="6">
        <v>24299379.140000001</v>
      </c>
    </row>
    <row r="204" spans="1:5" x14ac:dyDescent="0.25">
      <c r="A204" s="16" t="s">
        <v>171</v>
      </c>
      <c r="B204" s="5">
        <f t="shared" ref="B204:D204" si="26">SUM(B201:B203)</f>
        <v>-5205528353.8199997</v>
      </c>
      <c r="C204" s="5">
        <f t="shared" si="26"/>
        <v>-5205588009.5600004</v>
      </c>
      <c r="D204" s="5">
        <f t="shared" si="26"/>
        <v>-5999560620.8599997</v>
      </c>
      <c r="E204" s="17"/>
    </row>
    <row r="205" spans="1:5" x14ac:dyDescent="0.25">
      <c r="A205" s="16"/>
      <c r="B205" s="5"/>
      <c r="C205" s="5"/>
      <c r="D205" s="5"/>
    </row>
    <row r="206" spans="1:5" x14ac:dyDescent="0.25">
      <c r="A206" s="16" t="s">
        <v>172</v>
      </c>
      <c r="B206" s="5">
        <f t="shared" ref="B206:D206" si="27">SUM(B204)</f>
        <v>-5205528353.8199997</v>
      </c>
      <c r="C206" s="5">
        <f t="shared" si="27"/>
        <v>-5205588009.5600004</v>
      </c>
      <c r="D206" s="5">
        <f t="shared" si="27"/>
        <v>-5999560620.8599997</v>
      </c>
      <c r="E206" s="17"/>
    </row>
    <row r="207" spans="1:5" x14ac:dyDescent="0.25">
      <c r="A207" s="16"/>
      <c r="B207" s="5"/>
      <c r="C207" s="5"/>
      <c r="D207" s="5"/>
    </row>
    <row r="208" spans="1:5" x14ac:dyDescent="0.25">
      <c r="A208" s="16" t="s">
        <v>173</v>
      </c>
      <c r="B208" s="5">
        <f t="shared" ref="B208:D208" si="28">SUM(B206)</f>
        <v>-5205528353.8199997</v>
      </c>
      <c r="C208" s="5">
        <f t="shared" si="28"/>
        <v>-5205588009.5600004</v>
      </c>
      <c r="D208" s="5">
        <f t="shared" si="28"/>
        <v>-5999560620.8599997</v>
      </c>
      <c r="E208" s="17"/>
    </row>
    <row r="209" spans="1:5" x14ac:dyDescent="0.25">
      <c r="A209" s="16"/>
      <c r="B209" s="5"/>
      <c r="C209" s="5"/>
      <c r="D209" s="5"/>
    </row>
    <row r="210" spans="1:5" x14ac:dyDescent="0.25">
      <c r="A210" s="16" t="s">
        <v>174</v>
      </c>
      <c r="B210" s="6">
        <f t="shared" ref="B210:D210" si="29">SUM(B208,B190)</f>
        <v>-10625930641.09</v>
      </c>
      <c r="C210" s="6">
        <f t="shared" si="29"/>
        <v>-10642987062.700001</v>
      </c>
      <c r="D210" s="6">
        <f t="shared" si="29"/>
        <v>-11416712572.529999</v>
      </c>
      <c r="E210" s="17"/>
    </row>
    <row r="211" spans="1:5" x14ac:dyDescent="0.25">
      <c r="A211" s="16"/>
      <c r="B211" s="5"/>
      <c r="C211" s="5"/>
      <c r="D211" s="5"/>
    </row>
    <row r="212" spans="1:5" ht="15.75" thickBot="1" x14ac:dyDescent="0.3">
      <c r="A212" s="16" t="s">
        <v>175</v>
      </c>
      <c r="B212" s="11">
        <f t="shared" ref="B212:D212" si="30">SUM(B210,B171,B156,B143)</f>
        <v>-15363069567.439999</v>
      </c>
      <c r="C212" s="11">
        <f t="shared" si="30"/>
        <v>-15422523893.01</v>
      </c>
      <c r="D212" s="11">
        <f t="shared" si="30"/>
        <v>-16126660858.349998</v>
      </c>
      <c r="E212" s="17"/>
    </row>
    <row r="213" spans="1:5" ht="15.75" thickTop="1" x14ac:dyDescent="0.25">
      <c r="B213" s="5">
        <f t="shared" ref="B213:D213" si="31">+B212+B125</f>
        <v>0</v>
      </c>
      <c r="C213" s="5">
        <f t="shared" si="31"/>
        <v>0</v>
      </c>
      <c r="D213" s="5">
        <f t="shared" si="31"/>
        <v>0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0F8F7E09E98A47B3CCC0D81AAA15D2" ma:contentTypeVersion="16" ma:contentTypeDescription="" ma:contentTypeScope="" ma:versionID="61a4536fa797951072450a31486bb1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61C1979-23AA-4D30-9592-B7827CAE7831}"/>
</file>

<file path=customXml/itemProps2.xml><?xml version="1.0" encoding="utf-8"?>
<ds:datastoreItem xmlns:ds="http://schemas.openxmlformats.org/officeDocument/2006/customXml" ds:itemID="{28E70F92-B386-4FD3-A2E2-E61BFCB2DA3A}"/>
</file>

<file path=customXml/itemProps3.xml><?xml version="1.0" encoding="utf-8"?>
<ds:datastoreItem xmlns:ds="http://schemas.openxmlformats.org/officeDocument/2006/customXml" ds:itemID="{DAB0A49F-773C-4BC5-A3B3-DD76DA11549F}"/>
</file>

<file path=customXml/itemProps4.xml><?xml version="1.0" encoding="utf-8"?>
<ds:datastoreItem xmlns:ds="http://schemas.openxmlformats.org/officeDocument/2006/customXml" ds:itemID="{7EC48336-7A67-4419-B0F1-2D6C12BD0A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dcterms:created xsi:type="dcterms:W3CDTF">2024-08-09T14:09:22Z</dcterms:created>
  <dcterms:modified xsi:type="dcterms:W3CDTF">2024-08-14T17:11:30Z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0x0101006E56B4D1795A2E4DB2F0B01679ED314A00720F8F7E09E98A47B3CCC0D81AAA15D2</vt:lpwstr>
  </property>
  <property fmtid="{D5CDD505-2E9C-101B-9397-08002B2CF9AE}" pid="3" name="_docset_NoMedatataSyncRequired">
    <vt:lpwstr>False</vt:lpwstr>
  </property>
</Properties>
</file>