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Murrey  2111\Commodity Credit\Commodity Price Adjustment 3-1-2024\"/>
    </mc:Choice>
  </mc:AlternateContent>
  <xr:revisionPtr revIDLastSave="0" documentId="13_ncr:1_{9AB788A7-D25F-43BC-BEC5-3B69EF162ACC}" xr6:coauthVersionLast="47" xr6:coauthVersionMax="47" xr10:uidLastSave="{00000000-0000-0000-0000-000000000000}"/>
  <bookViews>
    <workbookView xWindow="-57720" yWindow="-1440" windowWidth="29040" windowHeight="15840" xr2:uid="{76EF6B42-2D10-459A-90B8-775F18808DAB}"/>
  </bookViews>
  <sheets>
    <sheet name="CPA 3-1-2024" sheetId="1" r:id="rId1"/>
  </sheets>
  <definedNames>
    <definedName name="BREMAIR_COST_of_SERVICE_STUDY">#REF!</definedName>
    <definedName name="_xlnm.Print_Area" localSheetId="0">'CPA 3-1-2024'!$A$1:$P$48</definedName>
    <definedName name="_xlnm.Print_Titles" localSheetId="0">'CPA 3-1-2024'!$1:$5</definedName>
    <definedName name="Print1">#REF!</definedName>
    <definedName name="Print2">#REF!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H38" i="1"/>
  <c r="I38" i="1"/>
  <c r="J38" i="1"/>
  <c r="K38" i="1"/>
  <c r="L38" i="1"/>
  <c r="M38" i="1"/>
  <c r="B38" i="1"/>
  <c r="C35" i="1"/>
  <c r="D35" i="1"/>
  <c r="E35" i="1"/>
  <c r="F35" i="1"/>
  <c r="G35" i="1"/>
  <c r="H35" i="1"/>
  <c r="I35" i="1"/>
  <c r="J35" i="1"/>
  <c r="K35" i="1"/>
  <c r="L35" i="1"/>
  <c r="M35" i="1"/>
  <c r="B35" i="1"/>
  <c r="C17" i="1"/>
  <c r="D17" i="1"/>
  <c r="E17" i="1"/>
  <c r="F17" i="1"/>
  <c r="G17" i="1"/>
  <c r="H17" i="1"/>
  <c r="I17" i="1"/>
  <c r="J17" i="1"/>
  <c r="K17" i="1"/>
  <c r="L17" i="1"/>
  <c r="M17" i="1"/>
  <c r="B17" i="1"/>
  <c r="C14" i="1"/>
  <c r="D14" i="1"/>
  <c r="E14" i="1"/>
  <c r="F14" i="1"/>
  <c r="G14" i="1"/>
  <c r="H14" i="1"/>
  <c r="I14" i="1"/>
  <c r="J14" i="1"/>
  <c r="K14" i="1"/>
  <c r="L14" i="1"/>
  <c r="M14" i="1"/>
  <c r="B14" i="1"/>
  <c r="F36" i="1" l="1"/>
  <c r="G36" i="1" s="1"/>
  <c r="H36" i="1" s="1"/>
  <c r="C36" i="1"/>
  <c r="D36" i="1" s="1"/>
  <c r="E37" i="1"/>
  <c r="F15" i="1"/>
  <c r="C15" i="1"/>
  <c r="D15" i="1" s="1"/>
  <c r="E16" i="1"/>
  <c r="B16" i="1"/>
  <c r="M29" i="1"/>
  <c r="L29" i="1"/>
  <c r="F29" i="1"/>
  <c r="E29" i="1"/>
  <c r="D29" i="1"/>
  <c r="B10" i="1"/>
  <c r="B37" i="1" l="1"/>
  <c r="D16" i="1"/>
  <c r="I29" i="1"/>
  <c r="I31" i="1" s="1"/>
  <c r="F31" i="1"/>
  <c r="C37" i="1"/>
  <c r="J29" i="1"/>
  <c r="D37" i="1"/>
  <c r="G29" i="1"/>
  <c r="H29" i="1"/>
  <c r="E31" i="1"/>
  <c r="M31" i="1"/>
  <c r="D31" i="1"/>
  <c r="L31" i="1"/>
  <c r="H37" i="1"/>
  <c r="I36" i="1"/>
  <c r="G15" i="1"/>
  <c r="F16" i="1"/>
  <c r="G31" i="1"/>
  <c r="C10" i="1"/>
  <c r="C29" i="1"/>
  <c r="K10" i="1"/>
  <c r="K29" i="1"/>
  <c r="H31" i="1"/>
  <c r="J31" i="1"/>
  <c r="F37" i="1"/>
  <c r="C16" i="1"/>
  <c r="G37" i="1"/>
  <c r="L10" i="1"/>
  <c r="N28" i="1"/>
  <c r="M10" i="1"/>
  <c r="F10" i="1"/>
  <c r="N33" i="1"/>
  <c r="N7" i="1"/>
  <c r="D10" i="1"/>
  <c r="E10" i="1"/>
  <c r="N12" i="1"/>
  <c r="B29" i="1"/>
  <c r="B31" i="1" s="1"/>
  <c r="N8" i="1" l="1"/>
  <c r="I10" i="1"/>
  <c r="H10" i="1"/>
  <c r="G10" i="1"/>
  <c r="J10" i="1"/>
  <c r="K31" i="1"/>
  <c r="J36" i="1"/>
  <c r="I37" i="1"/>
  <c r="C31" i="1"/>
  <c r="H15" i="1"/>
  <c r="G16" i="1"/>
  <c r="N10" i="1" l="1"/>
  <c r="N31" i="1"/>
  <c r="N42" i="1" s="1"/>
  <c r="N20" i="1"/>
  <c r="K36" i="1"/>
  <c r="J37" i="1"/>
  <c r="H16" i="1"/>
  <c r="I15" i="1"/>
  <c r="J15" i="1" l="1"/>
  <c r="I16" i="1"/>
  <c r="K37" i="1"/>
  <c r="L36" i="1"/>
  <c r="K15" i="1" l="1"/>
  <c r="J16" i="1"/>
  <c r="M36" i="1"/>
  <c r="M37" i="1" s="1"/>
  <c r="L37" i="1"/>
  <c r="L15" i="1" l="1"/>
  <c r="K16" i="1"/>
  <c r="N37" i="1"/>
  <c r="N38" i="1"/>
  <c r="N41" i="1" s="1"/>
  <c r="N43" i="1" l="1"/>
  <c r="N46" i="1" s="1"/>
  <c r="M15" i="1"/>
  <c r="M16" i="1" s="1"/>
  <c r="L16" i="1"/>
  <c r="N16" i="1" l="1"/>
  <c r="N47" i="1"/>
  <c r="O46" i="1"/>
  <c r="N17" i="1" l="1"/>
  <c r="N19" i="1" l="1"/>
  <c r="N21" i="1" l="1"/>
  <c r="N24" i="1" s="1"/>
  <c r="O24" i="1" l="1"/>
  <c r="N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0" authorId="0" shapeId="0" xr:uid="{730AA6C8-2DBA-4B5E-895C-9E32A22D05C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Does not tie to GL
</t>
        </r>
      </text>
    </comment>
  </commentList>
</comments>
</file>

<file path=xl/sharedStrings.xml><?xml version="1.0" encoding="utf-8"?>
<sst xmlns="http://schemas.openxmlformats.org/spreadsheetml/2006/main" count="35" uniqueCount="23">
  <si>
    <t>Murrey's Disposal Co., Inc.</t>
  </si>
  <si>
    <t xml:space="preserve"> </t>
  </si>
  <si>
    <t>Rate Effective March 1, 2024</t>
  </si>
  <si>
    <t>Total</t>
  </si>
  <si>
    <t>Residential Curbside Recycling</t>
  </si>
  <si>
    <t>Tonnages</t>
  </si>
  <si>
    <t>Revenue (Expense)/Ton</t>
  </si>
  <si>
    <t>Actual Revenue (Expense)</t>
  </si>
  <si>
    <t>Customers</t>
  </si>
  <si>
    <t>Due From/(To) customers</t>
  </si>
  <si>
    <t>Under/(Over) collected/customer:</t>
  </si>
  <si>
    <t>12-Month rolling cost/(benefit) of material sales/customer</t>
  </si>
  <si>
    <t>New Commodity Debit/(Credit):</t>
  </si>
  <si>
    <t>Old Debit/(Credit):</t>
  </si>
  <si>
    <t>Change:</t>
  </si>
  <si>
    <t>Revenue Impact:</t>
  </si>
  <si>
    <t xml:space="preserve">Multi-Family Container Recycling </t>
  </si>
  <si>
    <t>Price</t>
  </si>
  <si>
    <t>Prior Year</t>
  </si>
  <si>
    <t>Yards</t>
  </si>
  <si>
    <t>Earned Due from (to)/ Customer</t>
  </si>
  <si>
    <t>Projected Due from (to) /Customer</t>
  </si>
  <si>
    <t>Projected Monthly Received (Paid) from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</si>
</sst>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4" applyFont="1"/>
    <xf numFmtId="0" fontId="3" fillId="0" borderId="0" xfId="4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3" fillId="0" borderId="1" xfId="4" applyFont="1" applyBorder="1" applyAlignment="1">
      <alignment horizontal="left"/>
    </xf>
    <xf numFmtId="17" fontId="2" fillId="2" borderId="1" xfId="5" applyNumberFormat="1" applyFont="1" applyFill="1" applyBorder="1" applyAlignment="1">
      <alignment horizontal="center"/>
    </xf>
    <xf numFmtId="17" fontId="2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5" fillId="3" borderId="0" xfId="4" applyFont="1" applyFill="1" applyAlignment="1">
      <alignment horizontal="left"/>
    </xf>
    <xf numFmtId="17" fontId="2" fillId="3" borderId="0" xfId="5" applyNumberFormat="1" applyFont="1" applyFill="1" applyAlignment="1">
      <alignment horizontal="center"/>
    </xf>
    <xf numFmtId="17" fontId="2" fillId="3" borderId="0" xfId="4" applyNumberFormat="1" applyFont="1" applyFill="1" applyAlignment="1">
      <alignment horizontal="center"/>
    </xf>
    <xf numFmtId="0" fontId="2" fillId="0" borderId="0" xfId="4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center"/>
    </xf>
    <xf numFmtId="43" fontId="3" fillId="0" borderId="0" xfId="1" applyFont="1" applyAlignment="1">
      <alignment horizontal="left"/>
    </xf>
    <xf numFmtId="43" fontId="3" fillId="0" borderId="0" xfId="1" applyFont="1" applyFill="1"/>
    <xf numFmtId="43" fontId="3" fillId="0" borderId="0" xfId="1" applyFont="1"/>
    <xf numFmtId="0" fontId="2" fillId="0" borderId="2" xfId="4" applyFont="1" applyBorder="1"/>
    <xf numFmtId="165" fontId="2" fillId="0" borderId="2" xfId="2" applyNumberFormat="1" applyFont="1" applyFill="1" applyBorder="1"/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0" fontId="3" fillId="0" borderId="0" xfId="1" applyNumberFormat="1" applyFont="1"/>
    <xf numFmtId="164" fontId="3" fillId="0" borderId="0" xfId="1" applyNumberFormat="1" applyFont="1"/>
    <xf numFmtId="4" fontId="3" fillId="0" borderId="0" xfId="1" applyNumberFormat="1" applyFont="1"/>
    <xf numFmtId="164" fontId="3" fillId="0" borderId="0" xfId="1" applyNumberFormat="1" applyFont="1" applyFill="1"/>
    <xf numFmtId="44" fontId="3" fillId="0" borderId="0" xfId="2" applyFont="1"/>
    <xf numFmtId="44" fontId="3" fillId="0" borderId="0" xfId="2" applyFont="1" applyFill="1"/>
    <xf numFmtId="164" fontId="3" fillId="0" borderId="0" xfId="4" applyNumberFormat="1" applyFont="1"/>
    <xf numFmtId="0" fontId="2" fillId="0" borderId="0" xfId="5" applyFont="1" applyAlignment="1">
      <alignment horizontal="right"/>
    </xf>
    <xf numFmtId="44" fontId="3" fillId="0" borderId="0" xfId="6" applyFont="1" applyFill="1" applyBorder="1"/>
    <xf numFmtId="43" fontId="2" fillId="0" borderId="3" xfId="1" applyFont="1" applyFill="1" applyBorder="1"/>
    <xf numFmtId="0" fontId="2" fillId="0" borderId="0" xfId="4" applyFont="1" applyAlignment="1">
      <alignment horizontal="right"/>
    </xf>
    <xf numFmtId="43" fontId="3" fillId="0" borderId="0" xfId="4" applyNumberFormat="1" applyFont="1"/>
    <xf numFmtId="10" fontId="3" fillId="0" borderId="0" xfId="3" applyNumberFormat="1" applyFont="1" applyFill="1"/>
    <xf numFmtId="165" fontId="3" fillId="0" borderId="0" xfId="2" applyNumberFormat="1" applyFont="1"/>
    <xf numFmtId="17" fontId="2" fillId="0" borderId="0" xfId="4" applyNumberFormat="1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4" fontId="2" fillId="0" borderId="3" xfId="2" applyFont="1" applyFill="1" applyBorder="1"/>
    <xf numFmtId="0" fontId="8" fillId="0" borderId="0" xfId="4" applyFont="1" applyAlignment="1">
      <alignment horizontal="left" wrapText="1"/>
    </xf>
    <xf numFmtId="0" fontId="3" fillId="0" borderId="0" xfId="4" applyFont="1" applyFill="1"/>
    <xf numFmtId="7" fontId="3" fillId="0" borderId="0" xfId="4" applyNumberFormat="1" applyFont="1" applyFill="1"/>
    <xf numFmtId="0" fontId="0" fillId="0" borderId="0" xfId="0" applyFill="1"/>
    <xf numFmtId="43" fontId="3" fillId="0" borderId="0" xfId="4" applyNumberFormat="1" applyFont="1" applyFill="1"/>
    <xf numFmtId="7" fontId="3" fillId="0" borderId="0" xfId="2" applyNumberFormat="1" applyFont="1" applyFill="1" applyBorder="1" applyAlignment="1">
      <alignment horizontal="right"/>
    </xf>
    <xf numFmtId="43" fontId="3" fillId="0" borderId="0" xfId="2" applyNumberFormat="1" applyFont="1" applyFill="1" applyBorder="1" applyAlignment="1">
      <alignment horizontal="right"/>
    </xf>
    <xf numFmtId="165" fontId="6" fillId="0" borderId="2" xfId="2" applyNumberFormat="1" applyFont="1" applyFill="1" applyBorder="1"/>
    <xf numFmtId="0" fontId="2" fillId="0" borderId="0" xfId="5" applyFont="1"/>
    <xf numFmtId="0" fontId="2" fillId="0" borderId="2" xfId="5" applyFont="1" applyBorder="1"/>
  </cellXfs>
  <cellStyles count="7">
    <cellStyle name="Comma" xfId="1" builtinId="3"/>
    <cellStyle name="Currency" xfId="2" builtinId="4"/>
    <cellStyle name="Currency 12" xfId="6" xr:uid="{47598E87-3FA5-44B2-ADE1-AA20517028E4}"/>
    <cellStyle name="Normal" xfId="0" builtinId="0"/>
    <cellStyle name="Normal_PCR 3-1-02" xfId="4" xr:uid="{985E0102-CFF9-49BB-B215-65922EAF652A}"/>
    <cellStyle name="Normal_PCR 3-1-02 2" xfId="5" xr:uid="{D2A90E5D-E69F-4CFB-A606-926B3D50DBE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844F-738A-46CC-9AB1-A8F2A51C5825}">
  <sheetPr>
    <tabColor rgb="FFFFFF99"/>
    <pageSetUpPr fitToPage="1"/>
  </sheetPr>
  <dimension ref="A1:P47"/>
  <sheetViews>
    <sheetView tabSelected="1" topLeftCell="A6" workbookViewId="0">
      <selection activeCell="B35" sqref="B35"/>
    </sheetView>
  </sheetViews>
  <sheetFormatPr defaultRowHeight="12" x14ac:dyDescent="0.2"/>
  <cols>
    <col min="1" max="1" width="43.42578125" style="2" bestFit="1" customWidth="1"/>
    <col min="2" max="2" width="10.7109375" style="2" bestFit="1" customWidth="1"/>
    <col min="3" max="3" width="10.140625" style="2" bestFit="1" customWidth="1"/>
    <col min="4" max="4" width="10.42578125" style="2" bestFit="1" customWidth="1"/>
    <col min="5" max="5" width="11.7109375" style="2" bestFit="1" customWidth="1"/>
    <col min="6" max="9" width="10.140625" style="2" bestFit="1" customWidth="1"/>
    <col min="10" max="10" width="11.140625" style="2" bestFit="1" customWidth="1"/>
    <col min="11" max="11" width="10.140625" style="2" bestFit="1" customWidth="1"/>
    <col min="12" max="12" width="11.7109375" style="2" customWidth="1"/>
    <col min="13" max="13" width="11.5703125" style="2" customWidth="1"/>
    <col min="14" max="14" width="15.140625" style="2" customWidth="1"/>
    <col min="15" max="15" width="11.5703125" style="2" customWidth="1"/>
    <col min="16" max="16" width="1.7109375" style="2" customWidth="1"/>
    <col min="17" max="94" width="9.140625" style="2"/>
    <col min="95" max="95" width="35.140625" style="2" customWidth="1"/>
    <col min="96" max="96" width="10.7109375" style="2" bestFit="1" customWidth="1"/>
    <col min="97" max="97" width="10.140625" style="2" bestFit="1" customWidth="1"/>
    <col min="98" max="98" width="10.42578125" style="2" bestFit="1" customWidth="1"/>
    <col min="99" max="99" width="11.7109375" style="2" bestFit="1" customWidth="1"/>
    <col min="100" max="103" width="10.140625" style="2" bestFit="1" customWidth="1"/>
    <col min="104" max="104" width="11.140625" style="2" bestFit="1" customWidth="1"/>
    <col min="105" max="105" width="10.140625" style="2" bestFit="1" customWidth="1"/>
    <col min="106" max="106" width="11.7109375" style="2" customWidth="1"/>
    <col min="107" max="107" width="11.5703125" style="2" customWidth="1"/>
    <col min="108" max="108" width="15.140625" style="2" customWidth="1"/>
    <col min="109" max="109" width="11.5703125" style="2" customWidth="1"/>
    <col min="110" max="110" width="1.7109375" style="2" customWidth="1"/>
    <col min="111" max="111" width="1.85546875" style="2" customWidth="1"/>
    <col min="112" max="112" width="18.85546875" style="2" bestFit="1" customWidth="1"/>
    <col min="113" max="113" width="13.28515625" style="2" customWidth="1"/>
    <col min="114" max="114" width="13.5703125" style="2" bestFit="1" customWidth="1"/>
    <col min="115" max="115" width="12.5703125" style="2" customWidth="1"/>
    <col min="116" max="116" width="2.28515625" style="2" customWidth="1"/>
    <col min="117" max="117" width="11.85546875" style="2" bestFit="1" customWidth="1"/>
    <col min="118" max="118" width="11.28515625" style="2" customWidth="1"/>
    <col min="119" max="119" width="12.42578125" style="2" bestFit="1" customWidth="1"/>
    <col min="120" max="121" width="11" style="2" bestFit="1" customWidth="1"/>
    <col min="122" max="350" width="9.140625" style="2"/>
    <col min="351" max="351" width="35.140625" style="2" customWidth="1"/>
    <col min="352" max="352" width="10.7109375" style="2" bestFit="1" customWidth="1"/>
    <col min="353" max="353" width="10.140625" style="2" bestFit="1" customWidth="1"/>
    <col min="354" max="354" width="10.42578125" style="2" bestFit="1" customWidth="1"/>
    <col min="355" max="355" width="11.7109375" style="2" bestFit="1" customWidth="1"/>
    <col min="356" max="359" width="10.140625" style="2" bestFit="1" customWidth="1"/>
    <col min="360" max="360" width="11.140625" style="2" bestFit="1" customWidth="1"/>
    <col min="361" max="361" width="10.140625" style="2" bestFit="1" customWidth="1"/>
    <col min="362" max="362" width="11.7109375" style="2" customWidth="1"/>
    <col min="363" max="363" width="11.5703125" style="2" customWidth="1"/>
    <col min="364" max="364" width="15.140625" style="2" customWidth="1"/>
    <col min="365" max="365" width="11.5703125" style="2" customWidth="1"/>
    <col min="366" max="366" width="1.7109375" style="2" customWidth="1"/>
    <col min="367" max="367" width="1.85546875" style="2" customWidth="1"/>
    <col min="368" max="368" width="18.85546875" style="2" bestFit="1" customWidth="1"/>
    <col min="369" max="369" width="13.28515625" style="2" customWidth="1"/>
    <col min="370" max="370" width="13.5703125" style="2" bestFit="1" customWidth="1"/>
    <col min="371" max="371" width="12.5703125" style="2" customWidth="1"/>
    <col min="372" max="372" width="2.28515625" style="2" customWidth="1"/>
    <col min="373" max="373" width="11.85546875" style="2" bestFit="1" customWidth="1"/>
    <col min="374" max="374" width="11.28515625" style="2" customWidth="1"/>
    <col min="375" max="375" width="12.42578125" style="2" bestFit="1" customWidth="1"/>
    <col min="376" max="377" width="11" style="2" bestFit="1" customWidth="1"/>
    <col min="378" max="606" width="9.140625" style="2"/>
    <col min="607" max="607" width="35.140625" style="2" customWidth="1"/>
    <col min="608" max="608" width="10.7109375" style="2" bestFit="1" customWidth="1"/>
    <col min="609" max="609" width="10.140625" style="2" bestFit="1" customWidth="1"/>
    <col min="610" max="610" width="10.42578125" style="2" bestFit="1" customWidth="1"/>
    <col min="611" max="611" width="11.7109375" style="2" bestFit="1" customWidth="1"/>
    <col min="612" max="615" width="10.140625" style="2" bestFit="1" customWidth="1"/>
    <col min="616" max="616" width="11.140625" style="2" bestFit="1" customWidth="1"/>
    <col min="617" max="617" width="10.140625" style="2" bestFit="1" customWidth="1"/>
    <col min="618" max="618" width="11.7109375" style="2" customWidth="1"/>
    <col min="619" max="619" width="11.5703125" style="2" customWidth="1"/>
    <col min="620" max="620" width="15.140625" style="2" customWidth="1"/>
    <col min="621" max="621" width="11.5703125" style="2" customWidth="1"/>
    <col min="622" max="622" width="1.7109375" style="2" customWidth="1"/>
    <col min="623" max="623" width="1.85546875" style="2" customWidth="1"/>
    <col min="624" max="624" width="18.85546875" style="2" bestFit="1" customWidth="1"/>
    <col min="625" max="625" width="13.28515625" style="2" customWidth="1"/>
    <col min="626" max="626" width="13.5703125" style="2" bestFit="1" customWidth="1"/>
    <col min="627" max="627" width="12.5703125" style="2" customWidth="1"/>
    <col min="628" max="628" width="2.28515625" style="2" customWidth="1"/>
    <col min="629" max="629" width="11.85546875" style="2" bestFit="1" customWidth="1"/>
    <col min="630" max="630" width="11.28515625" style="2" customWidth="1"/>
    <col min="631" max="631" width="12.42578125" style="2" bestFit="1" customWidth="1"/>
    <col min="632" max="633" width="11" style="2" bestFit="1" customWidth="1"/>
    <col min="634" max="862" width="9.140625" style="2"/>
    <col min="863" max="863" width="35.140625" style="2" customWidth="1"/>
    <col min="864" max="864" width="10.7109375" style="2" bestFit="1" customWidth="1"/>
    <col min="865" max="865" width="10.140625" style="2" bestFit="1" customWidth="1"/>
    <col min="866" max="866" width="10.42578125" style="2" bestFit="1" customWidth="1"/>
    <col min="867" max="867" width="11.7109375" style="2" bestFit="1" customWidth="1"/>
    <col min="868" max="871" width="10.140625" style="2" bestFit="1" customWidth="1"/>
    <col min="872" max="872" width="11.140625" style="2" bestFit="1" customWidth="1"/>
    <col min="873" max="873" width="10.140625" style="2" bestFit="1" customWidth="1"/>
    <col min="874" max="874" width="11.7109375" style="2" customWidth="1"/>
    <col min="875" max="875" width="11.5703125" style="2" customWidth="1"/>
    <col min="876" max="876" width="15.140625" style="2" customWidth="1"/>
    <col min="877" max="877" width="11.5703125" style="2" customWidth="1"/>
    <col min="878" max="878" width="1.7109375" style="2" customWidth="1"/>
    <col min="879" max="879" width="1.85546875" style="2" customWidth="1"/>
    <col min="880" max="880" width="18.85546875" style="2" bestFit="1" customWidth="1"/>
    <col min="881" max="881" width="13.28515625" style="2" customWidth="1"/>
    <col min="882" max="882" width="13.5703125" style="2" bestFit="1" customWidth="1"/>
    <col min="883" max="883" width="12.5703125" style="2" customWidth="1"/>
    <col min="884" max="884" width="2.28515625" style="2" customWidth="1"/>
    <col min="885" max="885" width="11.85546875" style="2" bestFit="1" customWidth="1"/>
    <col min="886" max="886" width="11.28515625" style="2" customWidth="1"/>
    <col min="887" max="887" width="12.42578125" style="2" bestFit="1" customWidth="1"/>
    <col min="888" max="889" width="11" style="2" bestFit="1" customWidth="1"/>
    <col min="890" max="1118" width="9.140625" style="2"/>
    <col min="1119" max="1119" width="35.140625" style="2" customWidth="1"/>
    <col min="1120" max="1120" width="10.7109375" style="2" bestFit="1" customWidth="1"/>
    <col min="1121" max="1121" width="10.140625" style="2" bestFit="1" customWidth="1"/>
    <col min="1122" max="1122" width="10.42578125" style="2" bestFit="1" customWidth="1"/>
    <col min="1123" max="1123" width="11.7109375" style="2" bestFit="1" customWidth="1"/>
    <col min="1124" max="1127" width="10.140625" style="2" bestFit="1" customWidth="1"/>
    <col min="1128" max="1128" width="11.140625" style="2" bestFit="1" customWidth="1"/>
    <col min="1129" max="1129" width="10.140625" style="2" bestFit="1" customWidth="1"/>
    <col min="1130" max="1130" width="11.7109375" style="2" customWidth="1"/>
    <col min="1131" max="1131" width="11.5703125" style="2" customWidth="1"/>
    <col min="1132" max="1132" width="15.140625" style="2" customWidth="1"/>
    <col min="1133" max="1133" width="11.5703125" style="2" customWidth="1"/>
    <col min="1134" max="1134" width="1.7109375" style="2" customWidth="1"/>
    <col min="1135" max="1135" width="1.85546875" style="2" customWidth="1"/>
    <col min="1136" max="1136" width="18.85546875" style="2" bestFit="1" customWidth="1"/>
    <col min="1137" max="1137" width="13.28515625" style="2" customWidth="1"/>
    <col min="1138" max="1138" width="13.5703125" style="2" bestFit="1" customWidth="1"/>
    <col min="1139" max="1139" width="12.5703125" style="2" customWidth="1"/>
    <col min="1140" max="1140" width="2.28515625" style="2" customWidth="1"/>
    <col min="1141" max="1141" width="11.85546875" style="2" bestFit="1" customWidth="1"/>
    <col min="1142" max="1142" width="11.28515625" style="2" customWidth="1"/>
    <col min="1143" max="1143" width="12.42578125" style="2" bestFit="1" customWidth="1"/>
    <col min="1144" max="1145" width="11" style="2" bestFit="1" customWidth="1"/>
    <col min="1146" max="1374" width="9.140625" style="2"/>
    <col min="1375" max="1375" width="35.140625" style="2" customWidth="1"/>
    <col min="1376" max="1376" width="10.7109375" style="2" bestFit="1" customWidth="1"/>
    <col min="1377" max="1377" width="10.140625" style="2" bestFit="1" customWidth="1"/>
    <col min="1378" max="1378" width="10.42578125" style="2" bestFit="1" customWidth="1"/>
    <col min="1379" max="1379" width="11.7109375" style="2" bestFit="1" customWidth="1"/>
    <col min="1380" max="1383" width="10.140625" style="2" bestFit="1" customWidth="1"/>
    <col min="1384" max="1384" width="11.140625" style="2" bestFit="1" customWidth="1"/>
    <col min="1385" max="1385" width="10.140625" style="2" bestFit="1" customWidth="1"/>
    <col min="1386" max="1386" width="11.7109375" style="2" customWidth="1"/>
    <col min="1387" max="1387" width="11.5703125" style="2" customWidth="1"/>
    <col min="1388" max="1388" width="15.140625" style="2" customWidth="1"/>
    <col min="1389" max="1389" width="11.5703125" style="2" customWidth="1"/>
    <col min="1390" max="1390" width="1.7109375" style="2" customWidth="1"/>
    <col min="1391" max="1391" width="1.85546875" style="2" customWidth="1"/>
    <col min="1392" max="1392" width="18.85546875" style="2" bestFit="1" customWidth="1"/>
    <col min="1393" max="1393" width="13.28515625" style="2" customWidth="1"/>
    <col min="1394" max="1394" width="13.5703125" style="2" bestFit="1" customWidth="1"/>
    <col min="1395" max="1395" width="12.5703125" style="2" customWidth="1"/>
    <col min="1396" max="1396" width="2.28515625" style="2" customWidth="1"/>
    <col min="1397" max="1397" width="11.85546875" style="2" bestFit="1" customWidth="1"/>
    <col min="1398" max="1398" width="11.28515625" style="2" customWidth="1"/>
    <col min="1399" max="1399" width="12.42578125" style="2" bestFit="1" customWidth="1"/>
    <col min="1400" max="1401" width="11" style="2" bestFit="1" customWidth="1"/>
    <col min="1402" max="1630" width="9.140625" style="2"/>
    <col min="1631" max="1631" width="35.140625" style="2" customWidth="1"/>
    <col min="1632" max="1632" width="10.7109375" style="2" bestFit="1" customWidth="1"/>
    <col min="1633" max="1633" width="10.140625" style="2" bestFit="1" customWidth="1"/>
    <col min="1634" max="1634" width="10.42578125" style="2" bestFit="1" customWidth="1"/>
    <col min="1635" max="1635" width="11.7109375" style="2" bestFit="1" customWidth="1"/>
    <col min="1636" max="1639" width="10.140625" style="2" bestFit="1" customWidth="1"/>
    <col min="1640" max="1640" width="11.140625" style="2" bestFit="1" customWidth="1"/>
    <col min="1641" max="1641" width="10.140625" style="2" bestFit="1" customWidth="1"/>
    <col min="1642" max="1642" width="11.7109375" style="2" customWidth="1"/>
    <col min="1643" max="1643" width="11.5703125" style="2" customWidth="1"/>
    <col min="1644" max="1644" width="15.140625" style="2" customWidth="1"/>
    <col min="1645" max="1645" width="11.5703125" style="2" customWidth="1"/>
    <col min="1646" max="1646" width="1.7109375" style="2" customWidth="1"/>
    <col min="1647" max="1647" width="1.85546875" style="2" customWidth="1"/>
    <col min="1648" max="1648" width="18.85546875" style="2" bestFit="1" customWidth="1"/>
    <col min="1649" max="1649" width="13.28515625" style="2" customWidth="1"/>
    <col min="1650" max="1650" width="13.5703125" style="2" bestFit="1" customWidth="1"/>
    <col min="1651" max="1651" width="12.5703125" style="2" customWidth="1"/>
    <col min="1652" max="1652" width="2.28515625" style="2" customWidth="1"/>
    <col min="1653" max="1653" width="11.85546875" style="2" bestFit="1" customWidth="1"/>
    <col min="1654" max="1654" width="11.28515625" style="2" customWidth="1"/>
    <col min="1655" max="1655" width="12.42578125" style="2" bestFit="1" customWidth="1"/>
    <col min="1656" max="1657" width="11" style="2" bestFit="1" customWidth="1"/>
    <col min="1658" max="1886" width="9.140625" style="2"/>
    <col min="1887" max="1887" width="35.140625" style="2" customWidth="1"/>
    <col min="1888" max="1888" width="10.7109375" style="2" bestFit="1" customWidth="1"/>
    <col min="1889" max="1889" width="10.140625" style="2" bestFit="1" customWidth="1"/>
    <col min="1890" max="1890" width="10.42578125" style="2" bestFit="1" customWidth="1"/>
    <col min="1891" max="1891" width="11.7109375" style="2" bestFit="1" customWidth="1"/>
    <col min="1892" max="1895" width="10.140625" style="2" bestFit="1" customWidth="1"/>
    <col min="1896" max="1896" width="11.140625" style="2" bestFit="1" customWidth="1"/>
    <col min="1897" max="1897" width="10.140625" style="2" bestFit="1" customWidth="1"/>
    <col min="1898" max="1898" width="11.7109375" style="2" customWidth="1"/>
    <col min="1899" max="1899" width="11.5703125" style="2" customWidth="1"/>
    <col min="1900" max="1900" width="15.140625" style="2" customWidth="1"/>
    <col min="1901" max="1901" width="11.5703125" style="2" customWidth="1"/>
    <col min="1902" max="1902" width="1.7109375" style="2" customWidth="1"/>
    <col min="1903" max="1903" width="1.85546875" style="2" customWidth="1"/>
    <col min="1904" max="1904" width="18.85546875" style="2" bestFit="1" customWidth="1"/>
    <col min="1905" max="1905" width="13.28515625" style="2" customWidth="1"/>
    <col min="1906" max="1906" width="13.5703125" style="2" bestFit="1" customWidth="1"/>
    <col min="1907" max="1907" width="12.5703125" style="2" customWidth="1"/>
    <col min="1908" max="1908" width="2.28515625" style="2" customWidth="1"/>
    <col min="1909" max="1909" width="11.85546875" style="2" bestFit="1" customWidth="1"/>
    <col min="1910" max="1910" width="11.28515625" style="2" customWidth="1"/>
    <col min="1911" max="1911" width="12.42578125" style="2" bestFit="1" customWidth="1"/>
    <col min="1912" max="1913" width="11" style="2" bestFit="1" customWidth="1"/>
    <col min="1914" max="2142" width="9.140625" style="2"/>
    <col min="2143" max="2143" width="35.140625" style="2" customWidth="1"/>
    <col min="2144" max="2144" width="10.7109375" style="2" bestFit="1" customWidth="1"/>
    <col min="2145" max="2145" width="10.140625" style="2" bestFit="1" customWidth="1"/>
    <col min="2146" max="2146" width="10.42578125" style="2" bestFit="1" customWidth="1"/>
    <col min="2147" max="2147" width="11.7109375" style="2" bestFit="1" customWidth="1"/>
    <col min="2148" max="2151" width="10.140625" style="2" bestFit="1" customWidth="1"/>
    <col min="2152" max="2152" width="11.140625" style="2" bestFit="1" customWidth="1"/>
    <col min="2153" max="2153" width="10.140625" style="2" bestFit="1" customWidth="1"/>
    <col min="2154" max="2154" width="11.7109375" style="2" customWidth="1"/>
    <col min="2155" max="2155" width="11.5703125" style="2" customWidth="1"/>
    <col min="2156" max="2156" width="15.140625" style="2" customWidth="1"/>
    <col min="2157" max="2157" width="11.5703125" style="2" customWidth="1"/>
    <col min="2158" max="2158" width="1.7109375" style="2" customWidth="1"/>
    <col min="2159" max="2159" width="1.85546875" style="2" customWidth="1"/>
    <col min="2160" max="2160" width="18.85546875" style="2" bestFit="1" customWidth="1"/>
    <col min="2161" max="2161" width="13.28515625" style="2" customWidth="1"/>
    <col min="2162" max="2162" width="13.5703125" style="2" bestFit="1" customWidth="1"/>
    <col min="2163" max="2163" width="12.5703125" style="2" customWidth="1"/>
    <col min="2164" max="2164" width="2.28515625" style="2" customWidth="1"/>
    <col min="2165" max="2165" width="11.85546875" style="2" bestFit="1" customWidth="1"/>
    <col min="2166" max="2166" width="11.28515625" style="2" customWidth="1"/>
    <col min="2167" max="2167" width="12.42578125" style="2" bestFit="1" customWidth="1"/>
    <col min="2168" max="2169" width="11" style="2" bestFit="1" customWidth="1"/>
    <col min="2170" max="2398" width="9.140625" style="2"/>
    <col min="2399" max="2399" width="35.140625" style="2" customWidth="1"/>
    <col min="2400" max="2400" width="10.7109375" style="2" bestFit="1" customWidth="1"/>
    <col min="2401" max="2401" width="10.140625" style="2" bestFit="1" customWidth="1"/>
    <col min="2402" max="2402" width="10.42578125" style="2" bestFit="1" customWidth="1"/>
    <col min="2403" max="2403" width="11.7109375" style="2" bestFit="1" customWidth="1"/>
    <col min="2404" max="2407" width="10.140625" style="2" bestFit="1" customWidth="1"/>
    <col min="2408" max="2408" width="11.140625" style="2" bestFit="1" customWidth="1"/>
    <col min="2409" max="2409" width="10.140625" style="2" bestFit="1" customWidth="1"/>
    <col min="2410" max="2410" width="11.7109375" style="2" customWidth="1"/>
    <col min="2411" max="2411" width="11.5703125" style="2" customWidth="1"/>
    <col min="2412" max="2412" width="15.140625" style="2" customWidth="1"/>
    <col min="2413" max="2413" width="11.5703125" style="2" customWidth="1"/>
    <col min="2414" max="2414" width="1.7109375" style="2" customWidth="1"/>
    <col min="2415" max="2415" width="1.85546875" style="2" customWidth="1"/>
    <col min="2416" max="2416" width="18.85546875" style="2" bestFit="1" customWidth="1"/>
    <col min="2417" max="2417" width="13.28515625" style="2" customWidth="1"/>
    <col min="2418" max="2418" width="13.5703125" style="2" bestFit="1" customWidth="1"/>
    <col min="2419" max="2419" width="12.5703125" style="2" customWidth="1"/>
    <col min="2420" max="2420" width="2.28515625" style="2" customWidth="1"/>
    <col min="2421" max="2421" width="11.85546875" style="2" bestFit="1" customWidth="1"/>
    <col min="2422" max="2422" width="11.28515625" style="2" customWidth="1"/>
    <col min="2423" max="2423" width="12.42578125" style="2" bestFit="1" customWidth="1"/>
    <col min="2424" max="2425" width="11" style="2" bestFit="1" customWidth="1"/>
    <col min="2426" max="2654" width="9.140625" style="2"/>
    <col min="2655" max="2655" width="35.140625" style="2" customWidth="1"/>
    <col min="2656" max="2656" width="10.7109375" style="2" bestFit="1" customWidth="1"/>
    <col min="2657" max="2657" width="10.140625" style="2" bestFit="1" customWidth="1"/>
    <col min="2658" max="2658" width="10.42578125" style="2" bestFit="1" customWidth="1"/>
    <col min="2659" max="2659" width="11.7109375" style="2" bestFit="1" customWidth="1"/>
    <col min="2660" max="2663" width="10.140625" style="2" bestFit="1" customWidth="1"/>
    <col min="2664" max="2664" width="11.140625" style="2" bestFit="1" customWidth="1"/>
    <col min="2665" max="2665" width="10.140625" style="2" bestFit="1" customWidth="1"/>
    <col min="2666" max="2666" width="11.7109375" style="2" customWidth="1"/>
    <col min="2667" max="2667" width="11.5703125" style="2" customWidth="1"/>
    <col min="2668" max="2668" width="15.140625" style="2" customWidth="1"/>
    <col min="2669" max="2669" width="11.5703125" style="2" customWidth="1"/>
    <col min="2670" max="2670" width="1.7109375" style="2" customWidth="1"/>
    <col min="2671" max="2671" width="1.85546875" style="2" customWidth="1"/>
    <col min="2672" max="2672" width="18.85546875" style="2" bestFit="1" customWidth="1"/>
    <col min="2673" max="2673" width="13.28515625" style="2" customWidth="1"/>
    <col min="2674" max="2674" width="13.5703125" style="2" bestFit="1" customWidth="1"/>
    <col min="2675" max="2675" width="12.5703125" style="2" customWidth="1"/>
    <col min="2676" max="2676" width="2.28515625" style="2" customWidth="1"/>
    <col min="2677" max="2677" width="11.85546875" style="2" bestFit="1" customWidth="1"/>
    <col min="2678" max="2678" width="11.28515625" style="2" customWidth="1"/>
    <col min="2679" max="2679" width="12.42578125" style="2" bestFit="1" customWidth="1"/>
    <col min="2680" max="2681" width="11" style="2" bestFit="1" customWidth="1"/>
    <col min="2682" max="2910" width="9.140625" style="2"/>
    <col min="2911" max="2911" width="35.140625" style="2" customWidth="1"/>
    <col min="2912" max="2912" width="10.7109375" style="2" bestFit="1" customWidth="1"/>
    <col min="2913" max="2913" width="10.140625" style="2" bestFit="1" customWidth="1"/>
    <col min="2914" max="2914" width="10.42578125" style="2" bestFit="1" customWidth="1"/>
    <col min="2915" max="2915" width="11.7109375" style="2" bestFit="1" customWidth="1"/>
    <col min="2916" max="2919" width="10.140625" style="2" bestFit="1" customWidth="1"/>
    <col min="2920" max="2920" width="11.140625" style="2" bestFit="1" customWidth="1"/>
    <col min="2921" max="2921" width="10.140625" style="2" bestFit="1" customWidth="1"/>
    <col min="2922" max="2922" width="11.7109375" style="2" customWidth="1"/>
    <col min="2923" max="2923" width="11.5703125" style="2" customWidth="1"/>
    <col min="2924" max="2924" width="15.140625" style="2" customWidth="1"/>
    <col min="2925" max="2925" width="11.5703125" style="2" customWidth="1"/>
    <col min="2926" max="2926" width="1.7109375" style="2" customWidth="1"/>
    <col min="2927" max="2927" width="1.85546875" style="2" customWidth="1"/>
    <col min="2928" max="2928" width="18.85546875" style="2" bestFit="1" customWidth="1"/>
    <col min="2929" max="2929" width="13.28515625" style="2" customWidth="1"/>
    <col min="2930" max="2930" width="13.5703125" style="2" bestFit="1" customWidth="1"/>
    <col min="2931" max="2931" width="12.5703125" style="2" customWidth="1"/>
    <col min="2932" max="2932" width="2.28515625" style="2" customWidth="1"/>
    <col min="2933" max="2933" width="11.85546875" style="2" bestFit="1" customWidth="1"/>
    <col min="2934" max="2934" width="11.28515625" style="2" customWidth="1"/>
    <col min="2935" max="2935" width="12.42578125" style="2" bestFit="1" customWidth="1"/>
    <col min="2936" max="2937" width="11" style="2" bestFit="1" customWidth="1"/>
    <col min="2938" max="3166" width="9.140625" style="2"/>
    <col min="3167" max="3167" width="35.140625" style="2" customWidth="1"/>
    <col min="3168" max="3168" width="10.7109375" style="2" bestFit="1" customWidth="1"/>
    <col min="3169" max="3169" width="10.140625" style="2" bestFit="1" customWidth="1"/>
    <col min="3170" max="3170" width="10.42578125" style="2" bestFit="1" customWidth="1"/>
    <col min="3171" max="3171" width="11.7109375" style="2" bestFit="1" customWidth="1"/>
    <col min="3172" max="3175" width="10.140625" style="2" bestFit="1" customWidth="1"/>
    <col min="3176" max="3176" width="11.140625" style="2" bestFit="1" customWidth="1"/>
    <col min="3177" max="3177" width="10.140625" style="2" bestFit="1" customWidth="1"/>
    <col min="3178" max="3178" width="11.7109375" style="2" customWidth="1"/>
    <col min="3179" max="3179" width="11.5703125" style="2" customWidth="1"/>
    <col min="3180" max="3180" width="15.140625" style="2" customWidth="1"/>
    <col min="3181" max="3181" width="11.5703125" style="2" customWidth="1"/>
    <col min="3182" max="3182" width="1.7109375" style="2" customWidth="1"/>
    <col min="3183" max="3183" width="1.85546875" style="2" customWidth="1"/>
    <col min="3184" max="3184" width="18.85546875" style="2" bestFit="1" customWidth="1"/>
    <col min="3185" max="3185" width="13.28515625" style="2" customWidth="1"/>
    <col min="3186" max="3186" width="13.5703125" style="2" bestFit="1" customWidth="1"/>
    <col min="3187" max="3187" width="12.5703125" style="2" customWidth="1"/>
    <col min="3188" max="3188" width="2.28515625" style="2" customWidth="1"/>
    <col min="3189" max="3189" width="11.85546875" style="2" bestFit="1" customWidth="1"/>
    <col min="3190" max="3190" width="11.28515625" style="2" customWidth="1"/>
    <col min="3191" max="3191" width="12.42578125" style="2" bestFit="1" customWidth="1"/>
    <col min="3192" max="3193" width="11" style="2" bestFit="1" customWidth="1"/>
    <col min="3194" max="3422" width="9.140625" style="2"/>
    <col min="3423" max="3423" width="35.140625" style="2" customWidth="1"/>
    <col min="3424" max="3424" width="10.7109375" style="2" bestFit="1" customWidth="1"/>
    <col min="3425" max="3425" width="10.140625" style="2" bestFit="1" customWidth="1"/>
    <col min="3426" max="3426" width="10.42578125" style="2" bestFit="1" customWidth="1"/>
    <col min="3427" max="3427" width="11.7109375" style="2" bestFit="1" customWidth="1"/>
    <col min="3428" max="3431" width="10.140625" style="2" bestFit="1" customWidth="1"/>
    <col min="3432" max="3432" width="11.140625" style="2" bestFit="1" customWidth="1"/>
    <col min="3433" max="3433" width="10.140625" style="2" bestFit="1" customWidth="1"/>
    <col min="3434" max="3434" width="11.7109375" style="2" customWidth="1"/>
    <col min="3435" max="3435" width="11.5703125" style="2" customWidth="1"/>
    <col min="3436" max="3436" width="15.140625" style="2" customWidth="1"/>
    <col min="3437" max="3437" width="11.5703125" style="2" customWidth="1"/>
    <col min="3438" max="3438" width="1.7109375" style="2" customWidth="1"/>
    <col min="3439" max="3439" width="1.85546875" style="2" customWidth="1"/>
    <col min="3440" max="3440" width="18.85546875" style="2" bestFit="1" customWidth="1"/>
    <col min="3441" max="3441" width="13.28515625" style="2" customWidth="1"/>
    <col min="3442" max="3442" width="13.5703125" style="2" bestFit="1" customWidth="1"/>
    <col min="3443" max="3443" width="12.5703125" style="2" customWidth="1"/>
    <col min="3444" max="3444" width="2.28515625" style="2" customWidth="1"/>
    <col min="3445" max="3445" width="11.85546875" style="2" bestFit="1" customWidth="1"/>
    <col min="3446" max="3446" width="11.28515625" style="2" customWidth="1"/>
    <col min="3447" max="3447" width="12.42578125" style="2" bestFit="1" customWidth="1"/>
    <col min="3448" max="3449" width="11" style="2" bestFit="1" customWidth="1"/>
    <col min="3450" max="3678" width="9.140625" style="2"/>
    <col min="3679" max="3679" width="35.140625" style="2" customWidth="1"/>
    <col min="3680" max="3680" width="10.7109375" style="2" bestFit="1" customWidth="1"/>
    <col min="3681" max="3681" width="10.140625" style="2" bestFit="1" customWidth="1"/>
    <col min="3682" max="3682" width="10.42578125" style="2" bestFit="1" customWidth="1"/>
    <col min="3683" max="3683" width="11.7109375" style="2" bestFit="1" customWidth="1"/>
    <col min="3684" max="3687" width="10.140625" style="2" bestFit="1" customWidth="1"/>
    <col min="3688" max="3688" width="11.140625" style="2" bestFit="1" customWidth="1"/>
    <col min="3689" max="3689" width="10.140625" style="2" bestFit="1" customWidth="1"/>
    <col min="3690" max="3690" width="11.7109375" style="2" customWidth="1"/>
    <col min="3691" max="3691" width="11.5703125" style="2" customWidth="1"/>
    <col min="3692" max="3692" width="15.140625" style="2" customWidth="1"/>
    <col min="3693" max="3693" width="11.5703125" style="2" customWidth="1"/>
    <col min="3694" max="3694" width="1.7109375" style="2" customWidth="1"/>
    <col min="3695" max="3695" width="1.85546875" style="2" customWidth="1"/>
    <col min="3696" max="3696" width="18.85546875" style="2" bestFit="1" customWidth="1"/>
    <col min="3697" max="3697" width="13.28515625" style="2" customWidth="1"/>
    <col min="3698" max="3698" width="13.5703125" style="2" bestFit="1" customWidth="1"/>
    <col min="3699" max="3699" width="12.5703125" style="2" customWidth="1"/>
    <col min="3700" max="3700" width="2.28515625" style="2" customWidth="1"/>
    <col min="3701" max="3701" width="11.85546875" style="2" bestFit="1" customWidth="1"/>
    <col min="3702" max="3702" width="11.28515625" style="2" customWidth="1"/>
    <col min="3703" max="3703" width="12.42578125" style="2" bestFit="1" customWidth="1"/>
    <col min="3704" max="3705" width="11" style="2" bestFit="1" customWidth="1"/>
    <col min="3706" max="3934" width="9.140625" style="2"/>
    <col min="3935" max="3935" width="35.140625" style="2" customWidth="1"/>
    <col min="3936" max="3936" width="10.7109375" style="2" bestFit="1" customWidth="1"/>
    <col min="3937" max="3937" width="10.140625" style="2" bestFit="1" customWidth="1"/>
    <col min="3938" max="3938" width="10.42578125" style="2" bestFit="1" customWidth="1"/>
    <col min="3939" max="3939" width="11.7109375" style="2" bestFit="1" customWidth="1"/>
    <col min="3940" max="3943" width="10.140625" style="2" bestFit="1" customWidth="1"/>
    <col min="3944" max="3944" width="11.140625" style="2" bestFit="1" customWidth="1"/>
    <col min="3945" max="3945" width="10.140625" style="2" bestFit="1" customWidth="1"/>
    <col min="3946" max="3946" width="11.7109375" style="2" customWidth="1"/>
    <col min="3947" max="3947" width="11.5703125" style="2" customWidth="1"/>
    <col min="3948" max="3948" width="15.140625" style="2" customWidth="1"/>
    <col min="3949" max="3949" width="11.5703125" style="2" customWidth="1"/>
    <col min="3950" max="3950" width="1.7109375" style="2" customWidth="1"/>
    <col min="3951" max="3951" width="1.85546875" style="2" customWidth="1"/>
    <col min="3952" max="3952" width="18.85546875" style="2" bestFit="1" customWidth="1"/>
    <col min="3953" max="3953" width="13.28515625" style="2" customWidth="1"/>
    <col min="3954" max="3954" width="13.5703125" style="2" bestFit="1" customWidth="1"/>
    <col min="3955" max="3955" width="12.5703125" style="2" customWidth="1"/>
    <col min="3956" max="3956" width="2.28515625" style="2" customWidth="1"/>
    <col min="3957" max="3957" width="11.85546875" style="2" bestFit="1" customWidth="1"/>
    <col min="3958" max="3958" width="11.28515625" style="2" customWidth="1"/>
    <col min="3959" max="3959" width="12.42578125" style="2" bestFit="1" customWidth="1"/>
    <col min="3960" max="3961" width="11" style="2" bestFit="1" customWidth="1"/>
    <col min="3962" max="4190" width="9.140625" style="2"/>
    <col min="4191" max="4191" width="35.140625" style="2" customWidth="1"/>
    <col min="4192" max="4192" width="10.7109375" style="2" bestFit="1" customWidth="1"/>
    <col min="4193" max="4193" width="10.140625" style="2" bestFit="1" customWidth="1"/>
    <col min="4194" max="4194" width="10.42578125" style="2" bestFit="1" customWidth="1"/>
    <col min="4195" max="4195" width="11.7109375" style="2" bestFit="1" customWidth="1"/>
    <col min="4196" max="4199" width="10.140625" style="2" bestFit="1" customWidth="1"/>
    <col min="4200" max="4200" width="11.140625" style="2" bestFit="1" customWidth="1"/>
    <col min="4201" max="4201" width="10.140625" style="2" bestFit="1" customWidth="1"/>
    <col min="4202" max="4202" width="11.7109375" style="2" customWidth="1"/>
    <col min="4203" max="4203" width="11.5703125" style="2" customWidth="1"/>
    <col min="4204" max="4204" width="15.140625" style="2" customWidth="1"/>
    <col min="4205" max="4205" width="11.5703125" style="2" customWidth="1"/>
    <col min="4206" max="4206" width="1.7109375" style="2" customWidth="1"/>
    <col min="4207" max="4207" width="1.85546875" style="2" customWidth="1"/>
    <col min="4208" max="4208" width="18.85546875" style="2" bestFit="1" customWidth="1"/>
    <col min="4209" max="4209" width="13.28515625" style="2" customWidth="1"/>
    <col min="4210" max="4210" width="13.5703125" style="2" bestFit="1" customWidth="1"/>
    <col min="4211" max="4211" width="12.5703125" style="2" customWidth="1"/>
    <col min="4212" max="4212" width="2.28515625" style="2" customWidth="1"/>
    <col min="4213" max="4213" width="11.85546875" style="2" bestFit="1" customWidth="1"/>
    <col min="4214" max="4214" width="11.28515625" style="2" customWidth="1"/>
    <col min="4215" max="4215" width="12.42578125" style="2" bestFit="1" customWidth="1"/>
    <col min="4216" max="4217" width="11" style="2" bestFit="1" customWidth="1"/>
    <col min="4218" max="4446" width="9.140625" style="2"/>
    <col min="4447" max="4447" width="35.140625" style="2" customWidth="1"/>
    <col min="4448" max="4448" width="10.7109375" style="2" bestFit="1" customWidth="1"/>
    <col min="4449" max="4449" width="10.140625" style="2" bestFit="1" customWidth="1"/>
    <col min="4450" max="4450" width="10.42578125" style="2" bestFit="1" customWidth="1"/>
    <col min="4451" max="4451" width="11.7109375" style="2" bestFit="1" customWidth="1"/>
    <col min="4452" max="4455" width="10.140625" style="2" bestFit="1" customWidth="1"/>
    <col min="4456" max="4456" width="11.140625" style="2" bestFit="1" customWidth="1"/>
    <col min="4457" max="4457" width="10.140625" style="2" bestFit="1" customWidth="1"/>
    <col min="4458" max="4458" width="11.7109375" style="2" customWidth="1"/>
    <col min="4459" max="4459" width="11.5703125" style="2" customWidth="1"/>
    <col min="4460" max="4460" width="15.140625" style="2" customWidth="1"/>
    <col min="4461" max="4461" width="11.5703125" style="2" customWidth="1"/>
    <col min="4462" max="4462" width="1.7109375" style="2" customWidth="1"/>
    <col min="4463" max="4463" width="1.85546875" style="2" customWidth="1"/>
    <col min="4464" max="4464" width="18.85546875" style="2" bestFit="1" customWidth="1"/>
    <col min="4465" max="4465" width="13.28515625" style="2" customWidth="1"/>
    <col min="4466" max="4466" width="13.5703125" style="2" bestFit="1" customWidth="1"/>
    <col min="4467" max="4467" width="12.5703125" style="2" customWidth="1"/>
    <col min="4468" max="4468" width="2.28515625" style="2" customWidth="1"/>
    <col min="4469" max="4469" width="11.85546875" style="2" bestFit="1" customWidth="1"/>
    <col min="4470" max="4470" width="11.28515625" style="2" customWidth="1"/>
    <col min="4471" max="4471" width="12.42578125" style="2" bestFit="1" customWidth="1"/>
    <col min="4472" max="4473" width="11" style="2" bestFit="1" customWidth="1"/>
    <col min="4474" max="4702" width="9.140625" style="2"/>
    <col min="4703" max="4703" width="35.140625" style="2" customWidth="1"/>
    <col min="4704" max="4704" width="10.7109375" style="2" bestFit="1" customWidth="1"/>
    <col min="4705" max="4705" width="10.140625" style="2" bestFit="1" customWidth="1"/>
    <col min="4706" max="4706" width="10.42578125" style="2" bestFit="1" customWidth="1"/>
    <col min="4707" max="4707" width="11.7109375" style="2" bestFit="1" customWidth="1"/>
    <col min="4708" max="4711" width="10.140625" style="2" bestFit="1" customWidth="1"/>
    <col min="4712" max="4712" width="11.140625" style="2" bestFit="1" customWidth="1"/>
    <col min="4713" max="4713" width="10.140625" style="2" bestFit="1" customWidth="1"/>
    <col min="4714" max="4714" width="11.7109375" style="2" customWidth="1"/>
    <col min="4715" max="4715" width="11.5703125" style="2" customWidth="1"/>
    <col min="4716" max="4716" width="15.140625" style="2" customWidth="1"/>
    <col min="4717" max="4717" width="11.5703125" style="2" customWidth="1"/>
    <col min="4718" max="4718" width="1.7109375" style="2" customWidth="1"/>
    <col min="4719" max="4719" width="1.85546875" style="2" customWidth="1"/>
    <col min="4720" max="4720" width="18.85546875" style="2" bestFit="1" customWidth="1"/>
    <col min="4721" max="4721" width="13.28515625" style="2" customWidth="1"/>
    <col min="4722" max="4722" width="13.5703125" style="2" bestFit="1" customWidth="1"/>
    <col min="4723" max="4723" width="12.5703125" style="2" customWidth="1"/>
    <col min="4724" max="4724" width="2.28515625" style="2" customWidth="1"/>
    <col min="4725" max="4725" width="11.85546875" style="2" bestFit="1" customWidth="1"/>
    <col min="4726" max="4726" width="11.28515625" style="2" customWidth="1"/>
    <col min="4727" max="4727" width="12.42578125" style="2" bestFit="1" customWidth="1"/>
    <col min="4728" max="4729" width="11" style="2" bestFit="1" customWidth="1"/>
    <col min="4730" max="4958" width="9.140625" style="2"/>
    <col min="4959" max="4959" width="35.140625" style="2" customWidth="1"/>
    <col min="4960" max="4960" width="10.7109375" style="2" bestFit="1" customWidth="1"/>
    <col min="4961" max="4961" width="10.140625" style="2" bestFit="1" customWidth="1"/>
    <col min="4962" max="4962" width="10.42578125" style="2" bestFit="1" customWidth="1"/>
    <col min="4963" max="4963" width="11.7109375" style="2" bestFit="1" customWidth="1"/>
    <col min="4964" max="4967" width="10.140625" style="2" bestFit="1" customWidth="1"/>
    <col min="4968" max="4968" width="11.140625" style="2" bestFit="1" customWidth="1"/>
    <col min="4969" max="4969" width="10.140625" style="2" bestFit="1" customWidth="1"/>
    <col min="4970" max="4970" width="11.7109375" style="2" customWidth="1"/>
    <col min="4971" max="4971" width="11.5703125" style="2" customWidth="1"/>
    <col min="4972" max="4972" width="15.140625" style="2" customWidth="1"/>
    <col min="4973" max="4973" width="11.5703125" style="2" customWidth="1"/>
    <col min="4974" max="4974" width="1.7109375" style="2" customWidth="1"/>
    <col min="4975" max="4975" width="1.85546875" style="2" customWidth="1"/>
    <col min="4976" max="4976" width="18.85546875" style="2" bestFit="1" customWidth="1"/>
    <col min="4977" max="4977" width="13.28515625" style="2" customWidth="1"/>
    <col min="4978" max="4978" width="13.5703125" style="2" bestFit="1" customWidth="1"/>
    <col min="4979" max="4979" width="12.5703125" style="2" customWidth="1"/>
    <col min="4980" max="4980" width="2.28515625" style="2" customWidth="1"/>
    <col min="4981" max="4981" width="11.85546875" style="2" bestFit="1" customWidth="1"/>
    <col min="4982" max="4982" width="11.28515625" style="2" customWidth="1"/>
    <col min="4983" max="4983" width="12.42578125" style="2" bestFit="1" customWidth="1"/>
    <col min="4984" max="4985" width="11" style="2" bestFit="1" customWidth="1"/>
    <col min="4986" max="5214" width="9.140625" style="2"/>
    <col min="5215" max="5215" width="35.140625" style="2" customWidth="1"/>
    <col min="5216" max="5216" width="10.7109375" style="2" bestFit="1" customWidth="1"/>
    <col min="5217" max="5217" width="10.140625" style="2" bestFit="1" customWidth="1"/>
    <col min="5218" max="5218" width="10.42578125" style="2" bestFit="1" customWidth="1"/>
    <col min="5219" max="5219" width="11.7109375" style="2" bestFit="1" customWidth="1"/>
    <col min="5220" max="5223" width="10.140625" style="2" bestFit="1" customWidth="1"/>
    <col min="5224" max="5224" width="11.140625" style="2" bestFit="1" customWidth="1"/>
    <col min="5225" max="5225" width="10.140625" style="2" bestFit="1" customWidth="1"/>
    <col min="5226" max="5226" width="11.7109375" style="2" customWidth="1"/>
    <col min="5227" max="5227" width="11.5703125" style="2" customWidth="1"/>
    <col min="5228" max="5228" width="15.140625" style="2" customWidth="1"/>
    <col min="5229" max="5229" width="11.5703125" style="2" customWidth="1"/>
    <col min="5230" max="5230" width="1.7109375" style="2" customWidth="1"/>
    <col min="5231" max="5231" width="1.85546875" style="2" customWidth="1"/>
    <col min="5232" max="5232" width="18.85546875" style="2" bestFit="1" customWidth="1"/>
    <col min="5233" max="5233" width="13.28515625" style="2" customWidth="1"/>
    <col min="5234" max="5234" width="13.5703125" style="2" bestFit="1" customWidth="1"/>
    <col min="5235" max="5235" width="12.5703125" style="2" customWidth="1"/>
    <col min="5236" max="5236" width="2.28515625" style="2" customWidth="1"/>
    <col min="5237" max="5237" width="11.85546875" style="2" bestFit="1" customWidth="1"/>
    <col min="5238" max="5238" width="11.28515625" style="2" customWidth="1"/>
    <col min="5239" max="5239" width="12.42578125" style="2" bestFit="1" customWidth="1"/>
    <col min="5240" max="5241" width="11" style="2" bestFit="1" customWidth="1"/>
    <col min="5242" max="5470" width="9.140625" style="2"/>
    <col min="5471" max="5471" width="35.140625" style="2" customWidth="1"/>
    <col min="5472" max="5472" width="10.7109375" style="2" bestFit="1" customWidth="1"/>
    <col min="5473" max="5473" width="10.140625" style="2" bestFit="1" customWidth="1"/>
    <col min="5474" max="5474" width="10.42578125" style="2" bestFit="1" customWidth="1"/>
    <col min="5475" max="5475" width="11.7109375" style="2" bestFit="1" customWidth="1"/>
    <col min="5476" max="5479" width="10.140625" style="2" bestFit="1" customWidth="1"/>
    <col min="5480" max="5480" width="11.140625" style="2" bestFit="1" customWidth="1"/>
    <col min="5481" max="5481" width="10.140625" style="2" bestFit="1" customWidth="1"/>
    <col min="5482" max="5482" width="11.7109375" style="2" customWidth="1"/>
    <col min="5483" max="5483" width="11.5703125" style="2" customWidth="1"/>
    <col min="5484" max="5484" width="15.140625" style="2" customWidth="1"/>
    <col min="5485" max="5485" width="11.5703125" style="2" customWidth="1"/>
    <col min="5486" max="5486" width="1.7109375" style="2" customWidth="1"/>
    <col min="5487" max="5487" width="1.85546875" style="2" customWidth="1"/>
    <col min="5488" max="5488" width="18.85546875" style="2" bestFit="1" customWidth="1"/>
    <col min="5489" max="5489" width="13.28515625" style="2" customWidth="1"/>
    <col min="5490" max="5490" width="13.5703125" style="2" bestFit="1" customWidth="1"/>
    <col min="5491" max="5491" width="12.5703125" style="2" customWidth="1"/>
    <col min="5492" max="5492" width="2.28515625" style="2" customWidth="1"/>
    <col min="5493" max="5493" width="11.85546875" style="2" bestFit="1" customWidth="1"/>
    <col min="5494" max="5494" width="11.28515625" style="2" customWidth="1"/>
    <col min="5495" max="5495" width="12.42578125" style="2" bestFit="1" customWidth="1"/>
    <col min="5496" max="5497" width="11" style="2" bestFit="1" customWidth="1"/>
    <col min="5498" max="5726" width="9.140625" style="2"/>
    <col min="5727" max="5727" width="35.140625" style="2" customWidth="1"/>
    <col min="5728" max="5728" width="10.7109375" style="2" bestFit="1" customWidth="1"/>
    <col min="5729" max="5729" width="10.140625" style="2" bestFit="1" customWidth="1"/>
    <col min="5730" max="5730" width="10.42578125" style="2" bestFit="1" customWidth="1"/>
    <col min="5731" max="5731" width="11.7109375" style="2" bestFit="1" customWidth="1"/>
    <col min="5732" max="5735" width="10.140625" style="2" bestFit="1" customWidth="1"/>
    <col min="5736" max="5736" width="11.140625" style="2" bestFit="1" customWidth="1"/>
    <col min="5737" max="5737" width="10.140625" style="2" bestFit="1" customWidth="1"/>
    <col min="5738" max="5738" width="11.7109375" style="2" customWidth="1"/>
    <col min="5739" max="5739" width="11.5703125" style="2" customWidth="1"/>
    <col min="5740" max="5740" width="15.140625" style="2" customWidth="1"/>
    <col min="5741" max="5741" width="11.5703125" style="2" customWidth="1"/>
    <col min="5742" max="5742" width="1.7109375" style="2" customWidth="1"/>
    <col min="5743" max="5743" width="1.85546875" style="2" customWidth="1"/>
    <col min="5744" max="5744" width="18.85546875" style="2" bestFit="1" customWidth="1"/>
    <col min="5745" max="5745" width="13.28515625" style="2" customWidth="1"/>
    <col min="5746" max="5746" width="13.5703125" style="2" bestFit="1" customWidth="1"/>
    <col min="5747" max="5747" width="12.5703125" style="2" customWidth="1"/>
    <col min="5748" max="5748" width="2.28515625" style="2" customWidth="1"/>
    <col min="5749" max="5749" width="11.85546875" style="2" bestFit="1" customWidth="1"/>
    <col min="5750" max="5750" width="11.28515625" style="2" customWidth="1"/>
    <col min="5751" max="5751" width="12.42578125" style="2" bestFit="1" customWidth="1"/>
    <col min="5752" max="5753" width="11" style="2" bestFit="1" customWidth="1"/>
    <col min="5754" max="5982" width="9.140625" style="2"/>
    <col min="5983" max="5983" width="35.140625" style="2" customWidth="1"/>
    <col min="5984" max="5984" width="10.7109375" style="2" bestFit="1" customWidth="1"/>
    <col min="5985" max="5985" width="10.140625" style="2" bestFit="1" customWidth="1"/>
    <col min="5986" max="5986" width="10.42578125" style="2" bestFit="1" customWidth="1"/>
    <col min="5987" max="5987" width="11.7109375" style="2" bestFit="1" customWidth="1"/>
    <col min="5988" max="5991" width="10.140625" style="2" bestFit="1" customWidth="1"/>
    <col min="5992" max="5992" width="11.140625" style="2" bestFit="1" customWidth="1"/>
    <col min="5993" max="5993" width="10.140625" style="2" bestFit="1" customWidth="1"/>
    <col min="5994" max="5994" width="11.7109375" style="2" customWidth="1"/>
    <col min="5995" max="5995" width="11.5703125" style="2" customWidth="1"/>
    <col min="5996" max="5996" width="15.140625" style="2" customWidth="1"/>
    <col min="5997" max="5997" width="11.5703125" style="2" customWidth="1"/>
    <col min="5998" max="5998" width="1.7109375" style="2" customWidth="1"/>
    <col min="5999" max="5999" width="1.85546875" style="2" customWidth="1"/>
    <col min="6000" max="6000" width="18.85546875" style="2" bestFit="1" customWidth="1"/>
    <col min="6001" max="6001" width="13.28515625" style="2" customWidth="1"/>
    <col min="6002" max="6002" width="13.5703125" style="2" bestFit="1" customWidth="1"/>
    <col min="6003" max="6003" width="12.5703125" style="2" customWidth="1"/>
    <col min="6004" max="6004" width="2.28515625" style="2" customWidth="1"/>
    <col min="6005" max="6005" width="11.85546875" style="2" bestFit="1" customWidth="1"/>
    <col min="6006" max="6006" width="11.28515625" style="2" customWidth="1"/>
    <col min="6007" max="6007" width="12.42578125" style="2" bestFit="1" customWidth="1"/>
    <col min="6008" max="6009" width="11" style="2" bestFit="1" customWidth="1"/>
    <col min="6010" max="6238" width="9.140625" style="2"/>
    <col min="6239" max="6239" width="35.140625" style="2" customWidth="1"/>
    <col min="6240" max="6240" width="10.7109375" style="2" bestFit="1" customWidth="1"/>
    <col min="6241" max="6241" width="10.140625" style="2" bestFit="1" customWidth="1"/>
    <col min="6242" max="6242" width="10.42578125" style="2" bestFit="1" customWidth="1"/>
    <col min="6243" max="6243" width="11.7109375" style="2" bestFit="1" customWidth="1"/>
    <col min="6244" max="6247" width="10.140625" style="2" bestFit="1" customWidth="1"/>
    <col min="6248" max="6248" width="11.140625" style="2" bestFit="1" customWidth="1"/>
    <col min="6249" max="6249" width="10.140625" style="2" bestFit="1" customWidth="1"/>
    <col min="6250" max="6250" width="11.7109375" style="2" customWidth="1"/>
    <col min="6251" max="6251" width="11.5703125" style="2" customWidth="1"/>
    <col min="6252" max="6252" width="15.140625" style="2" customWidth="1"/>
    <col min="6253" max="6253" width="11.5703125" style="2" customWidth="1"/>
    <col min="6254" max="6254" width="1.7109375" style="2" customWidth="1"/>
    <col min="6255" max="6255" width="1.85546875" style="2" customWidth="1"/>
    <col min="6256" max="6256" width="18.85546875" style="2" bestFit="1" customWidth="1"/>
    <col min="6257" max="6257" width="13.28515625" style="2" customWidth="1"/>
    <col min="6258" max="6258" width="13.5703125" style="2" bestFit="1" customWidth="1"/>
    <col min="6259" max="6259" width="12.5703125" style="2" customWidth="1"/>
    <col min="6260" max="6260" width="2.28515625" style="2" customWidth="1"/>
    <col min="6261" max="6261" width="11.85546875" style="2" bestFit="1" customWidth="1"/>
    <col min="6262" max="6262" width="11.28515625" style="2" customWidth="1"/>
    <col min="6263" max="6263" width="12.42578125" style="2" bestFit="1" customWidth="1"/>
    <col min="6264" max="6265" width="11" style="2" bestFit="1" customWidth="1"/>
    <col min="6266" max="6494" width="9.140625" style="2"/>
    <col min="6495" max="6495" width="35.140625" style="2" customWidth="1"/>
    <col min="6496" max="6496" width="10.7109375" style="2" bestFit="1" customWidth="1"/>
    <col min="6497" max="6497" width="10.140625" style="2" bestFit="1" customWidth="1"/>
    <col min="6498" max="6498" width="10.42578125" style="2" bestFit="1" customWidth="1"/>
    <col min="6499" max="6499" width="11.7109375" style="2" bestFit="1" customWidth="1"/>
    <col min="6500" max="6503" width="10.140625" style="2" bestFit="1" customWidth="1"/>
    <col min="6504" max="6504" width="11.140625" style="2" bestFit="1" customWidth="1"/>
    <col min="6505" max="6505" width="10.140625" style="2" bestFit="1" customWidth="1"/>
    <col min="6506" max="6506" width="11.7109375" style="2" customWidth="1"/>
    <col min="6507" max="6507" width="11.5703125" style="2" customWidth="1"/>
    <col min="6508" max="6508" width="15.140625" style="2" customWidth="1"/>
    <col min="6509" max="6509" width="11.5703125" style="2" customWidth="1"/>
    <col min="6510" max="6510" width="1.7109375" style="2" customWidth="1"/>
    <col min="6511" max="6511" width="1.85546875" style="2" customWidth="1"/>
    <col min="6512" max="6512" width="18.85546875" style="2" bestFit="1" customWidth="1"/>
    <col min="6513" max="6513" width="13.28515625" style="2" customWidth="1"/>
    <col min="6514" max="6514" width="13.5703125" style="2" bestFit="1" customWidth="1"/>
    <col min="6515" max="6515" width="12.5703125" style="2" customWidth="1"/>
    <col min="6516" max="6516" width="2.28515625" style="2" customWidth="1"/>
    <col min="6517" max="6517" width="11.85546875" style="2" bestFit="1" customWidth="1"/>
    <col min="6518" max="6518" width="11.28515625" style="2" customWidth="1"/>
    <col min="6519" max="6519" width="12.42578125" style="2" bestFit="1" customWidth="1"/>
    <col min="6520" max="6521" width="11" style="2" bestFit="1" customWidth="1"/>
    <col min="6522" max="6750" width="9.140625" style="2"/>
    <col min="6751" max="6751" width="35.140625" style="2" customWidth="1"/>
    <col min="6752" max="6752" width="10.7109375" style="2" bestFit="1" customWidth="1"/>
    <col min="6753" max="6753" width="10.140625" style="2" bestFit="1" customWidth="1"/>
    <col min="6754" max="6754" width="10.42578125" style="2" bestFit="1" customWidth="1"/>
    <col min="6755" max="6755" width="11.7109375" style="2" bestFit="1" customWidth="1"/>
    <col min="6756" max="6759" width="10.140625" style="2" bestFit="1" customWidth="1"/>
    <col min="6760" max="6760" width="11.140625" style="2" bestFit="1" customWidth="1"/>
    <col min="6761" max="6761" width="10.140625" style="2" bestFit="1" customWidth="1"/>
    <col min="6762" max="6762" width="11.7109375" style="2" customWidth="1"/>
    <col min="6763" max="6763" width="11.5703125" style="2" customWidth="1"/>
    <col min="6764" max="6764" width="15.140625" style="2" customWidth="1"/>
    <col min="6765" max="6765" width="11.5703125" style="2" customWidth="1"/>
    <col min="6766" max="6766" width="1.7109375" style="2" customWidth="1"/>
    <col min="6767" max="6767" width="1.85546875" style="2" customWidth="1"/>
    <col min="6768" max="6768" width="18.85546875" style="2" bestFit="1" customWidth="1"/>
    <col min="6769" max="6769" width="13.28515625" style="2" customWidth="1"/>
    <col min="6770" max="6770" width="13.5703125" style="2" bestFit="1" customWidth="1"/>
    <col min="6771" max="6771" width="12.5703125" style="2" customWidth="1"/>
    <col min="6772" max="6772" width="2.28515625" style="2" customWidth="1"/>
    <col min="6773" max="6773" width="11.85546875" style="2" bestFit="1" customWidth="1"/>
    <col min="6774" max="6774" width="11.28515625" style="2" customWidth="1"/>
    <col min="6775" max="6775" width="12.42578125" style="2" bestFit="1" customWidth="1"/>
    <col min="6776" max="6777" width="11" style="2" bestFit="1" customWidth="1"/>
    <col min="6778" max="7006" width="9.140625" style="2"/>
    <col min="7007" max="7007" width="35.140625" style="2" customWidth="1"/>
    <col min="7008" max="7008" width="10.7109375" style="2" bestFit="1" customWidth="1"/>
    <col min="7009" max="7009" width="10.140625" style="2" bestFit="1" customWidth="1"/>
    <col min="7010" max="7010" width="10.42578125" style="2" bestFit="1" customWidth="1"/>
    <col min="7011" max="7011" width="11.7109375" style="2" bestFit="1" customWidth="1"/>
    <col min="7012" max="7015" width="10.140625" style="2" bestFit="1" customWidth="1"/>
    <col min="7016" max="7016" width="11.140625" style="2" bestFit="1" customWidth="1"/>
    <col min="7017" max="7017" width="10.140625" style="2" bestFit="1" customWidth="1"/>
    <col min="7018" max="7018" width="11.7109375" style="2" customWidth="1"/>
    <col min="7019" max="7019" width="11.5703125" style="2" customWidth="1"/>
    <col min="7020" max="7020" width="15.140625" style="2" customWidth="1"/>
    <col min="7021" max="7021" width="11.5703125" style="2" customWidth="1"/>
    <col min="7022" max="7022" width="1.7109375" style="2" customWidth="1"/>
    <col min="7023" max="7023" width="1.85546875" style="2" customWidth="1"/>
    <col min="7024" max="7024" width="18.85546875" style="2" bestFit="1" customWidth="1"/>
    <col min="7025" max="7025" width="13.28515625" style="2" customWidth="1"/>
    <col min="7026" max="7026" width="13.5703125" style="2" bestFit="1" customWidth="1"/>
    <col min="7027" max="7027" width="12.5703125" style="2" customWidth="1"/>
    <col min="7028" max="7028" width="2.28515625" style="2" customWidth="1"/>
    <col min="7029" max="7029" width="11.85546875" style="2" bestFit="1" customWidth="1"/>
    <col min="7030" max="7030" width="11.28515625" style="2" customWidth="1"/>
    <col min="7031" max="7031" width="12.42578125" style="2" bestFit="1" customWidth="1"/>
    <col min="7032" max="7033" width="11" style="2" bestFit="1" customWidth="1"/>
    <col min="7034" max="7262" width="9.140625" style="2"/>
    <col min="7263" max="7263" width="35.140625" style="2" customWidth="1"/>
    <col min="7264" max="7264" width="10.7109375" style="2" bestFit="1" customWidth="1"/>
    <col min="7265" max="7265" width="10.140625" style="2" bestFit="1" customWidth="1"/>
    <col min="7266" max="7266" width="10.42578125" style="2" bestFit="1" customWidth="1"/>
    <col min="7267" max="7267" width="11.7109375" style="2" bestFit="1" customWidth="1"/>
    <col min="7268" max="7271" width="10.140625" style="2" bestFit="1" customWidth="1"/>
    <col min="7272" max="7272" width="11.140625" style="2" bestFit="1" customWidth="1"/>
    <col min="7273" max="7273" width="10.140625" style="2" bestFit="1" customWidth="1"/>
    <col min="7274" max="7274" width="11.7109375" style="2" customWidth="1"/>
    <col min="7275" max="7275" width="11.5703125" style="2" customWidth="1"/>
    <col min="7276" max="7276" width="15.140625" style="2" customWidth="1"/>
    <col min="7277" max="7277" width="11.5703125" style="2" customWidth="1"/>
    <col min="7278" max="7278" width="1.7109375" style="2" customWidth="1"/>
    <col min="7279" max="7279" width="1.85546875" style="2" customWidth="1"/>
    <col min="7280" max="7280" width="18.85546875" style="2" bestFit="1" customWidth="1"/>
    <col min="7281" max="7281" width="13.28515625" style="2" customWidth="1"/>
    <col min="7282" max="7282" width="13.5703125" style="2" bestFit="1" customWidth="1"/>
    <col min="7283" max="7283" width="12.5703125" style="2" customWidth="1"/>
    <col min="7284" max="7284" width="2.28515625" style="2" customWidth="1"/>
    <col min="7285" max="7285" width="11.85546875" style="2" bestFit="1" customWidth="1"/>
    <col min="7286" max="7286" width="11.28515625" style="2" customWidth="1"/>
    <col min="7287" max="7287" width="12.42578125" style="2" bestFit="1" customWidth="1"/>
    <col min="7288" max="7289" width="11" style="2" bestFit="1" customWidth="1"/>
    <col min="7290" max="7518" width="9.140625" style="2"/>
    <col min="7519" max="7519" width="35.140625" style="2" customWidth="1"/>
    <col min="7520" max="7520" width="10.7109375" style="2" bestFit="1" customWidth="1"/>
    <col min="7521" max="7521" width="10.140625" style="2" bestFit="1" customWidth="1"/>
    <col min="7522" max="7522" width="10.42578125" style="2" bestFit="1" customWidth="1"/>
    <col min="7523" max="7523" width="11.7109375" style="2" bestFit="1" customWidth="1"/>
    <col min="7524" max="7527" width="10.140625" style="2" bestFit="1" customWidth="1"/>
    <col min="7528" max="7528" width="11.140625" style="2" bestFit="1" customWidth="1"/>
    <col min="7529" max="7529" width="10.140625" style="2" bestFit="1" customWidth="1"/>
    <col min="7530" max="7530" width="11.7109375" style="2" customWidth="1"/>
    <col min="7531" max="7531" width="11.5703125" style="2" customWidth="1"/>
    <col min="7532" max="7532" width="15.140625" style="2" customWidth="1"/>
    <col min="7533" max="7533" width="11.5703125" style="2" customWidth="1"/>
    <col min="7534" max="7534" width="1.7109375" style="2" customWidth="1"/>
    <col min="7535" max="7535" width="1.85546875" style="2" customWidth="1"/>
    <col min="7536" max="7536" width="18.85546875" style="2" bestFit="1" customWidth="1"/>
    <col min="7537" max="7537" width="13.28515625" style="2" customWidth="1"/>
    <col min="7538" max="7538" width="13.5703125" style="2" bestFit="1" customWidth="1"/>
    <col min="7539" max="7539" width="12.5703125" style="2" customWidth="1"/>
    <col min="7540" max="7540" width="2.28515625" style="2" customWidth="1"/>
    <col min="7541" max="7541" width="11.85546875" style="2" bestFit="1" customWidth="1"/>
    <col min="7542" max="7542" width="11.28515625" style="2" customWidth="1"/>
    <col min="7543" max="7543" width="12.42578125" style="2" bestFit="1" customWidth="1"/>
    <col min="7544" max="7545" width="11" style="2" bestFit="1" customWidth="1"/>
    <col min="7546" max="7774" width="9.140625" style="2"/>
    <col min="7775" max="7775" width="35.140625" style="2" customWidth="1"/>
    <col min="7776" max="7776" width="10.7109375" style="2" bestFit="1" customWidth="1"/>
    <col min="7777" max="7777" width="10.140625" style="2" bestFit="1" customWidth="1"/>
    <col min="7778" max="7778" width="10.42578125" style="2" bestFit="1" customWidth="1"/>
    <col min="7779" max="7779" width="11.7109375" style="2" bestFit="1" customWidth="1"/>
    <col min="7780" max="7783" width="10.140625" style="2" bestFit="1" customWidth="1"/>
    <col min="7784" max="7784" width="11.140625" style="2" bestFit="1" customWidth="1"/>
    <col min="7785" max="7785" width="10.140625" style="2" bestFit="1" customWidth="1"/>
    <col min="7786" max="7786" width="11.7109375" style="2" customWidth="1"/>
    <col min="7787" max="7787" width="11.5703125" style="2" customWidth="1"/>
    <col min="7788" max="7788" width="15.140625" style="2" customWidth="1"/>
    <col min="7789" max="7789" width="11.5703125" style="2" customWidth="1"/>
    <col min="7790" max="7790" width="1.7109375" style="2" customWidth="1"/>
    <col min="7791" max="7791" width="1.85546875" style="2" customWidth="1"/>
    <col min="7792" max="7792" width="18.85546875" style="2" bestFit="1" customWidth="1"/>
    <col min="7793" max="7793" width="13.28515625" style="2" customWidth="1"/>
    <col min="7794" max="7794" width="13.5703125" style="2" bestFit="1" customWidth="1"/>
    <col min="7795" max="7795" width="12.5703125" style="2" customWidth="1"/>
    <col min="7796" max="7796" width="2.28515625" style="2" customWidth="1"/>
    <col min="7797" max="7797" width="11.85546875" style="2" bestFit="1" customWidth="1"/>
    <col min="7798" max="7798" width="11.28515625" style="2" customWidth="1"/>
    <col min="7799" max="7799" width="12.42578125" style="2" bestFit="1" customWidth="1"/>
    <col min="7800" max="7801" width="11" style="2" bestFit="1" customWidth="1"/>
    <col min="7802" max="8030" width="9.140625" style="2"/>
    <col min="8031" max="8031" width="35.140625" style="2" customWidth="1"/>
    <col min="8032" max="8032" width="10.7109375" style="2" bestFit="1" customWidth="1"/>
    <col min="8033" max="8033" width="10.140625" style="2" bestFit="1" customWidth="1"/>
    <col min="8034" max="8034" width="10.42578125" style="2" bestFit="1" customWidth="1"/>
    <col min="8035" max="8035" width="11.7109375" style="2" bestFit="1" customWidth="1"/>
    <col min="8036" max="8039" width="10.140625" style="2" bestFit="1" customWidth="1"/>
    <col min="8040" max="8040" width="11.140625" style="2" bestFit="1" customWidth="1"/>
    <col min="8041" max="8041" width="10.140625" style="2" bestFit="1" customWidth="1"/>
    <col min="8042" max="8042" width="11.7109375" style="2" customWidth="1"/>
    <col min="8043" max="8043" width="11.5703125" style="2" customWidth="1"/>
    <col min="8044" max="8044" width="15.140625" style="2" customWidth="1"/>
    <col min="8045" max="8045" width="11.5703125" style="2" customWidth="1"/>
    <col min="8046" max="8046" width="1.7109375" style="2" customWidth="1"/>
    <col min="8047" max="8047" width="1.85546875" style="2" customWidth="1"/>
    <col min="8048" max="8048" width="18.85546875" style="2" bestFit="1" customWidth="1"/>
    <col min="8049" max="8049" width="13.28515625" style="2" customWidth="1"/>
    <col min="8050" max="8050" width="13.5703125" style="2" bestFit="1" customWidth="1"/>
    <col min="8051" max="8051" width="12.5703125" style="2" customWidth="1"/>
    <col min="8052" max="8052" width="2.28515625" style="2" customWidth="1"/>
    <col min="8053" max="8053" width="11.85546875" style="2" bestFit="1" customWidth="1"/>
    <col min="8054" max="8054" width="11.28515625" style="2" customWidth="1"/>
    <col min="8055" max="8055" width="12.42578125" style="2" bestFit="1" customWidth="1"/>
    <col min="8056" max="8057" width="11" style="2" bestFit="1" customWidth="1"/>
    <col min="8058" max="8286" width="9.140625" style="2"/>
    <col min="8287" max="8287" width="35.140625" style="2" customWidth="1"/>
    <col min="8288" max="8288" width="10.7109375" style="2" bestFit="1" customWidth="1"/>
    <col min="8289" max="8289" width="10.140625" style="2" bestFit="1" customWidth="1"/>
    <col min="8290" max="8290" width="10.42578125" style="2" bestFit="1" customWidth="1"/>
    <col min="8291" max="8291" width="11.7109375" style="2" bestFit="1" customWidth="1"/>
    <col min="8292" max="8295" width="10.140625" style="2" bestFit="1" customWidth="1"/>
    <col min="8296" max="8296" width="11.140625" style="2" bestFit="1" customWidth="1"/>
    <col min="8297" max="8297" width="10.140625" style="2" bestFit="1" customWidth="1"/>
    <col min="8298" max="8298" width="11.7109375" style="2" customWidth="1"/>
    <col min="8299" max="8299" width="11.5703125" style="2" customWidth="1"/>
    <col min="8300" max="8300" width="15.140625" style="2" customWidth="1"/>
    <col min="8301" max="8301" width="11.5703125" style="2" customWidth="1"/>
    <col min="8302" max="8302" width="1.7109375" style="2" customWidth="1"/>
    <col min="8303" max="8303" width="1.85546875" style="2" customWidth="1"/>
    <col min="8304" max="8304" width="18.85546875" style="2" bestFit="1" customWidth="1"/>
    <col min="8305" max="8305" width="13.28515625" style="2" customWidth="1"/>
    <col min="8306" max="8306" width="13.5703125" style="2" bestFit="1" customWidth="1"/>
    <col min="8307" max="8307" width="12.5703125" style="2" customWidth="1"/>
    <col min="8308" max="8308" width="2.28515625" style="2" customWidth="1"/>
    <col min="8309" max="8309" width="11.85546875" style="2" bestFit="1" customWidth="1"/>
    <col min="8310" max="8310" width="11.28515625" style="2" customWidth="1"/>
    <col min="8311" max="8311" width="12.42578125" style="2" bestFit="1" customWidth="1"/>
    <col min="8312" max="8313" width="11" style="2" bestFit="1" customWidth="1"/>
    <col min="8314" max="8542" width="9.140625" style="2"/>
    <col min="8543" max="8543" width="35.140625" style="2" customWidth="1"/>
    <col min="8544" max="8544" width="10.7109375" style="2" bestFit="1" customWidth="1"/>
    <col min="8545" max="8545" width="10.140625" style="2" bestFit="1" customWidth="1"/>
    <col min="8546" max="8546" width="10.42578125" style="2" bestFit="1" customWidth="1"/>
    <col min="8547" max="8547" width="11.7109375" style="2" bestFit="1" customWidth="1"/>
    <col min="8548" max="8551" width="10.140625" style="2" bestFit="1" customWidth="1"/>
    <col min="8552" max="8552" width="11.140625" style="2" bestFit="1" customWidth="1"/>
    <col min="8553" max="8553" width="10.140625" style="2" bestFit="1" customWidth="1"/>
    <col min="8554" max="8554" width="11.7109375" style="2" customWidth="1"/>
    <col min="8555" max="8555" width="11.5703125" style="2" customWidth="1"/>
    <col min="8556" max="8556" width="15.140625" style="2" customWidth="1"/>
    <col min="8557" max="8557" width="11.5703125" style="2" customWidth="1"/>
    <col min="8558" max="8558" width="1.7109375" style="2" customWidth="1"/>
    <col min="8559" max="8559" width="1.85546875" style="2" customWidth="1"/>
    <col min="8560" max="8560" width="18.85546875" style="2" bestFit="1" customWidth="1"/>
    <col min="8561" max="8561" width="13.28515625" style="2" customWidth="1"/>
    <col min="8562" max="8562" width="13.5703125" style="2" bestFit="1" customWidth="1"/>
    <col min="8563" max="8563" width="12.5703125" style="2" customWidth="1"/>
    <col min="8564" max="8564" width="2.28515625" style="2" customWidth="1"/>
    <col min="8565" max="8565" width="11.85546875" style="2" bestFit="1" customWidth="1"/>
    <col min="8566" max="8566" width="11.28515625" style="2" customWidth="1"/>
    <col min="8567" max="8567" width="12.42578125" style="2" bestFit="1" customWidth="1"/>
    <col min="8568" max="8569" width="11" style="2" bestFit="1" customWidth="1"/>
    <col min="8570" max="8798" width="9.140625" style="2"/>
    <col min="8799" max="8799" width="35.140625" style="2" customWidth="1"/>
    <col min="8800" max="8800" width="10.7109375" style="2" bestFit="1" customWidth="1"/>
    <col min="8801" max="8801" width="10.140625" style="2" bestFit="1" customWidth="1"/>
    <col min="8802" max="8802" width="10.42578125" style="2" bestFit="1" customWidth="1"/>
    <col min="8803" max="8803" width="11.7109375" style="2" bestFit="1" customWidth="1"/>
    <col min="8804" max="8807" width="10.140625" style="2" bestFit="1" customWidth="1"/>
    <col min="8808" max="8808" width="11.140625" style="2" bestFit="1" customWidth="1"/>
    <col min="8809" max="8809" width="10.140625" style="2" bestFit="1" customWidth="1"/>
    <col min="8810" max="8810" width="11.7109375" style="2" customWidth="1"/>
    <col min="8811" max="8811" width="11.5703125" style="2" customWidth="1"/>
    <col min="8812" max="8812" width="15.140625" style="2" customWidth="1"/>
    <col min="8813" max="8813" width="11.5703125" style="2" customWidth="1"/>
    <col min="8814" max="8814" width="1.7109375" style="2" customWidth="1"/>
    <col min="8815" max="8815" width="1.85546875" style="2" customWidth="1"/>
    <col min="8816" max="8816" width="18.85546875" style="2" bestFit="1" customWidth="1"/>
    <col min="8817" max="8817" width="13.28515625" style="2" customWidth="1"/>
    <col min="8818" max="8818" width="13.5703125" style="2" bestFit="1" customWidth="1"/>
    <col min="8819" max="8819" width="12.5703125" style="2" customWidth="1"/>
    <col min="8820" max="8820" width="2.28515625" style="2" customWidth="1"/>
    <col min="8821" max="8821" width="11.85546875" style="2" bestFit="1" customWidth="1"/>
    <col min="8822" max="8822" width="11.28515625" style="2" customWidth="1"/>
    <col min="8823" max="8823" width="12.42578125" style="2" bestFit="1" customWidth="1"/>
    <col min="8824" max="8825" width="11" style="2" bestFit="1" customWidth="1"/>
    <col min="8826" max="9054" width="9.140625" style="2"/>
    <col min="9055" max="9055" width="35.140625" style="2" customWidth="1"/>
    <col min="9056" max="9056" width="10.7109375" style="2" bestFit="1" customWidth="1"/>
    <col min="9057" max="9057" width="10.140625" style="2" bestFit="1" customWidth="1"/>
    <col min="9058" max="9058" width="10.42578125" style="2" bestFit="1" customWidth="1"/>
    <col min="9059" max="9059" width="11.7109375" style="2" bestFit="1" customWidth="1"/>
    <col min="9060" max="9063" width="10.140625" style="2" bestFit="1" customWidth="1"/>
    <col min="9064" max="9064" width="11.140625" style="2" bestFit="1" customWidth="1"/>
    <col min="9065" max="9065" width="10.140625" style="2" bestFit="1" customWidth="1"/>
    <col min="9066" max="9066" width="11.7109375" style="2" customWidth="1"/>
    <col min="9067" max="9067" width="11.5703125" style="2" customWidth="1"/>
    <col min="9068" max="9068" width="15.140625" style="2" customWidth="1"/>
    <col min="9069" max="9069" width="11.5703125" style="2" customWidth="1"/>
    <col min="9070" max="9070" width="1.7109375" style="2" customWidth="1"/>
    <col min="9071" max="9071" width="1.85546875" style="2" customWidth="1"/>
    <col min="9072" max="9072" width="18.85546875" style="2" bestFit="1" customWidth="1"/>
    <col min="9073" max="9073" width="13.28515625" style="2" customWidth="1"/>
    <col min="9074" max="9074" width="13.5703125" style="2" bestFit="1" customWidth="1"/>
    <col min="9075" max="9075" width="12.5703125" style="2" customWidth="1"/>
    <col min="9076" max="9076" width="2.28515625" style="2" customWidth="1"/>
    <col min="9077" max="9077" width="11.85546875" style="2" bestFit="1" customWidth="1"/>
    <col min="9078" max="9078" width="11.28515625" style="2" customWidth="1"/>
    <col min="9079" max="9079" width="12.42578125" style="2" bestFit="1" customWidth="1"/>
    <col min="9080" max="9081" width="11" style="2" bestFit="1" customWidth="1"/>
    <col min="9082" max="9310" width="9.140625" style="2"/>
    <col min="9311" max="9311" width="35.140625" style="2" customWidth="1"/>
    <col min="9312" max="9312" width="10.7109375" style="2" bestFit="1" customWidth="1"/>
    <col min="9313" max="9313" width="10.140625" style="2" bestFit="1" customWidth="1"/>
    <col min="9314" max="9314" width="10.42578125" style="2" bestFit="1" customWidth="1"/>
    <col min="9315" max="9315" width="11.7109375" style="2" bestFit="1" customWidth="1"/>
    <col min="9316" max="9319" width="10.140625" style="2" bestFit="1" customWidth="1"/>
    <col min="9320" max="9320" width="11.140625" style="2" bestFit="1" customWidth="1"/>
    <col min="9321" max="9321" width="10.140625" style="2" bestFit="1" customWidth="1"/>
    <col min="9322" max="9322" width="11.7109375" style="2" customWidth="1"/>
    <col min="9323" max="9323" width="11.5703125" style="2" customWidth="1"/>
    <col min="9324" max="9324" width="15.140625" style="2" customWidth="1"/>
    <col min="9325" max="9325" width="11.5703125" style="2" customWidth="1"/>
    <col min="9326" max="9326" width="1.7109375" style="2" customWidth="1"/>
    <col min="9327" max="9327" width="1.85546875" style="2" customWidth="1"/>
    <col min="9328" max="9328" width="18.85546875" style="2" bestFit="1" customWidth="1"/>
    <col min="9329" max="9329" width="13.28515625" style="2" customWidth="1"/>
    <col min="9330" max="9330" width="13.5703125" style="2" bestFit="1" customWidth="1"/>
    <col min="9331" max="9331" width="12.5703125" style="2" customWidth="1"/>
    <col min="9332" max="9332" width="2.28515625" style="2" customWidth="1"/>
    <col min="9333" max="9333" width="11.85546875" style="2" bestFit="1" customWidth="1"/>
    <col min="9334" max="9334" width="11.28515625" style="2" customWidth="1"/>
    <col min="9335" max="9335" width="12.42578125" style="2" bestFit="1" customWidth="1"/>
    <col min="9336" max="9337" width="11" style="2" bestFit="1" customWidth="1"/>
    <col min="9338" max="9566" width="9.140625" style="2"/>
    <col min="9567" max="9567" width="35.140625" style="2" customWidth="1"/>
    <col min="9568" max="9568" width="10.7109375" style="2" bestFit="1" customWidth="1"/>
    <col min="9569" max="9569" width="10.140625" style="2" bestFit="1" customWidth="1"/>
    <col min="9570" max="9570" width="10.42578125" style="2" bestFit="1" customWidth="1"/>
    <col min="9571" max="9571" width="11.7109375" style="2" bestFit="1" customWidth="1"/>
    <col min="9572" max="9575" width="10.140625" style="2" bestFit="1" customWidth="1"/>
    <col min="9576" max="9576" width="11.140625" style="2" bestFit="1" customWidth="1"/>
    <col min="9577" max="9577" width="10.140625" style="2" bestFit="1" customWidth="1"/>
    <col min="9578" max="9578" width="11.7109375" style="2" customWidth="1"/>
    <col min="9579" max="9579" width="11.5703125" style="2" customWidth="1"/>
    <col min="9580" max="9580" width="15.140625" style="2" customWidth="1"/>
    <col min="9581" max="9581" width="11.5703125" style="2" customWidth="1"/>
    <col min="9582" max="9582" width="1.7109375" style="2" customWidth="1"/>
    <col min="9583" max="9583" width="1.85546875" style="2" customWidth="1"/>
    <col min="9584" max="9584" width="18.85546875" style="2" bestFit="1" customWidth="1"/>
    <col min="9585" max="9585" width="13.28515625" style="2" customWidth="1"/>
    <col min="9586" max="9586" width="13.5703125" style="2" bestFit="1" customWidth="1"/>
    <col min="9587" max="9587" width="12.5703125" style="2" customWidth="1"/>
    <col min="9588" max="9588" width="2.28515625" style="2" customWidth="1"/>
    <col min="9589" max="9589" width="11.85546875" style="2" bestFit="1" customWidth="1"/>
    <col min="9590" max="9590" width="11.28515625" style="2" customWidth="1"/>
    <col min="9591" max="9591" width="12.42578125" style="2" bestFit="1" customWidth="1"/>
    <col min="9592" max="9593" width="11" style="2" bestFit="1" customWidth="1"/>
    <col min="9594" max="9822" width="9.140625" style="2"/>
    <col min="9823" max="9823" width="35.140625" style="2" customWidth="1"/>
    <col min="9824" max="9824" width="10.7109375" style="2" bestFit="1" customWidth="1"/>
    <col min="9825" max="9825" width="10.140625" style="2" bestFit="1" customWidth="1"/>
    <col min="9826" max="9826" width="10.42578125" style="2" bestFit="1" customWidth="1"/>
    <col min="9827" max="9827" width="11.7109375" style="2" bestFit="1" customWidth="1"/>
    <col min="9828" max="9831" width="10.140625" style="2" bestFit="1" customWidth="1"/>
    <col min="9832" max="9832" width="11.140625" style="2" bestFit="1" customWidth="1"/>
    <col min="9833" max="9833" width="10.140625" style="2" bestFit="1" customWidth="1"/>
    <col min="9834" max="9834" width="11.7109375" style="2" customWidth="1"/>
    <col min="9835" max="9835" width="11.5703125" style="2" customWidth="1"/>
    <col min="9836" max="9836" width="15.140625" style="2" customWidth="1"/>
    <col min="9837" max="9837" width="11.5703125" style="2" customWidth="1"/>
    <col min="9838" max="9838" width="1.7109375" style="2" customWidth="1"/>
    <col min="9839" max="9839" width="1.85546875" style="2" customWidth="1"/>
    <col min="9840" max="9840" width="18.85546875" style="2" bestFit="1" customWidth="1"/>
    <col min="9841" max="9841" width="13.28515625" style="2" customWidth="1"/>
    <col min="9842" max="9842" width="13.5703125" style="2" bestFit="1" customWidth="1"/>
    <col min="9843" max="9843" width="12.5703125" style="2" customWidth="1"/>
    <col min="9844" max="9844" width="2.28515625" style="2" customWidth="1"/>
    <col min="9845" max="9845" width="11.85546875" style="2" bestFit="1" customWidth="1"/>
    <col min="9846" max="9846" width="11.28515625" style="2" customWidth="1"/>
    <col min="9847" max="9847" width="12.42578125" style="2" bestFit="1" customWidth="1"/>
    <col min="9848" max="9849" width="11" style="2" bestFit="1" customWidth="1"/>
    <col min="9850" max="10078" width="9.140625" style="2"/>
    <col min="10079" max="10079" width="35.140625" style="2" customWidth="1"/>
    <col min="10080" max="10080" width="10.7109375" style="2" bestFit="1" customWidth="1"/>
    <col min="10081" max="10081" width="10.140625" style="2" bestFit="1" customWidth="1"/>
    <col min="10082" max="10082" width="10.42578125" style="2" bestFit="1" customWidth="1"/>
    <col min="10083" max="10083" width="11.7109375" style="2" bestFit="1" customWidth="1"/>
    <col min="10084" max="10087" width="10.140625" style="2" bestFit="1" customWidth="1"/>
    <col min="10088" max="10088" width="11.140625" style="2" bestFit="1" customWidth="1"/>
    <col min="10089" max="10089" width="10.140625" style="2" bestFit="1" customWidth="1"/>
    <col min="10090" max="10090" width="11.7109375" style="2" customWidth="1"/>
    <col min="10091" max="10091" width="11.5703125" style="2" customWidth="1"/>
    <col min="10092" max="10092" width="15.140625" style="2" customWidth="1"/>
    <col min="10093" max="10093" width="11.5703125" style="2" customWidth="1"/>
    <col min="10094" max="10094" width="1.7109375" style="2" customWidth="1"/>
    <col min="10095" max="10095" width="1.85546875" style="2" customWidth="1"/>
    <col min="10096" max="10096" width="18.85546875" style="2" bestFit="1" customWidth="1"/>
    <col min="10097" max="10097" width="13.28515625" style="2" customWidth="1"/>
    <col min="10098" max="10098" width="13.5703125" style="2" bestFit="1" customWidth="1"/>
    <col min="10099" max="10099" width="12.5703125" style="2" customWidth="1"/>
    <col min="10100" max="10100" width="2.28515625" style="2" customWidth="1"/>
    <col min="10101" max="10101" width="11.85546875" style="2" bestFit="1" customWidth="1"/>
    <col min="10102" max="10102" width="11.28515625" style="2" customWidth="1"/>
    <col min="10103" max="10103" width="12.42578125" style="2" bestFit="1" customWidth="1"/>
    <col min="10104" max="10105" width="11" style="2" bestFit="1" customWidth="1"/>
    <col min="10106" max="10334" width="9.140625" style="2"/>
    <col min="10335" max="10335" width="35.140625" style="2" customWidth="1"/>
    <col min="10336" max="10336" width="10.7109375" style="2" bestFit="1" customWidth="1"/>
    <col min="10337" max="10337" width="10.140625" style="2" bestFit="1" customWidth="1"/>
    <col min="10338" max="10338" width="10.42578125" style="2" bestFit="1" customWidth="1"/>
    <col min="10339" max="10339" width="11.7109375" style="2" bestFit="1" customWidth="1"/>
    <col min="10340" max="10343" width="10.140625" style="2" bestFit="1" customWidth="1"/>
    <col min="10344" max="10344" width="11.140625" style="2" bestFit="1" customWidth="1"/>
    <col min="10345" max="10345" width="10.140625" style="2" bestFit="1" customWidth="1"/>
    <col min="10346" max="10346" width="11.7109375" style="2" customWidth="1"/>
    <col min="10347" max="10347" width="11.5703125" style="2" customWidth="1"/>
    <col min="10348" max="10348" width="15.140625" style="2" customWidth="1"/>
    <col min="10349" max="10349" width="11.5703125" style="2" customWidth="1"/>
    <col min="10350" max="10350" width="1.7109375" style="2" customWidth="1"/>
    <col min="10351" max="10351" width="1.85546875" style="2" customWidth="1"/>
    <col min="10352" max="10352" width="18.85546875" style="2" bestFit="1" customWidth="1"/>
    <col min="10353" max="10353" width="13.28515625" style="2" customWidth="1"/>
    <col min="10354" max="10354" width="13.5703125" style="2" bestFit="1" customWidth="1"/>
    <col min="10355" max="10355" width="12.5703125" style="2" customWidth="1"/>
    <col min="10356" max="10356" width="2.28515625" style="2" customWidth="1"/>
    <col min="10357" max="10357" width="11.85546875" style="2" bestFit="1" customWidth="1"/>
    <col min="10358" max="10358" width="11.28515625" style="2" customWidth="1"/>
    <col min="10359" max="10359" width="12.42578125" style="2" bestFit="1" customWidth="1"/>
    <col min="10360" max="10361" width="11" style="2" bestFit="1" customWidth="1"/>
    <col min="10362" max="10590" width="9.140625" style="2"/>
    <col min="10591" max="10591" width="35.140625" style="2" customWidth="1"/>
    <col min="10592" max="10592" width="10.7109375" style="2" bestFit="1" customWidth="1"/>
    <col min="10593" max="10593" width="10.140625" style="2" bestFit="1" customWidth="1"/>
    <col min="10594" max="10594" width="10.42578125" style="2" bestFit="1" customWidth="1"/>
    <col min="10595" max="10595" width="11.7109375" style="2" bestFit="1" customWidth="1"/>
    <col min="10596" max="10599" width="10.140625" style="2" bestFit="1" customWidth="1"/>
    <col min="10600" max="10600" width="11.140625" style="2" bestFit="1" customWidth="1"/>
    <col min="10601" max="10601" width="10.140625" style="2" bestFit="1" customWidth="1"/>
    <col min="10602" max="10602" width="11.7109375" style="2" customWidth="1"/>
    <col min="10603" max="10603" width="11.5703125" style="2" customWidth="1"/>
    <col min="10604" max="10604" width="15.140625" style="2" customWidth="1"/>
    <col min="10605" max="10605" width="11.5703125" style="2" customWidth="1"/>
    <col min="10606" max="10606" width="1.7109375" style="2" customWidth="1"/>
    <col min="10607" max="10607" width="1.85546875" style="2" customWidth="1"/>
    <col min="10608" max="10608" width="18.85546875" style="2" bestFit="1" customWidth="1"/>
    <col min="10609" max="10609" width="13.28515625" style="2" customWidth="1"/>
    <col min="10610" max="10610" width="13.5703125" style="2" bestFit="1" customWidth="1"/>
    <col min="10611" max="10611" width="12.5703125" style="2" customWidth="1"/>
    <col min="10612" max="10612" width="2.28515625" style="2" customWidth="1"/>
    <col min="10613" max="10613" width="11.85546875" style="2" bestFit="1" customWidth="1"/>
    <col min="10614" max="10614" width="11.28515625" style="2" customWidth="1"/>
    <col min="10615" max="10615" width="12.42578125" style="2" bestFit="1" customWidth="1"/>
    <col min="10616" max="10617" width="11" style="2" bestFit="1" customWidth="1"/>
    <col min="10618" max="10846" width="9.140625" style="2"/>
    <col min="10847" max="10847" width="35.140625" style="2" customWidth="1"/>
    <col min="10848" max="10848" width="10.7109375" style="2" bestFit="1" customWidth="1"/>
    <col min="10849" max="10849" width="10.140625" style="2" bestFit="1" customWidth="1"/>
    <col min="10850" max="10850" width="10.42578125" style="2" bestFit="1" customWidth="1"/>
    <col min="10851" max="10851" width="11.7109375" style="2" bestFit="1" customWidth="1"/>
    <col min="10852" max="10855" width="10.140625" style="2" bestFit="1" customWidth="1"/>
    <col min="10856" max="10856" width="11.140625" style="2" bestFit="1" customWidth="1"/>
    <col min="10857" max="10857" width="10.140625" style="2" bestFit="1" customWidth="1"/>
    <col min="10858" max="10858" width="11.7109375" style="2" customWidth="1"/>
    <col min="10859" max="10859" width="11.5703125" style="2" customWidth="1"/>
    <col min="10860" max="10860" width="15.140625" style="2" customWidth="1"/>
    <col min="10861" max="10861" width="11.5703125" style="2" customWidth="1"/>
    <col min="10862" max="10862" width="1.7109375" style="2" customWidth="1"/>
    <col min="10863" max="10863" width="1.85546875" style="2" customWidth="1"/>
    <col min="10864" max="10864" width="18.85546875" style="2" bestFit="1" customWidth="1"/>
    <col min="10865" max="10865" width="13.28515625" style="2" customWidth="1"/>
    <col min="10866" max="10866" width="13.5703125" style="2" bestFit="1" customWidth="1"/>
    <col min="10867" max="10867" width="12.5703125" style="2" customWidth="1"/>
    <col min="10868" max="10868" width="2.28515625" style="2" customWidth="1"/>
    <col min="10869" max="10869" width="11.85546875" style="2" bestFit="1" customWidth="1"/>
    <col min="10870" max="10870" width="11.28515625" style="2" customWidth="1"/>
    <col min="10871" max="10871" width="12.42578125" style="2" bestFit="1" customWidth="1"/>
    <col min="10872" max="10873" width="11" style="2" bestFit="1" customWidth="1"/>
    <col min="10874" max="11102" width="9.140625" style="2"/>
    <col min="11103" max="11103" width="35.140625" style="2" customWidth="1"/>
    <col min="11104" max="11104" width="10.7109375" style="2" bestFit="1" customWidth="1"/>
    <col min="11105" max="11105" width="10.140625" style="2" bestFit="1" customWidth="1"/>
    <col min="11106" max="11106" width="10.42578125" style="2" bestFit="1" customWidth="1"/>
    <col min="11107" max="11107" width="11.7109375" style="2" bestFit="1" customWidth="1"/>
    <col min="11108" max="11111" width="10.140625" style="2" bestFit="1" customWidth="1"/>
    <col min="11112" max="11112" width="11.140625" style="2" bestFit="1" customWidth="1"/>
    <col min="11113" max="11113" width="10.140625" style="2" bestFit="1" customWidth="1"/>
    <col min="11114" max="11114" width="11.7109375" style="2" customWidth="1"/>
    <col min="11115" max="11115" width="11.5703125" style="2" customWidth="1"/>
    <col min="11116" max="11116" width="15.140625" style="2" customWidth="1"/>
    <col min="11117" max="11117" width="11.5703125" style="2" customWidth="1"/>
    <col min="11118" max="11118" width="1.7109375" style="2" customWidth="1"/>
    <col min="11119" max="11119" width="1.85546875" style="2" customWidth="1"/>
    <col min="11120" max="11120" width="18.85546875" style="2" bestFit="1" customWidth="1"/>
    <col min="11121" max="11121" width="13.28515625" style="2" customWidth="1"/>
    <col min="11122" max="11122" width="13.5703125" style="2" bestFit="1" customWidth="1"/>
    <col min="11123" max="11123" width="12.5703125" style="2" customWidth="1"/>
    <col min="11124" max="11124" width="2.28515625" style="2" customWidth="1"/>
    <col min="11125" max="11125" width="11.85546875" style="2" bestFit="1" customWidth="1"/>
    <col min="11126" max="11126" width="11.28515625" style="2" customWidth="1"/>
    <col min="11127" max="11127" width="12.42578125" style="2" bestFit="1" customWidth="1"/>
    <col min="11128" max="11129" width="11" style="2" bestFit="1" customWidth="1"/>
    <col min="11130" max="11358" width="9.140625" style="2"/>
    <col min="11359" max="11359" width="35.140625" style="2" customWidth="1"/>
    <col min="11360" max="11360" width="10.7109375" style="2" bestFit="1" customWidth="1"/>
    <col min="11361" max="11361" width="10.140625" style="2" bestFit="1" customWidth="1"/>
    <col min="11362" max="11362" width="10.42578125" style="2" bestFit="1" customWidth="1"/>
    <col min="11363" max="11363" width="11.7109375" style="2" bestFit="1" customWidth="1"/>
    <col min="11364" max="11367" width="10.140625" style="2" bestFit="1" customWidth="1"/>
    <col min="11368" max="11368" width="11.140625" style="2" bestFit="1" customWidth="1"/>
    <col min="11369" max="11369" width="10.140625" style="2" bestFit="1" customWidth="1"/>
    <col min="11370" max="11370" width="11.7109375" style="2" customWidth="1"/>
    <col min="11371" max="11371" width="11.5703125" style="2" customWidth="1"/>
    <col min="11372" max="11372" width="15.140625" style="2" customWidth="1"/>
    <col min="11373" max="11373" width="11.5703125" style="2" customWidth="1"/>
    <col min="11374" max="11374" width="1.7109375" style="2" customWidth="1"/>
    <col min="11375" max="11375" width="1.85546875" style="2" customWidth="1"/>
    <col min="11376" max="11376" width="18.85546875" style="2" bestFit="1" customWidth="1"/>
    <col min="11377" max="11377" width="13.28515625" style="2" customWidth="1"/>
    <col min="11378" max="11378" width="13.5703125" style="2" bestFit="1" customWidth="1"/>
    <col min="11379" max="11379" width="12.5703125" style="2" customWidth="1"/>
    <col min="11380" max="11380" width="2.28515625" style="2" customWidth="1"/>
    <col min="11381" max="11381" width="11.85546875" style="2" bestFit="1" customWidth="1"/>
    <col min="11382" max="11382" width="11.28515625" style="2" customWidth="1"/>
    <col min="11383" max="11383" width="12.42578125" style="2" bestFit="1" customWidth="1"/>
    <col min="11384" max="11385" width="11" style="2" bestFit="1" customWidth="1"/>
    <col min="11386" max="11614" width="9.140625" style="2"/>
    <col min="11615" max="11615" width="35.140625" style="2" customWidth="1"/>
    <col min="11616" max="11616" width="10.7109375" style="2" bestFit="1" customWidth="1"/>
    <col min="11617" max="11617" width="10.140625" style="2" bestFit="1" customWidth="1"/>
    <col min="11618" max="11618" width="10.42578125" style="2" bestFit="1" customWidth="1"/>
    <col min="11619" max="11619" width="11.7109375" style="2" bestFit="1" customWidth="1"/>
    <col min="11620" max="11623" width="10.140625" style="2" bestFit="1" customWidth="1"/>
    <col min="11624" max="11624" width="11.140625" style="2" bestFit="1" customWidth="1"/>
    <col min="11625" max="11625" width="10.140625" style="2" bestFit="1" customWidth="1"/>
    <col min="11626" max="11626" width="11.7109375" style="2" customWidth="1"/>
    <col min="11627" max="11627" width="11.5703125" style="2" customWidth="1"/>
    <col min="11628" max="11628" width="15.140625" style="2" customWidth="1"/>
    <col min="11629" max="11629" width="11.5703125" style="2" customWidth="1"/>
    <col min="11630" max="11630" width="1.7109375" style="2" customWidth="1"/>
    <col min="11631" max="11631" width="1.85546875" style="2" customWidth="1"/>
    <col min="11632" max="11632" width="18.85546875" style="2" bestFit="1" customWidth="1"/>
    <col min="11633" max="11633" width="13.28515625" style="2" customWidth="1"/>
    <col min="11634" max="11634" width="13.5703125" style="2" bestFit="1" customWidth="1"/>
    <col min="11635" max="11635" width="12.5703125" style="2" customWidth="1"/>
    <col min="11636" max="11636" width="2.28515625" style="2" customWidth="1"/>
    <col min="11637" max="11637" width="11.85546875" style="2" bestFit="1" customWidth="1"/>
    <col min="11638" max="11638" width="11.28515625" style="2" customWidth="1"/>
    <col min="11639" max="11639" width="12.42578125" style="2" bestFit="1" customWidth="1"/>
    <col min="11640" max="11641" width="11" style="2" bestFit="1" customWidth="1"/>
    <col min="11642" max="11870" width="9.140625" style="2"/>
    <col min="11871" max="11871" width="35.140625" style="2" customWidth="1"/>
    <col min="11872" max="11872" width="10.7109375" style="2" bestFit="1" customWidth="1"/>
    <col min="11873" max="11873" width="10.140625" style="2" bestFit="1" customWidth="1"/>
    <col min="11874" max="11874" width="10.42578125" style="2" bestFit="1" customWidth="1"/>
    <col min="11875" max="11875" width="11.7109375" style="2" bestFit="1" customWidth="1"/>
    <col min="11876" max="11879" width="10.140625" style="2" bestFit="1" customWidth="1"/>
    <col min="11880" max="11880" width="11.140625" style="2" bestFit="1" customWidth="1"/>
    <col min="11881" max="11881" width="10.140625" style="2" bestFit="1" customWidth="1"/>
    <col min="11882" max="11882" width="11.7109375" style="2" customWidth="1"/>
    <col min="11883" max="11883" width="11.5703125" style="2" customWidth="1"/>
    <col min="11884" max="11884" width="15.140625" style="2" customWidth="1"/>
    <col min="11885" max="11885" width="11.5703125" style="2" customWidth="1"/>
    <col min="11886" max="11886" width="1.7109375" style="2" customWidth="1"/>
    <col min="11887" max="11887" width="1.85546875" style="2" customWidth="1"/>
    <col min="11888" max="11888" width="18.85546875" style="2" bestFit="1" customWidth="1"/>
    <col min="11889" max="11889" width="13.28515625" style="2" customWidth="1"/>
    <col min="11890" max="11890" width="13.5703125" style="2" bestFit="1" customWidth="1"/>
    <col min="11891" max="11891" width="12.5703125" style="2" customWidth="1"/>
    <col min="11892" max="11892" width="2.28515625" style="2" customWidth="1"/>
    <col min="11893" max="11893" width="11.85546875" style="2" bestFit="1" customWidth="1"/>
    <col min="11894" max="11894" width="11.28515625" style="2" customWidth="1"/>
    <col min="11895" max="11895" width="12.42578125" style="2" bestFit="1" customWidth="1"/>
    <col min="11896" max="11897" width="11" style="2" bestFit="1" customWidth="1"/>
    <col min="11898" max="12126" width="9.140625" style="2"/>
    <col min="12127" max="12127" width="35.140625" style="2" customWidth="1"/>
    <col min="12128" max="12128" width="10.7109375" style="2" bestFit="1" customWidth="1"/>
    <col min="12129" max="12129" width="10.140625" style="2" bestFit="1" customWidth="1"/>
    <col min="12130" max="12130" width="10.42578125" style="2" bestFit="1" customWidth="1"/>
    <col min="12131" max="12131" width="11.7109375" style="2" bestFit="1" customWidth="1"/>
    <col min="12132" max="12135" width="10.140625" style="2" bestFit="1" customWidth="1"/>
    <col min="12136" max="12136" width="11.140625" style="2" bestFit="1" customWidth="1"/>
    <col min="12137" max="12137" width="10.140625" style="2" bestFit="1" customWidth="1"/>
    <col min="12138" max="12138" width="11.7109375" style="2" customWidth="1"/>
    <col min="12139" max="12139" width="11.5703125" style="2" customWidth="1"/>
    <col min="12140" max="12140" width="15.140625" style="2" customWidth="1"/>
    <col min="12141" max="12141" width="11.5703125" style="2" customWidth="1"/>
    <col min="12142" max="12142" width="1.7109375" style="2" customWidth="1"/>
    <col min="12143" max="12143" width="1.85546875" style="2" customWidth="1"/>
    <col min="12144" max="12144" width="18.85546875" style="2" bestFit="1" customWidth="1"/>
    <col min="12145" max="12145" width="13.28515625" style="2" customWidth="1"/>
    <col min="12146" max="12146" width="13.5703125" style="2" bestFit="1" customWidth="1"/>
    <col min="12147" max="12147" width="12.5703125" style="2" customWidth="1"/>
    <col min="12148" max="12148" width="2.28515625" style="2" customWidth="1"/>
    <col min="12149" max="12149" width="11.85546875" style="2" bestFit="1" customWidth="1"/>
    <col min="12150" max="12150" width="11.28515625" style="2" customWidth="1"/>
    <col min="12151" max="12151" width="12.42578125" style="2" bestFit="1" customWidth="1"/>
    <col min="12152" max="12153" width="11" style="2" bestFit="1" customWidth="1"/>
    <col min="12154" max="12382" width="9.140625" style="2"/>
    <col min="12383" max="12383" width="35.140625" style="2" customWidth="1"/>
    <col min="12384" max="12384" width="10.7109375" style="2" bestFit="1" customWidth="1"/>
    <col min="12385" max="12385" width="10.140625" style="2" bestFit="1" customWidth="1"/>
    <col min="12386" max="12386" width="10.42578125" style="2" bestFit="1" customWidth="1"/>
    <col min="12387" max="12387" width="11.7109375" style="2" bestFit="1" customWidth="1"/>
    <col min="12388" max="12391" width="10.140625" style="2" bestFit="1" customWidth="1"/>
    <col min="12392" max="12392" width="11.140625" style="2" bestFit="1" customWidth="1"/>
    <col min="12393" max="12393" width="10.140625" style="2" bestFit="1" customWidth="1"/>
    <col min="12394" max="12394" width="11.7109375" style="2" customWidth="1"/>
    <col min="12395" max="12395" width="11.5703125" style="2" customWidth="1"/>
    <col min="12396" max="12396" width="15.140625" style="2" customWidth="1"/>
    <col min="12397" max="12397" width="11.5703125" style="2" customWidth="1"/>
    <col min="12398" max="12398" width="1.7109375" style="2" customWidth="1"/>
    <col min="12399" max="12399" width="1.85546875" style="2" customWidth="1"/>
    <col min="12400" max="12400" width="18.85546875" style="2" bestFit="1" customWidth="1"/>
    <col min="12401" max="12401" width="13.28515625" style="2" customWidth="1"/>
    <col min="12402" max="12402" width="13.5703125" style="2" bestFit="1" customWidth="1"/>
    <col min="12403" max="12403" width="12.5703125" style="2" customWidth="1"/>
    <col min="12404" max="12404" width="2.28515625" style="2" customWidth="1"/>
    <col min="12405" max="12405" width="11.85546875" style="2" bestFit="1" customWidth="1"/>
    <col min="12406" max="12406" width="11.28515625" style="2" customWidth="1"/>
    <col min="12407" max="12407" width="12.42578125" style="2" bestFit="1" customWidth="1"/>
    <col min="12408" max="12409" width="11" style="2" bestFit="1" customWidth="1"/>
    <col min="12410" max="12638" width="9.140625" style="2"/>
    <col min="12639" max="12639" width="35.140625" style="2" customWidth="1"/>
    <col min="12640" max="12640" width="10.7109375" style="2" bestFit="1" customWidth="1"/>
    <col min="12641" max="12641" width="10.140625" style="2" bestFit="1" customWidth="1"/>
    <col min="12642" max="12642" width="10.42578125" style="2" bestFit="1" customWidth="1"/>
    <col min="12643" max="12643" width="11.7109375" style="2" bestFit="1" customWidth="1"/>
    <col min="12644" max="12647" width="10.140625" style="2" bestFit="1" customWidth="1"/>
    <col min="12648" max="12648" width="11.140625" style="2" bestFit="1" customWidth="1"/>
    <col min="12649" max="12649" width="10.140625" style="2" bestFit="1" customWidth="1"/>
    <col min="12650" max="12650" width="11.7109375" style="2" customWidth="1"/>
    <col min="12651" max="12651" width="11.5703125" style="2" customWidth="1"/>
    <col min="12652" max="12652" width="15.140625" style="2" customWidth="1"/>
    <col min="12653" max="12653" width="11.5703125" style="2" customWidth="1"/>
    <col min="12654" max="12654" width="1.7109375" style="2" customWidth="1"/>
    <col min="12655" max="12655" width="1.85546875" style="2" customWidth="1"/>
    <col min="12656" max="12656" width="18.85546875" style="2" bestFit="1" customWidth="1"/>
    <col min="12657" max="12657" width="13.28515625" style="2" customWidth="1"/>
    <col min="12658" max="12658" width="13.5703125" style="2" bestFit="1" customWidth="1"/>
    <col min="12659" max="12659" width="12.5703125" style="2" customWidth="1"/>
    <col min="12660" max="12660" width="2.28515625" style="2" customWidth="1"/>
    <col min="12661" max="12661" width="11.85546875" style="2" bestFit="1" customWidth="1"/>
    <col min="12662" max="12662" width="11.28515625" style="2" customWidth="1"/>
    <col min="12663" max="12663" width="12.42578125" style="2" bestFit="1" customWidth="1"/>
    <col min="12664" max="12665" width="11" style="2" bestFit="1" customWidth="1"/>
    <col min="12666" max="12894" width="9.140625" style="2"/>
    <col min="12895" max="12895" width="35.140625" style="2" customWidth="1"/>
    <col min="12896" max="12896" width="10.7109375" style="2" bestFit="1" customWidth="1"/>
    <col min="12897" max="12897" width="10.140625" style="2" bestFit="1" customWidth="1"/>
    <col min="12898" max="12898" width="10.42578125" style="2" bestFit="1" customWidth="1"/>
    <col min="12899" max="12899" width="11.7109375" style="2" bestFit="1" customWidth="1"/>
    <col min="12900" max="12903" width="10.140625" style="2" bestFit="1" customWidth="1"/>
    <col min="12904" max="12904" width="11.140625" style="2" bestFit="1" customWidth="1"/>
    <col min="12905" max="12905" width="10.140625" style="2" bestFit="1" customWidth="1"/>
    <col min="12906" max="12906" width="11.7109375" style="2" customWidth="1"/>
    <col min="12907" max="12907" width="11.5703125" style="2" customWidth="1"/>
    <col min="12908" max="12908" width="15.140625" style="2" customWidth="1"/>
    <col min="12909" max="12909" width="11.5703125" style="2" customWidth="1"/>
    <col min="12910" max="12910" width="1.7109375" style="2" customWidth="1"/>
    <col min="12911" max="12911" width="1.85546875" style="2" customWidth="1"/>
    <col min="12912" max="12912" width="18.85546875" style="2" bestFit="1" customWidth="1"/>
    <col min="12913" max="12913" width="13.28515625" style="2" customWidth="1"/>
    <col min="12914" max="12914" width="13.5703125" style="2" bestFit="1" customWidth="1"/>
    <col min="12915" max="12915" width="12.5703125" style="2" customWidth="1"/>
    <col min="12916" max="12916" width="2.28515625" style="2" customWidth="1"/>
    <col min="12917" max="12917" width="11.85546875" style="2" bestFit="1" customWidth="1"/>
    <col min="12918" max="12918" width="11.28515625" style="2" customWidth="1"/>
    <col min="12919" max="12919" width="12.42578125" style="2" bestFit="1" customWidth="1"/>
    <col min="12920" max="12921" width="11" style="2" bestFit="1" customWidth="1"/>
    <col min="12922" max="13150" width="9.140625" style="2"/>
    <col min="13151" max="13151" width="35.140625" style="2" customWidth="1"/>
    <col min="13152" max="13152" width="10.7109375" style="2" bestFit="1" customWidth="1"/>
    <col min="13153" max="13153" width="10.140625" style="2" bestFit="1" customWidth="1"/>
    <col min="13154" max="13154" width="10.42578125" style="2" bestFit="1" customWidth="1"/>
    <col min="13155" max="13155" width="11.7109375" style="2" bestFit="1" customWidth="1"/>
    <col min="13156" max="13159" width="10.140625" style="2" bestFit="1" customWidth="1"/>
    <col min="13160" max="13160" width="11.140625" style="2" bestFit="1" customWidth="1"/>
    <col min="13161" max="13161" width="10.140625" style="2" bestFit="1" customWidth="1"/>
    <col min="13162" max="13162" width="11.7109375" style="2" customWidth="1"/>
    <col min="13163" max="13163" width="11.5703125" style="2" customWidth="1"/>
    <col min="13164" max="13164" width="15.140625" style="2" customWidth="1"/>
    <col min="13165" max="13165" width="11.5703125" style="2" customWidth="1"/>
    <col min="13166" max="13166" width="1.7109375" style="2" customWidth="1"/>
    <col min="13167" max="13167" width="1.85546875" style="2" customWidth="1"/>
    <col min="13168" max="13168" width="18.85546875" style="2" bestFit="1" customWidth="1"/>
    <col min="13169" max="13169" width="13.28515625" style="2" customWidth="1"/>
    <col min="13170" max="13170" width="13.5703125" style="2" bestFit="1" customWidth="1"/>
    <col min="13171" max="13171" width="12.5703125" style="2" customWidth="1"/>
    <col min="13172" max="13172" width="2.28515625" style="2" customWidth="1"/>
    <col min="13173" max="13173" width="11.85546875" style="2" bestFit="1" customWidth="1"/>
    <col min="13174" max="13174" width="11.28515625" style="2" customWidth="1"/>
    <col min="13175" max="13175" width="12.42578125" style="2" bestFit="1" customWidth="1"/>
    <col min="13176" max="13177" width="11" style="2" bestFit="1" customWidth="1"/>
    <col min="13178" max="13406" width="9.140625" style="2"/>
    <col min="13407" max="13407" width="35.140625" style="2" customWidth="1"/>
    <col min="13408" max="13408" width="10.7109375" style="2" bestFit="1" customWidth="1"/>
    <col min="13409" max="13409" width="10.140625" style="2" bestFit="1" customWidth="1"/>
    <col min="13410" max="13410" width="10.42578125" style="2" bestFit="1" customWidth="1"/>
    <col min="13411" max="13411" width="11.7109375" style="2" bestFit="1" customWidth="1"/>
    <col min="13412" max="13415" width="10.140625" style="2" bestFit="1" customWidth="1"/>
    <col min="13416" max="13416" width="11.140625" style="2" bestFit="1" customWidth="1"/>
    <col min="13417" max="13417" width="10.140625" style="2" bestFit="1" customWidth="1"/>
    <col min="13418" max="13418" width="11.7109375" style="2" customWidth="1"/>
    <col min="13419" max="13419" width="11.5703125" style="2" customWidth="1"/>
    <col min="13420" max="13420" width="15.140625" style="2" customWidth="1"/>
    <col min="13421" max="13421" width="11.5703125" style="2" customWidth="1"/>
    <col min="13422" max="13422" width="1.7109375" style="2" customWidth="1"/>
    <col min="13423" max="13423" width="1.85546875" style="2" customWidth="1"/>
    <col min="13424" max="13424" width="18.85546875" style="2" bestFit="1" customWidth="1"/>
    <col min="13425" max="13425" width="13.28515625" style="2" customWidth="1"/>
    <col min="13426" max="13426" width="13.5703125" style="2" bestFit="1" customWidth="1"/>
    <col min="13427" max="13427" width="12.5703125" style="2" customWidth="1"/>
    <col min="13428" max="13428" width="2.28515625" style="2" customWidth="1"/>
    <col min="13429" max="13429" width="11.85546875" style="2" bestFit="1" customWidth="1"/>
    <col min="13430" max="13430" width="11.28515625" style="2" customWidth="1"/>
    <col min="13431" max="13431" width="12.42578125" style="2" bestFit="1" customWidth="1"/>
    <col min="13432" max="13433" width="11" style="2" bestFit="1" customWidth="1"/>
    <col min="13434" max="13662" width="9.140625" style="2"/>
    <col min="13663" max="13663" width="35.140625" style="2" customWidth="1"/>
    <col min="13664" max="13664" width="10.7109375" style="2" bestFit="1" customWidth="1"/>
    <col min="13665" max="13665" width="10.140625" style="2" bestFit="1" customWidth="1"/>
    <col min="13666" max="13666" width="10.42578125" style="2" bestFit="1" customWidth="1"/>
    <col min="13667" max="13667" width="11.7109375" style="2" bestFit="1" customWidth="1"/>
    <col min="13668" max="13671" width="10.140625" style="2" bestFit="1" customWidth="1"/>
    <col min="13672" max="13672" width="11.140625" style="2" bestFit="1" customWidth="1"/>
    <col min="13673" max="13673" width="10.140625" style="2" bestFit="1" customWidth="1"/>
    <col min="13674" max="13674" width="11.7109375" style="2" customWidth="1"/>
    <col min="13675" max="13675" width="11.5703125" style="2" customWidth="1"/>
    <col min="13676" max="13676" width="15.140625" style="2" customWidth="1"/>
    <col min="13677" max="13677" width="11.5703125" style="2" customWidth="1"/>
    <col min="13678" max="13678" width="1.7109375" style="2" customWidth="1"/>
    <col min="13679" max="13679" width="1.85546875" style="2" customWidth="1"/>
    <col min="13680" max="13680" width="18.85546875" style="2" bestFit="1" customWidth="1"/>
    <col min="13681" max="13681" width="13.28515625" style="2" customWidth="1"/>
    <col min="13682" max="13682" width="13.5703125" style="2" bestFit="1" customWidth="1"/>
    <col min="13683" max="13683" width="12.5703125" style="2" customWidth="1"/>
    <col min="13684" max="13684" width="2.28515625" style="2" customWidth="1"/>
    <col min="13685" max="13685" width="11.85546875" style="2" bestFit="1" customWidth="1"/>
    <col min="13686" max="13686" width="11.28515625" style="2" customWidth="1"/>
    <col min="13687" max="13687" width="12.42578125" style="2" bestFit="1" customWidth="1"/>
    <col min="13688" max="13689" width="11" style="2" bestFit="1" customWidth="1"/>
    <col min="13690" max="13918" width="9.140625" style="2"/>
    <col min="13919" max="13919" width="35.140625" style="2" customWidth="1"/>
    <col min="13920" max="13920" width="10.7109375" style="2" bestFit="1" customWidth="1"/>
    <col min="13921" max="13921" width="10.140625" style="2" bestFit="1" customWidth="1"/>
    <col min="13922" max="13922" width="10.42578125" style="2" bestFit="1" customWidth="1"/>
    <col min="13923" max="13923" width="11.7109375" style="2" bestFit="1" customWidth="1"/>
    <col min="13924" max="13927" width="10.140625" style="2" bestFit="1" customWidth="1"/>
    <col min="13928" max="13928" width="11.140625" style="2" bestFit="1" customWidth="1"/>
    <col min="13929" max="13929" width="10.140625" style="2" bestFit="1" customWidth="1"/>
    <col min="13930" max="13930" width="11.7109375" style="2" customWidth="1"/>
    <col min="13931" max="13931" width="11.5703125" style="2" customWidth="1"/>
    <col min="13932" max="13932" width="15.140625" style="2" customWidth="1"/>
    <col min="13933" max="13933" width="11.5703125" style="2" customWidth="1"/>
    <col min="13934" max="13934" width="1.7109375" style="2" customWidth="1"/>
    <col min="13935" max="13935" width="1.85546875" style="2" customWidth="1"/>
    <col min="13936" max="13936" width="18.85546875" style="2" bestFit="1" customWidth="1"/>
    <col min="13937" max="13937" width="13.28515625" style="2" customWidth="1"/>
    <col min="13938" max="13938" width="13.5703125" style="2" bestFit="1" customWidth="1"/>
    <col min="13939" max="13939" width="12.5703125" style="2" customWidth="1"/>
    <col min="13940" max="13940" width="2.28515625" style="2" customWidth="1"/>
    <col min="13941" max="13941" width="11.85546875" style="2" bestFit="1" customWidth="1"/>
    <col min="13942" max="13942" width="11.28515625" style="2" customWidth="1"/>
    <col min="13943" max="13943" width="12.42578125" style="2" bestFit="1" customWidth="1"/>
    <col min="13944" max="13945" width="11" style="2" bestFit="1" customWidth="1"/>
    <col min="13946" max="14174" width="9.140625" style="2"/>
    <col min="14175" max="14175" width="35.140625" style="2" customWidth="1"/>
    <col min="14176" max="14176" width="10.7109375" style="2" bestFit="1" customWidth="1"/>
    <col min="14177" max="14177" width="10.140625" style="2" bestFit="1" customWidth="1"/>
    <col min="14178" max="14178" width="10.42578125" style="2" bestFit="1" customWidth="1"/>
    <col min="14179" max="14179" width="11.7109375" style="2" bestFit="1" customWidth="1"/>
    <col min="14180" max="14183" width="10.140625" style="2" bestFit="1" customWidth="1"/>
    <col min="14184" max="14184" width="11.140625" style="2" bestFit="1" customWidth="1"/>
    <col min="14185" max="14185" width="10.140625" style="2" bestFit="1" customWidth="1"/>
    <col min="14186" max="14186" width="11.7109375" style="2" customWidth="1"/>
    <col min="14187" max="14187" width="11.5703125" style="2" customWidth="1"/>
    <col min="14188" max="14188" width="15.140625" style="2" customWidth="1"/>
    <col min="14189" max="14189" width="11.5703125" style="2" customWidth="1"/>
    <col min="14190" max="14190" width="1.7109375" style="2" customWidth="1"/>
    <col min="14191" max="14191" width="1.85546875" style="2" customWidth="1"/>
    <col min="14192" max="14192" width="18.85546875" style="2" bestFit="1" customWidth="1"/>
    <col min="14193" max="14193" width="13.28515625" style="2" customWidth="1"/>
    <col min="14194" max="14194" width="13.5703125" style="2" bestFit="1" customWidth="1"/>
    <col min="14195" max="14195" width="12.5703125" style="2" customWidth="1"/>
    <col min="14196" max="14196" width="2.28515625" style="2" customWidth="1"/>
    <col min="14197" max="14197" width="11.85546875" style="2" bestFit="1" customWidth="1"/>
    <col min="14198" max="14198" width="11.28515625" style="2" customWidth="1"/>
    <col min="14199" max="14199" width="12.42578125" style="2" bestFit="1" customWidth="1"/>
    <col min="14200" max="14201" width="11" style="2" bestFit="1" customWidth="1"/>
    <col min="14202" max="14430" width="9.140625" style="2"/>
    <col min="14431" max="14431" width="35.140625" style="2" customWidth="1"/>
    <col min="14432" max="14432" width="10.7109375" style="2" bestFit="1" customWidth="1"/>
    <col min="14433" max="14433" width="10.140625" style="2" bestFit="1" customWidth="1"/>
    <col min="14434" max="14434" width="10.42578125" style="2" bestFit="1" customWidth="1"/>
    <col min="14435" max="14435" width="11.7109375" style="2" bestFit="1" customWidth="1"/>
    <col min="14436" max="14439" width="10.140625" style="2" bestFit="1" customWidth="1"/>
    <col min="14440" max="14440" width="11.140625" style="2" bestFit="1" customWidth="1"/>
    <col min="14441" max="14441" width="10.140625" style="2" bestFit="1" customWidth="1"/>
    <col min="14442" max="14442" width="11.7109375" style="2" customWidth="1"/>
    <col min="14443" max="14443" width="11.5703125" style="2" customWidth="1"/>
    <col min="14444" max="14444" width="15.140625" style="2" customWidth="1"/>
    <col min="14445" max="14445" width="11.5703125" style="2" customWidth="1"/>
    <col min="14446" max="14446" width="1.7109375" style="2" customWidth="1"/>
    <col min="14447" max="14447" width="1.85546875" style="2" customWidth="1"/>
    <col min="14448" max="14448" width="18.85546875" style="2" bestFit="1" customWidth="1"/>
    <col min="14449" max="14449" width="13.28515625" style="2" customWidth="1"/>
    <col min="14450" max="14450" width="13.5703125" style="2" bestFit="1" customWidth="1"/>
    <col min="14451" max="14451" width="12.5703125" style="2" customWidth="1"/>
    <col min="14452" max="14452" width="2.28515625" style="2" customWidth="1"/>
    <col min="14453" max="14453" width="11.85546875" style="2" bestFit="1" customWidth="1"/>
    <col min="14454" max="14454" width="11.28515625" style="2" customWidth="1"/>
    <col min="14455" max="14455" width="12.42578125" style="2" bestFit="1" customWidth="1"/>
    <col min="14456" max="14457" width="11" style="2" bestFit="1" customWidth="1"/>
    <col min="14458" max="14686" width="9.140625" style="2"/>
    <col min="14687" max="14687" width="35.140625" style="2" customWidth="1"/>
    <col min="14688" max="14688" width="10.7109375" style="2" bestFit="1" customWidth="1"/>
    <col min="14689" max="14689" width="10.140625" style="2" bestFit="1" customWidth="1"/>
    <col min="14690" max="14690" width="10.42578125" style="2" bestFit="1" customWidth="1"/>
    <col min="14691" max="14691" width="11.7109375" style="2" bestFit="1" customWidth="1"/>
    <col min="14692" max="14695" width="10.140625" style="2" bestFit="1" customWidth="1"/>
    <col min="14696" max="14696" width="11.140625" style="2" bestFit="1" customWidth="1"/>
    <col min="14697" max="14697" width="10.140625" style="2" bestFit="1" customWidth="1"/>
    <col min="14698" max="14698" width="11.7109375" style="2" customWidth="1"/>
    <col min="14699" max="14699" width="11.5703125" style="2" customWidth="1"/>
    <col min="14700" max="14700" width="15.140625" style="2" customWidth="1"/>
    <col min="14701" max="14701" width="11.5703125" style="2" customWidth="1"/>
    <col min="14702" max="14702" width="1.7109375" style="2" customWidth="1"/>
    <col min="14703" max="14703" width="1.85546875" style="2" customWidth="1"/>
    <col min="14704" max="14704" width="18.85546875" style="2" bestFit="1" customWidth="1"/>
    <col min="14705" max="14705" width="13.28515625" style="2" customWidth="1"/>
    <col min="14706" max="14706" width="13.5703125" style="2" bestFit="1" customWidth="1"/>
    <col min="14707" max="14707" width="12.5703125" style="2" customWidth="1"/>
    <col min="14708" max="14708" width="2.28515625" style="2" customWidth="1"/>
    <col min="14709" max="14709" width="11.85546875" style="2" bestFit="1" customWidth="1"/>
    <col min="14710" max="14710" width="11.28515625" style="2" customWidth="1"/>
    <col min="14711" max="14711" width="12.42578125" style="2" bestFit="1" customWidth="1"/>
    <col min="14712" max="14713" width="11" style="2" bestFit="1" customWidth="1"/>
    <col min="14714" max="14942" width="9.140625" style="2"/>
    <col min="14943" max="14943" width="35.140625" style="2" customWidth="1"/>
    <col min="14944" max="14944" width="10.7109375" style="2" bestFit="1" customWidth="1"/>
    <col min="14945" max="14945" width="10.140625" style="2" bestFit="1" customWidth="1"/>
    <col min="14946" max="14946" width="10.42578125" style="2" bestFit="1" customWidth="1"/>
    <col min="14947" max="14947" width="11.7109375" style="2" bestFit="1" customWidth="1"/>
    <col min="14948" max="14951" width="10.140625" style="2" bestFit="1" customWidth="1"/>
    <col min="14952" max="14952" width="11.140625" style="2" bestFit="1" customWidth="1"/>
    <col min="14953" max="14953" width="10.140625" style="2" bestFit="1" customWidth="1"/>
    <col min="14954" max="14954" width="11.7109375" style="2" customWidth="1"/>
    <col min="14955" max="14955" width="11.5703125" style="2" customWidth="1"/>
    <col min="14956" max="14956" width="15.140625" style="2" customWidth="1"/>
    <col min="14957" max="14957" width="11.5703125" style="2" customWidth="1"/>
    <col min="14958" max="14958" width="1.7109375" style="2" customWidth="1"/>
    <col min="14959" max="14959" width="1.85546875" style="2" customWidth="1"/>
    <col min="14960" max="14960" width="18.85546875" style="2" bestFit="1" customWidth="1"/>
    <col min="14961" max="14961" width="13.28515625" style="2" customWidth="1"/>
    <col min="14962" max="14962" width="13.5703125" style="2" bestFit="1" customWidth="1"/>
    <col min="14963" max="14963" width="12.5703125" style="2" customWidth="1"/>
    <col min="14964" max="14964" width="2.28515625" style="2" customWidth="1"/>
    <col min="14965" max="14965" width="11.85546875" style="2" bestFit="1" customWidth="1"/>
    <col min="14966" max="14966" width="11.28515625" style="2" customWidth="1"/>
    <col min="14967" max="14967" width="12.42578125" style="2" bestFit="1" customWidth="1"/>
    <col min="14968" max="14969" width="11" style="2" bestFit="1" customWidth="1"/>
    <col min="14970" max="15198" width="9.140625" style="2"/>
    <col min="15199" max="15199" width="35.140625" style="2" customWidth="1"/>
    <col min="15200" max="15200" width="10.7109375" style="2" bestFit="1" customWidth="1"/>
    <col min="15201" max="15201" width="10.140625" style="2" bestFit="1" customWidth="1"/>
    <col min="15202" max="15202" width="10.42578125" style="2" bestFit="1" customWidth="1"/>
    <col min="15203" max="15203" width="11.7109375" style="2" bestFit="1" customWidth="1"/>
    <col min="15204" max="15207" width="10.140625" style="2" bestFit="1" customWidth="1"/>
    <col min="15208" max="15208" width="11.140625" style="2" bestFit="1" customWidth="1"/>
    <col min="15209" max="15209" width="10.140625" style="2" bestFit="1" customWidth="1"/>
    <col min="15210" max="15210" width="11.7109375" style="2" customWidth="1"/>
    <col min="15211" max="15211" width="11.5703125" style="2" customWidth="1"/>
    <col min="15212" max="15212" width="15.140625" style="2" customWidth="1"/>
    <col min="15213" max="15213" width="11.5703125" style="2" customWidth="1"/>
    <col min="15214" max="15214" width="1.7109375" style="2" customWidth="1"/>
    <col min="15215" max="15215" width="1.85546875" style="2" customWidth="1"/>
    <col min="15216" max="15216" width="18.85546875" style="2" bestFit="1" customWidth="1"/>
    <col min="15217" max="15217" width="13.28515625" style="2" customWidth="1"/>
    <col min="15218" max="15218" width="13.5703125" style="2" bestFit="1" customWidth="1"/>
    <col min="15219" max="15219" width="12.5703125" style="2" customWidth="1"/>
    <col min="15220" max="15220" width="2.28515625" style="2" customWidth="1"/>
    <col min="15221" max="15221" width="11.85546875" style="2" bestFit="1" customWidth="1"/>
    <col min="15222" max="15222" width="11.28515625" style="2" customWidth="1"/>
    <col min="15223" max="15223" width="12.42578125" style="2" bestFit="1" customWidth="1"/>
    <col min="15224" max="15225" width="11" style="2" bestFit="1" customWidth="1"/>
    <col min="15226" max="15454" width="9.140625" style="2"/>
    <col min="15455" max="15455" width="35.140625" style="2" customWidth="1"/>
    <col min="15456" max="15456" width="10.7109375" style="2" bestFit="1" customWidth="1"/>
    <col min="15457" max="15457" width="10.140625" style="2" bestFit="1" customWidth="1"/>
    <col min="15458" max="15458" width="10.42578125" style="2" bestFit="1" customWidth="1"/>
    <col min="15459" max="15459" width="11.7109375" style="2" bestFit="1" customWidth="1"/>
    <col min="15460" max="15463" width="10.140625" style="2" bestFit="1" customWidth="1"/>
    <col min="15464" max="15464" width="11.140625" style="2" bestFit="1" customWidth="1"/>
    <col min="15465" max="15465" width="10.140625" style="2" bestFit="1" customWidth="1"/>
    <col min="15466" max="15466" width="11.7109375" style="2" customWidth="1"/>
    <col min="15467" max="15467" width="11.5703125" style="2" customWidth="1"/>
    <col min="15468" max="15468" width="15.140625" style="2" customWidth="1"/>
    <col min="15469" max="15469" width="11.5703125" style="2" customWidth="1"/>
    <col min="15470" max="15470" width="1.7109375" style="2" customWidth="1"/>
    <col min="15471" max="15471" width="1.85546875" style="2" customWidth="1"/>
    <col min="15472" max="15472" width="18.85546875" style="2" bestFit="1" customWidth="1"/>
    <col min="15473" max="15473" width="13.28515625" style="2" customWidth="1"/>
    <col min="15474" max="15474" width="13.5703125" style="2" bestFit="1" customWidth="1"/>
    <col min="15475" max="15475" width="12.5703125" style="2" customWidth="1"/>
    <col min="15476" max="15476" width="2.28515625" style="2" customWidth="1"/>
    <col min="15477" max="15477" width="11.85546875" style="2" bestFit="1" customWidth="1"/>
    <col min="15478" max="15478" width="11.28515625" style="2" customWidth="1"/>
    <col min="15479" max="15479" width="12.42578125" style="2" bestFit="1" customWidth="1"/>
    <col min="15480" max="15481" width="11" style="2" bestFit="1" customWidth="1"/>
    <col min="15482" max="15710" width="9.140625" style="2"/>
    <col min="15711" max="15711" width="35.140625" style="2" customWidth="1"/>
    <col min="15712" max="15712" width="10.7109375" style="2" bestFit="1" customWidth="1"/>
    <col min="15713" max="15713" width="10.140625" style="2" bestFit="1" customWidth="1"/>
    <col min="15714" max="15714" width="10.42578125" style="2" bestFit="1" customWidth="1"/>
    <col min="15715" max="15715" width="11.7109375" style="2" bestFit="1" customWidth="1"/>
    <col min="15716" max="15719" width="10.140625" style="2" bestFit="1" customWidth="1"/>
    <col min="15720" max="15720" width="11.140625" style="2" bestFit="1" customWidth="1"/>
    <col min="15721" max="15721" width="10.140625" style="2" bestFit="1" customWidth="1"/>
    <col min="15722" max="15722" width="11.7109375" style="2" customWidth="1"/>
    <col min="15723" max="15723" width="11.5703125" style="2" customWidth="1"/>
    <col min="15724" max="15724" width="15.140625" style="2" customWidth="1"/>
    <col min="15725" max="15725" width="11.5703125" style="2" customWidth="1"/>
    <col min="15726" max="15726" width="1.7109375" style="2" customWidth="1"/>
    <col min="15727" max="15727" width="1.85546875" style="2" customWidth="1"/>
    <col min="15728" max="15728" width="18.85546875" style="2" bestFit="1" customWidth="1"/>
    <col min="15729" max="15729" width="13.28515625" style="2" customWidth="1"/>
    <col min="15730" max="15730" width="13.5703125" style="2" bestFit="1" customWidth="1"/>
    <col min="15731" max="15731" width="12.5703125" style="2" customWidth="1"/>
    <col min="15732" max="15732" width="2.28515625" style="2" customWidth="1"/>
    <col min="15733" max="15733" width="11.85546875" style="2" bestFit="1" customWidth="1"/>
    <col min="15734" max="15734" width="11.28515625" style="2" customWidth="1"/>
    <col min="15735" max="15735" width="12.42578125" style="2" bestFit="1" customWidth="1"/>
    <col min="15736" max="15737" width="11" style="2" bestFit="1" customWidth="1"/>
    <col min="15738" max="15966" width="9.140625" style="2"/>
    <col min="15967" max="15967" width="35.140625" style="2" customWidth="1"/>
    <col min="15968" max="15968" width="10.7109375" style="2" bestFit="1" customWidth="1"/>
    <col min="15969" max="15969" width="10.140625" style="2" bestFit="1" customWidth="1"/>
    <col min="15970" max="15970" width="10.42578125" style="2" bestFit="1" customWidth="1"/>
    <col min="15971" max="15971" width="11.7109375" style="2" bestFit="1" customWidth="1"/>
    <col min="15972" max="15975" width="10.140625" style="2" bestFit="1" customWidth="1"/>
    <col min="15976" max="15976" width="11.140625" style="2" bestFit="1" customWidth="1"/>
    <col min="15977" max="15977" width="10.140625" style="2" bestFit="1" customWidth="1"/>
    <col min="15978" max="15978" width="11.7109375" style="2" customWidth="1"/>
    <col min="15979" max="15979" width="11.5703125" style="2" customWidth="1"/>
    <col min="15980" max="15980" width="15.140625" style="2" customWidth="1"/>
    <col min="15981" max="15981" width="11.5703125" style="2" customWidth="1"/>
    <col min="15982" max="15982" width="1.7109375" style="2" customWidth="1"/>
    <col min="15983" max="15983" width="1.85546875" style="2" customWidth="1"/>
    <col min="15984" max="15984" width="18.85546875" style="2" bestFit="1" customWidth="1"/>
    <col min="15985" max="15985" width="13.28515625" style="2" customWidth="1"/>
    <col min="15986" max="15986" width="13.5703125" style="2" bestFit="1" customWidth="1"/>
    <col min="15987" max="15987" width="12.5703125" style="2" customWidth="1"/>
    <col min="15988" max="15988" width="2.28515625" style="2" customWidth="1"/>
    <col min="15989" max="15989" width="11.85546875" style="2" bestFit="1" customWidth="1"/>
    <col min="15990" max="15990" width="11.28515625" style="2" customWidth="1"/>
    <col min="15991" max="15991" width="12.42578125" style="2" bestFit="1" customWidth="1"/>
    <col min="15992" max="15993" width="11" style="2" bestFit="1" customWidth="1"/>
    <col min="15994" max="16384" width="9.140625" style="2"/>
  </cols>
  <sheetData>
    <row r="1" spans="1:16" x14ac:dyDescent="0.2">
      <c r="A1" s="1" t="s">
        <v>0</v>
      </c>
    </row>
    <row r="2" spans="1:16" x14ac:dyDescent="0.2">
      <c r="A2" s="1" t="s">
        <v>1</v>
      </c>
    </row>
    <row r="3" spans="1:16" s="5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</row>
    <row r="5" spans="1:16" s="9" customFormat="1" x14ac:dyDescent="0.2">
      <c r="A5" s="6"/>
      <c r="B5" s="7">
        <v>44896</v>
      </c>
      <c r="C5" s="7">
        <v>44927</v>
      </c>
      <c r="D5" s="7">
        <v>44958</v>
      </c>
      <c r="E5" s="7">
        <v>44986</v>
      </c>
      <c r="F5" s="7">
        <v>45017</v>
      </c>
      <c r="G5" s="7">
        <v>45047</v>
      </c>
      <c r="H5" s="7">
        <v>45078</v>
      </c>
      <c r="I5" s="7">
        <v>45108</v>
      </c>
      <c r="J5" s="7">
        <v>45139</v>
      </c>
      <c r="K5" s="7">
        <v>45170</v>
      </c>
      <c r="L5" s="7">
        <v>45200</v>
      </c>
      <c r="M5" s="7">
        <v>45231</v>
      </c>
      <c r="N5" s="8" t="s">
        <v>3</v>
      </c>
      <c r="O5" s="4"/>
      <c r="P5" s="4"/>
    </row>
    <row r="6" spans="1:16" s="5" customFormat="1" ht="12.75" x14ac:dyDescent="0.2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2"/>
      <c r="P6" s="2"/>
    </row>
    <row r="7" spans="1:16" s="5" customFormat="1" x14ac:dyDescent="0.2">
      <c r="A7" s="13" t="s">
        <v>5</v>
      </c>
      <c r="B7" s="14">
        <v>1006.299536926392</v>
      </c>
      <c r="C7" s="14">
        <v>1357.1241550549003</v>
      </c>
      <c r="D7" s="14">
        <v>1022.1378497278979</v>
      </c>
      <c r="E7" s="14">
        <v>984.69084683452684</v>
      </c>
      <c r="F7" s="14">
        <v>925.59059185134652</v>
      </c>
      <c r="G7" s="14">
        <v>1154.7046053569782</v>
      </c>
      <c r="H7" s="14">
        <v>1192.2161281468336</v>
      </c>
      <c r="I7" s="14">
        <v>905.36783193234828</v>
      </c>
      <c r="J7" s="14">
        <v>1022.5533252536419</v>
      </c>
      <c r="K7" s="14">
        <v>908.66022221631999</v>
      </c>
      <c r="L7" s="14">
        <v>1031.8636250000006</v>
      </c>
      <c r="M7" s="14">
        <v>1041.32</v>
      </c>
      <c r="N7" s="14">
        <f>SUM(B7:M7)</f>
        <v>12552.528718301186</v>
      </c>
      <c r="O7" s="4"/>
      <c r="P7" s="4"/>
    </row>
    <row r="8" spans="1:16" s="5" customFormat="1" x14ac:dyDescent="0.2">
      <c r="A8" s="13" t="s">
        <v>6</v>
      </c>
      <c r="B8" s="44">
        <v>-131</v>
      </c>
      <c r="C8" s="44">
        <v>-130.91</v>
      </c>
      <c r="D8" s="44">
        <v>-114.60000000000001</v>
      </c>
      <c r="E8" s="45">
        <v>-115.28</v>
      </c>
      <c r="F8" s="44">
        <v>-111.8</v>
      </c>
      <c r="G8" s="44">
        <v>-106.31</v>
      </c>
      <c r="H8" s="44">
        <v>-109.36</v>
      </c>
      <c r="I8" s="44">
        <v>-122.22000000000001</v>
      </c>
      <c r="J8" s="44">
        <v>-124.96000000000001</v>
      </c>
      <c r="K8" s="44">
        <v>-116.23000000000003</v>
      </c>
      <c r="L8" s="44">
        <v>-82.194118151998993</v>
      </c>
      <c r="M8" s="45">
        <v>-86.019056476197449</v>
      </c>
      <c r="N8" s="14">
        <f>SUM(B8:M8)</f>
        <v>-1350.8831746281962</v>
      </c>
      <c r="O8" s="2"/>
      <c r="P8" s="2"/>
    </row>
    <row r="9" spans="1:16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4"/>
      <c r="P9" s="4"/>
    </row>
    <row r="10" spans="1:16" s="1" customFormat="1" x14ac:dyDescent="0.2">
      <c r="A10" s="18" t="s">
        <v>7</v>
      </c>
      <c r="B10" s="46">
        <f t="shared" ref="B10:M10" si="0">B7*B8</f>
        <v>-131825.23933735734</v>
      </c>
      <c r="C10" s="19">
        <f t="shared" si="0"/>
        <v>-177661.12313823699</v>
      </c>
      <c r="D10" s="19">
        <f t="shared" si="0"/>
        <v>-117136.99757881711</v>
      </c>
      <c r="E10" s="19">
        <f t="shared" si="0"/>
        <v>-113515.16082308425</v>
      </c>
      <c r="F10" s="19">
        <f t="shared" si="0"/>
        <v>-103481.02816898054</v>
      </c>
      <c r="G10" s="19">
        <f t="shared" si="0"/>
        <v>-122756.64659550035</v>
      </c>
      <c r="H10" s="19">
        <f t="shared" si="0"/>
        <v>-130380.75577413772</v>
      </c>
      <c r="I10" s="19">
        <f t="shared" si="0"/>
        <v>-110654.05641877162</v>
      </c>
      <c r="J10" s="19">
        <f t="shared" si="0"/>
        <v>-127778.2635236951</v>
      </c>
      <c r="K10" s="19">
        <f t="shared" si="0"/>
        <v>-105613.5776282029</v>
      </c>
      <c r="L10" s="19">
        <f t="shared" si="0"/>
        <v>-84813.120710000032</v>
      </c>
      <c r="M10" s="19">
        <f t="shared" si="0"/>
        <v>-89573.363889793924</v>
      </c>
      <c r="N10" s="19">
        <f>SUM(B10:M10)</f>
        <v>-1415189.3335865778</v>
      </c>
      <c r="O10" s="2"/>
      <c r="P10" s="2"/>
    </row>
    <row r="11" spans="1:16" x14ac:dyDescent="0.2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0"/>
      <c r="N11" s="17"/>
      <c r="O11" s="4"/>
      <c r="P11" s="4"/>
    </row>
    <row r="12" spans="1:16" x14ac:dyDescent="0.2">
      <c r="A12" s="1" t="s">
        <v>8</v>
      </c>
      <c r="B12" s="21">
        <v>64780.61710501527</v>
      </c>
      <c r="C12" s="21">
        <v>65185.500733490953</v>
      </c>
      <c r="D12" s="21">
        <v>64566.219372601576</v>
      </c>
      <c r="E12" s="21">
        <v>65343.677652069928</v>
      </c>
      <c r="F12" s="21">
        <v>66273.654664894741</v>
      </c>
      <c r="G12" s="21">
        <v>66698.790026951741</v>
      </c>
      <c r="H12" s="21">
        <v>67008.265105904982</v>
      </c>
      <c r="I12" s="21">
        <v>67034.193063256083</v>
      </c>
      <c r="J12" s="21">
        <v>67275.152316433901</v>
      </c>
      <c r="K12" s="21">
        <v>67421.709945037932</v>
      </c>
      <c r="L12" s="21">
        <v>67270.889297945425</v>
      </c>
      <c r="M12" s="21">
        <v>67277.03987845064</v>
      </c>
      <c r="N12" s="21">
        <f>SUM(B12:M12)</f>
        <v>796135.7091620533</v>
      </c>
    </row>
    <row r="13" spans="1:16" s="23" customFormat="1" x14ac:dyDescent="0.2">
      <c r="A13" s="22"/>
      <c r="B13" s="16"/>
      <c r="C13" s="16"/>
      <c r="D13" s="16"/>
      <c r="E13" s="16"/>
      <c r="F13" s="25"/>
      <c r="G13" s="25"/>
      <c r="H13" s="25"/>
      <c r="I13" s="25"/>
      <c r="J13" s="25"/>
      <c r="K13" s="25"/>
      <c r="L13" s="25"/>
      <c r="M13" s="25"/>
      <c r="N13" s="24"/>
      <c r="O13" s="4"/>
      <c r="P13" s="4"/>
    </row>
    <row r="14" spans="1:16" x14ac:dyDescent="0.2">
      <c r="A14" s="47" t="s">
        <v>20</v>
      </c>
      <c r="B14" s="27">
        <f>-B10/B12</f>
        <v>2.0349488045730815</v>
      </c>
      <c r="C14" s="27">
        <f t="shared" ref="C14:M14" si="1">-C10/C12</f>
        <v>2.7254699456033848</v>
      </c>
      <c r="D14" s="27">
        <f t="shared" si="1"/>
        <v>1.8142149055195222</v>
      </c>
      <c r="E14" s="27">
        <f t="shared" si="1"/>
        <v>1.7372018977491448</v>
      </c>
      <c r="F14" s="27">
        <f t="shared" si="1"/>
        <v>1.5614202761598208</v>
      </c>
      <c r="G14" s="27">
        <f t="shared" si="1"/>
        <v>1.8404628711539845</v>
      </c>
      <c r="H14" s="27">
        <f t="shared" si="1"/>
        <v>1.9457414032145739</v>
      </c>
      <c r="I14" s="27">
        <f t="shared" si="1"/>
        <v>1.6507106502252384</v>
      </c>
      <c r="J14" s="27">
        <f t="shared" si="1"/>
        <v>1.8993381527057736</v>
      </c>
      <c r="K14" s="27">
        <f t="shared" si="1"/>
        <v>1.5664624601526558</v>
      </c>
      <c r="L14" s="27">
        <f t="shared" si="1"/>
        <v>1.2607700239305499</v>
      </c>
      <c r="M14" s="27">
        <f t="shared" si="1"/>
        <v>1.3314105979042186</v>
      </c>
    </row>
    <row r="15" spans="1:16" x14ac:dyDescent="0.2">
      <c r="A15" s="47" t="s">
        <v>21</v>
      </c>
      <c r="B15" s="16">
        <v>0.48438819050699961</v>
      </c>
      <c r="C15" s="16">
        <f>+B15</f>
        <v>0.48438819050699961</v>
      </c>
      <c r="D15" s="16">
        <f>+C15</f>
        <v>0.48438819050699961</v>
      </c>
      <c r="E15" s="16">
        <v>1.052620087891259</v>
      </c>
      <c r="F15" s="16">
        <f>+E15</f>
        <v>1.052620087891259</v>
      </c>
      <c r="G15" s="16">
        <f>+F15</f>
        <v>1.052620087891259</v>
      </c>
      <c r="H15" s="16">
        <f t="shared" ref="H15:M15" si="2">+G15</f>
        <v>1.052620087891259</v>
      </c>
      <c r="I15" s="16">
        <f t="shared" si="2"/>
        <v>1.052620087891259</v>
      </c>
      <c r="J15" s="16">
        <f t="shared" si="2"/>
        <v>1.052620087891259</v>
      </c>
      <c r="K15" s="16">
        <f t="shared" si="2"/>
        <v>1.052620087891259</v>
      </c>
      <c r="L15" s="16">
        <f t="shared" si="2"/>
        <v>1.052620087891259</v>
      </c>
      <c r="M15" s="16">
        <f t="shared" si="2"/>
        <v>1.052620087891259</v>
      </c>
      <c r="O15" s="4"/>
      <c r="P15" s="4"/>
    </row>
    <row r="16" spans="1:16" x14ac:dyDescent="0.2">
      <c r="A16" s="47" t="s">
        <v>22</v>
      </c>
      <c r="B16" s="28">
        <f>B12*B15</f>
        <v>31378.965899425133</v>
      </c>
      <c r="C16" s="28">
        <f>C12*C15</f>
        <v>31575.086747588379</v>
      </c>
      <c r="D16" s="28">
        <f>D12*D15</f>
        <v>31275.11416977246</v>
      </c>
      <c r="E16" s="28">
        <f>E12*E15</f>
        <v>68782.067713259952</v>
      </c>
      <c r="F16" s="28">
        <f>F12*F15</f>
        <v>69760.980198236459</v>
      </c>
      <c r="G16" s="28">
        <f t="shared" ref="G16:M16" si="3">G12*G15</f>
        <v>70208.486220410574</v>
      </c>
      <c r="H16" s="28">
        <f t="shared" si="3"/>
        <v>70534.245905218486</v>
      </c>
      <c r="I16" s="28">
        <f t="shared" si="3"/>
        <v>70561.538193964239</v>
      </c>
      <c r="J16" s="28">
        <f t="shared" si="3"/>
        <v>70815.176744222495</v>
      </c>
      <c r="K16" s="28">
        <f t="shared" si="3"/>
        <v>70969.446248124805</v>
      </c>
      <c r="L16" s="28">
        <f t="shared" si="3"/>
        <v>70810.68940532647</v>
      </c>
      <c r="M16" s="28">
        <f t="shared" si="3"/>
        <v>70817.163629918447</v>
      </c>
      <c r="N16" s="28">
        <f>SUM(B16:M16)</f>
        <v>727488.96107546787</v>
      </c>
    </row>
    <row r="17" spans="1:16" s="1" customFormat="1" x14ac:dyDescent="0.2">
      <c r="A17" s="48" t="s">
        <v>9</v>
      </c>
      <c r="B17" s="19">
        <f>+ROUND((-B16-B10),2)</f>
        <v>100446.27</v>
      </c>
      <c r="C17" s="19">
        <f t="shared" ref="C17:M17" si="4">+ROUND((-C16-C10),2)</f>
        <v>146086.04</v>
      </c>
      <c r="D17" s="19">
        <f t="shared" si="4"/>
        <v>85861.88</v>
      </c>
      <c r="E17" s="19">
        <f t="shared" si="4"/>
        <v>44733.09</v>
      </c>
      <c r="F17" s="19">
        <f t="shared" si="4"/>
        <v>33720.050000000003</v>
      </c>
      <c r="G17" s="19">
        <f t="shared" si="4"/>
        <v>52548.160000000003</v>
      </c>
      <c r="H17" s="19">
        <f t="shared" si="4"/>
        <v>59846.51</v>
      </c>
      <c r="I17" s="19">
        <f t="shared" si="4"/>
        <v>40092.519999999997</v>
      </c>
      <c r="J17" s="19">
        <f t="shared" si="4"/>
        <v>56963.09</v>
      </c>
      <c r="K17" s="19">
        <f t="shared" si="4"/>
        <v>34644.129999999997</v>
      </c>
      <c r="L17" s="19">
        <f t="shared" si="4"/>
        <v>14002.43</v>
      </c>
      <c r="M17" s="19">
        <f t="shared" si="4"/>
        <v>18756.2</v>
      </c>
      <c r="N17" s="19">
        <f>SUM(B17:M17)</f>
        <v>687700.37</v>
      </c>
      <c r="O17" s="4"/>
      <c r="P17" s="4"/>
    </row>
    <row r="19" spans="1:16" x14ac:dyDescent="0.2">
      <c r="M19" s="29" t="s">
        <v>10</v>
      </c>
      <c r="N19" s="30">
        <f>ROUND((N17/N12),2)</f>
        <v>0.86</v>
      </c>
    </row>
    <row r="20" spans="1:16" x14ac:dyDescent="0.2">
      <c r="M20" s="29" t="s">
        <v>11</v>
      </c>
      <c r="N20" s="17">
        <f>-N10/N12</f>
        <v>1.7775729907606947</v>
      </c>
    </row>
    <row r="21" spans="1:16" x14ac:dyDescent="0.2">
      <c r="M21" s="29" t="s">
        <v>12</v>
      </c>
      <c r="N21" s="31">
        <f>SUM(N19:N20)</f>
        <v>2.6375729907606948</v>
      </c>
    </row>
    <row r="23" spans="1:16" x14ac:dyDescent="0.2">
      <c r="M23" s="32" t="s">
        <v>13</v>
      </c>
      <c r="N23" s="43">
        <v>1.252620087891259</v>
      </c>
    </row>
    <row r="24" spans="1:16" x14ac:dyDescent="0.2">
      <c r="M24" s="32" t="s">
        <v>14</v>
      </c>
      <c r="N24" s="33">
        <f>-N23+N21</f>
        <v>1.3849529028694358</v>
      </c>
      <c r="O24" s="34">
        <f>N24/N23</f>
        <v>1.105644813026234</v>
      </c>
    </row>
    <row r="25" spans="1:16" x14ac:dyDescent="0.2">
      <c r="M25" s="32" t="s">
        <v>15</v>
      </c>
      <c r="N25" s="35">
        <f>N24*N12</f>
        <v>1102610.4614820026</v>
      </c>
    </row>
    <row r="27" spans="1:16" s="5" customFormat="1" ht="12.75" x14ac:dyDescent="0.2">
      <c r="A27" s="10" t="s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36"/>
      <c r="P27" s="37"/>
    </row>
    <row r="28" spans="1:16" x14ac:dyDescent="0.2">
      <c r="A28" s="13" t="s">
        <v>5</v>
      </c>
      <c r="B28" s="40">
        <v>72.38</v>
      </c>
      <c r="C28" s="40">
        <v>72.38</v>
      </c>
      <c r="D28" s="40">
        <v>65.8</v>
      </c>
      <c r="E28" s="40">
        <v>75.67</v>
      </c>
      <c r="F28" s="40">
        <v>65.8</v>
      </c>
      <c r="G28" s="40">
        <v>75.67</v>
      </c>
      <c r="H28" s="40">
        <v>72.38</v>
      </c>
      <c r="I28" s="40">
        <v>69.089999999999989</v>
      </c>
      <c r="J28" s="40">
        <v>75.669999999999987</v>
      </c>
      <c r="K28" s="40">
        <v>69.089999999999989</v>
      </c>
      <c r="L28" s="40">
        <v>72.38</v>
      </c>
      <c r="M28" s="40">
        <v>72.38</v>
      </c>
      <c r="N28" s="14">
        <f>SUM(B28:M28)</f>
        <v>858.69</v>
      </c>
      <c r="P28" s="32"/>
    </row>
    <row r="29" spans="1:16" x14ac:dyDescent="0.2">
      <c r="A29" s="13" t="s">
        <v>17</v>
      </c>
      <c r="B29" s="41">
        <f>B8</f>
        <v>-131</v>
      </c>
      <c r="C29" s="41">
        <f>C8</f>
        <v>-130.91</v>
      </c>
      <c r="D29" s="41">
        <f>D8</f>
        <v>-114.60000000000001</v>
      </c>
      <c r="E29" s="41">
        <f t="shared" ref="E29:M29" si="5">E8</f>
        <v>-115.28</v>
      </c>
      <c r="F29" s="41">
        <f t="shared" si="5"/>
        <v>-111.8</v>
      </c>
      <c r="G29" s="41">
        <f t="shared" si="5"/>
        <v>-106.31</v>
      </c>
      <c r="H29" s="41">
        <f t="shared" si="5"/>
        <v>-109.36</v>
      </c>
      <c r="I29" s="41">
        <f t="shared" si="5"/>
        <v>-122.22000000000001</v>
      </c>
      <c r="J29" s="41">
        <f t="shared" si="5"/>
        <v>-124.96000000000001</v>
      </c>
      <c r="K29" s="41">
        <f t="shared" si="5"/>
        <v>-116.23000000000003</v>
      </c>
      <c r="L29" s="41">
        <f t="shared" si="5"/>
        <v>-82.194118151998993</v>
      </c>
      <c r="M29" s="41">
        <f t="shared" si="5"/>
        <v>-86.019056476197449</v>
      </c>
      <c r="N29" s="14"/>
    </row>
    <row r="30" spans="1:16" x14ac:dyDescent="0.2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6" x14ac:dyDescent="0.2">
      <c r="A31" s="18" t="s">
        <v>7</v>
      </c>
      <c r="B31" s="19">
        <f t="shared" ref="B31:M31" si="6">B28*B29</f>
        <v>-9481.7799999999988</v>
      </c>
      <c r="C31" s="19">
        <f t="shared" si="6"/>
        <v>-9475.2657999999992</v>
      </c>
      <c r="D31" s="19">
        <f t="shared" si="6"/>
        <v>-7540.68</v>
      </c>
      <c r="E31" s="19">
        <f t="shared" si="6"/>
        <v>-8723.2376000000004</v>
      </c>
      <c r="F31" s="19">
        <f t="shared" si="6"/>
        <v>-7356.44</v>
      </c>
      <c r="G31" s="19">
        <f t="shared" si="6"/>
        <v>-8044.4777000000004</v>
      </c>
      <c r="H31" s="19">
        <f t="shared" si="6"/>
        <v>-7915.4767999999995</v>
      </c>
      <c r="I31" s="19">
        <f t="shared" si="6"/>
        <v>-8444.1797999999999</v>
      </c>
      <c r="J31" s="19">
        <f t="shared" si="6"/>
        <v>-9455.7231999999985</v>
      </c>
      <c r="K31" s="19">
        <f t="shared" si="6"/>
        <v>-8030.3307000000013</v>
      </c>
      <c r="L31" s="19">
        <f t="shared" si="6"/>
        <v>-5949.2102718416863</v>
      </c>
      <c r="M31" s="19">
        <f t="shared" si="6"/>
        <v>-6226.0593077471713</v>
      </c>
      <c r="N31" s="19">
        <f>SUM(B31:M31)</f>
        <v>-96642.861179588857</v>
      </c>
    </row>
    <row r="32" spans="1:16" ht="12.75" x14ac:dyDescent="0.2">
      <c r="A32" s="2" t="s">
        <v>18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6" x14ac:dyDescent="0.2">
      <c r="A33" s="1" t="s">
        <v>19</v>
      </c>
      <c r="B33" s="21">
        <v>9380.92300538157</v>
      </c>
      <c r="C33" s="21">
        <v>9397.5533645837641</v>
      </c>
      <c r="D33" s="21">
        <v>9450.5625717066414</v>
      </c>
      <c r="E33" s="21">
        <v>9471.352117092214</v>
      </c>
      <c r="F33" s="21">
        <v>9462.6403888611167</v>
      </c>
      <c r="G33" s="21">
        <v>9508.9950001382967</v>
      </c>
      <c r="H33" s="21">
        <v>9544.9423884119788</v>
      </c>
      <c r="I33" s="21">
        <v>9422.8691961461536</v>
      </c>
      <c r="J33" s="21">
        <v>9565.6581054066628</v>
      </c>
      <c r="K33" s="21">
        <v>9554.6604696123595</v>
      </c>
      <c r="L33" s="21">
        <v>9639.3049934583414</v>
      </c>
      <c r="M33" s="21">
        <v>9749.6502326806476</v>
      </c>
      <c r="N33" s="21">
        <f>SUM(B33:M33)</f>
        <v>114149.11183347975</v>
      </c>
    </row>
    <row r="34" spans="1:16" x14ac:dyDescent="0.2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24"/>
    </row>
    <row r="35" spans="1:16" x14ac:dyDescent="0.2">
      <c r="A35" s="47" t="s">
        <v>20</v>
      </c>
      <c r="B35" s="27">
        <f>-B31/B33</f>
        <v>1.0107512869000812</v>
      </c>
      <c r="C35" s="27">
        <f t="shared" ref="C35:M35" si="7">-C31/C33</f>
        <v>1.0082694327343866</v>
      </c>
      <c r="D35" s="27">
        <f t="shared" si="7"/>
        <v>0.79790805497394401</v>
      </c>
      <c r="E35" s="27">
        <f t="shared" si="7"/>
        <v>0.92101291263977514</v>
      </c>
      <c r="F35" s="27">
        <f t="shared" si="7"/>
        <v>0.77741937743503209</v>
      </c>
      <c r="G35" s="27">
        <f t="shared" si="7"/>
        <v>0.84598611103308008</v>
      </c>
      <c r="H35" s="27">
        <f t="shared" si="7"/>
        <v>0.82928492157373002</v>
      </c>
      <c r="I35" s="27">
        <f t="shared" si="7"/>
        <v>0.89613679487916198</v>
      </c>
      <c r="J35" s="27">
        <f t="shared" si="7"/>
        <v>0.98850733486444309</v>
      </c>
      <c r="K35" s="27">
        <f t="shared" si="7"/>
        <v>0.84046217294059411</v>
      </c>
      <c r="L35" s="27">
        <f t="shared" si="7"/>
        <v>0.61718249146376047</v>
      </c>
      <c r="M35" s="27">
        <f t="shared" si="7"/>
        <v>0.63859309402480258</v>
      </c>
    </row>
    <row r="36" spans="1:16" x14ac:dyDescent="0.2">
      <c r="A36" s="47" t="s">
        <v>21</v>
      </c>
      <c r="B36" s="16">
        <v>0.19999649392118193</v>
      </c>
      <c r="C36" s="16">
        <f>+B36</f>
        <v>0.19999649392118193</v>
      </c>
      <c r="D36" s="16">
        <f>+C36</f>
        <v>0.19999649392118193</v>
      </c>
      <c r="E36" s="16">
        <v>0.45349535394100443</v>
      </c>
      <c r="F36" s="16">
        <f>+E36</f>
        <v>0.45349535394100443</v>
      </c>
      <c r="G36" s="16">
        <f t="shared" ref="G36:M36" si="8">+F36</f>
        <v>0.45349535394100443</v>
      </c>
      <c r="H36" s="16">
        <f t="shared" si="8"/>
        <v>0.45349535394100443</v>
      </c>
      <c r="I36" s="16">
        <f t="shared" si="8"/>
        <v>0.45349535394100443</v>
      </c>
      <c r="J36" s="16">
        <f t="shared" si="8"/>
        <v>0.45349535394100443</v>
      </c>
      <c r="K36" s="16">
        <f t="shared" si="8"/>
        <v>0.45349535394100443</v>
      </c>
      <c r="L36" s="16">
        <f t="shared" si="8"/>
        <v>0.45349535394100443</v>
      </c>
      <c r="M36" s="16">
        <f t="shared" si="8"/>
        <v>0.45349535394100443</v>
      </c>
    </row>
    <row r="37" spans="1:16" x14ac:dyDescent="0.2">
      <c r="A37" s="47" t="s">
        <v>22</v>
      </c>
      <c r="B37" s="28">
        <f>B33*B36</f>
        <v>1876.1517108208709</v>
      </c>
      <c r="C37" s="28">
        <f>C33*C36</f>
        <v>1879.4777243539595</v>
      </c>
      <c r="D37" s="28">
        <f>D33*D36</f>
        <v>1890.0793799240769</v>
      </c>
      <c r="E37" s="28">
        <f>E33*E36</f>
        <v>4295.2141806406153</v>
      </c>
      <c r="F37" s="28">
        <f>F33*F36</f>
        <v>4291.2634523630159</v>
      </c>
      <c r="G37" s="28">
        <f t="shared" ref="G37:M37" si="9">G33*G36</f>
        <v>4312.2850532109587</v>
      </c>
      <c r="H37" s="28">
        <f t="shared" si="9"/>
        <v>4328.5870267793862</v>
      </c>
      <c r="I37" s="28">
        <f t="shared" si="9"/>
        <v>4273.2274012460875</v>
      </c>
      <c r="J37" s="28">
        <f t="shared" si="9"/>
        <v>4337.9815081900324</v>
      </c>
      <c r="K37" s="28">
        <f t="shared" si="9"/>
        <v>4332.9941314529806</v>
      </c>
      <c r="L37" s="28">
        <f t="shared" si="9"/>
        <v>4371.3800297536818</v>
      </c>
      <c r="M37" s="28">
        <f t="shared" si="9"/>
        <v>4421.4210830705069</v>
      </c>
      <c r="N37" s="28">
        <f>SUM(B37:M37)</f>
        <v>44610.062681806165</v>
      </c>
    </row>
    <row r="38" spans="1:16" x14ac:dyDescent="0.2">
      <c r="A38" s="48" t="s">
        <v>9</v>
      </c>
      <c r="B38" s="19">
        <f>+ROUND((-B31-B37),2)</f>
        <v>7605.63</v>
      </c>
      <c r="C38" s="19">
        <f t="shared" ref="C38:M38" si="10">+ROUND((-C31-C37),2)</f>
        <v>7595.79</v>
      </c>
      <c r="D38" s="19">
        <f t="shared" si="10"/>
        <v>5650.6</v>
      </c>
      <c r="E38" s="19">
        <f t="shared" si="10"/>
        <v>4428.0200000000004</v>
      </c>
      <c r="F38" s="19">
        <f t="shared" si="10"/>
        <v>3065.18</v>
      </c>
      <c r="G38" s="19">
        <f t="shared" si="10"/>
        <v>3732.19</v>
      </c>
      <c r="H38" s="19">
        <f t="shared" si="10"/>
        <v>3586.89</v>
      </c>
      <c r="I38" s="19">
        <f t="shared" si="10"/>
        <v>4170.95</v>
      </c>
      <c r="J38" s="19">
        <f t="shared" si="10"/>
        <v>5117.74</v>
      </c>
      <c r="K38" s="19">
        <f t="shared" si="10"/>
        <v>3697.34</v>
      </c>
      <c r="L38" s="19">
        <f t="shared" si="10"/>
        <v>1577.83</v>
      </c>
      <c r="M38" s="19">
        <f t="shared" si="10"/>
        <v>1804.64</v>
      </c>
      <c r="N38" s="19">
        <f>SUM(B38:M38)</f>
        <v>52032.800000000003</v>
      </c>
    </row>
    <row r="41" spans="1:16" x14ac:dyDescent="0.2">
      <c r="M41" s="29" t="s">
        <v>10</v>
      </c>
      <c r="N41" s="30">
        <f>ROUND((N38/N33),2)</f>
        <v>0.46</v>
      </c>
    </row>
    <row r="42" spans="1:16" x14ac:dyDescent="0.2">
      <c r="M42" s="29" t="s">
        <v>11</v>
      </c>
      <c r="N42" s="26">
        <f>-N31/N33</f>
        <v>0.84663699635763323</v>
      </c>
    </row>
    <row r="43" spans="1:16" x14ac:dyDescent="0.2">
      <c r="M43" s="29" t="s">
        <v>12</v>
      </c>
      <c r="N43" s="38">
        <f>SUM(N41:N42)</f>
        <v>1.3066369963576332</v>
      </c>
      <c r="O43" s="39"/>
      <c r="P43" s="39"/>
    </row>
    <row r="45" spans="1:16" x14ac:dyDescent="0.2">
      <c r="M45" s="32" t="s">
        <v>13</v>
      </c>
      <c r="N45" s="27">
        <v>0.55349535394100446</v>
      </c>
    </row>
    <row r="46" spans="1:16" x14ac:dyDescent="0.2">
      <c r="M46" s="32" t="s">
        <v>14</v>
      </c>
      <c r="N46" s="26">
        <f>-N45+N43</f>
        <v>0.75314164241662873</v>
      </c>
      <c r="O46" s="34">
        <f>N46/N45</f>
        <v>1.3607009292022061</v>
      </c>
    </row>
    <row r="47" spans="1:16" x14ac:dyDescent="0.2">
      <c r="M47" s="32" t="s">
        <v>15</v>
      </c>
      <c r="N47" s="35">
        <f>N46*N33</f>
        <v>85970.449566666372</v>
      </c>
    </row>
  </sheetData>
  <mergeCells count="1">
    <mergeCell ref="O43:P43"/>
  </mergeCells>
  <pageMargins left="0.5" right="0.5" top="0.5" bottom="0.5" header="0.5" footer="0.5"/>
  <pageSetup scale="65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F729CAD95E3740B8D7A74B55802216" ma:contentTypeVersion="16" ma:contentTypeDescription="" ma:contentTypeScope="" ma:versionID="5dec51dc4500aed9a57292458c1494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2024-01-16T08:00:00+00:00</OpenedDate>
    <SignificantOrder xmlns="dc463f71-b30c-4ab2-9473-d307f9d35888">false</SignificantOrder>
    <Date1 xmlns="dc463f71-b30c-4ab2-9473-d307f9d35888">2024-01-16T08:00:00+00:00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240047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67F9F1-860F-4D4D-8E8D-E75AB5B0EE51}"/>
</file>

<file path=customXml/itemProps2.xml><?xml version="1.0" encoding="utf-8"?>
<ds:datastoreItem xmlns:ds="http://schemas.openxmlformats.org/officeDocument/2006/customXml" ds:itemID="{1EFFEC6F-3FC2-421F-80CB-5323EB9E391D}"/>
</file>

<file path=customXml/itemProps3.xml><?xml version="1.0" encoding="utf-8"?>
<ds:datastoreItem xmlns:ds="http://schemas.openxmlformats.org/officeDocument/2006/customXml" ds:itemID="{DFAA07B7-0E2E-40F2-BD13-47184107F5FE}"/>
</file>

<file path=customXml/itemProps4.xml><?xml version="1.0" encoding="utf-8"?>
<ds:datastoreItem xmlns:ds="http://schemas.openxmlformats.org/officeDocument/2006/customXml" ds:itemID="{F441BC95-DBE7-4F7D-ACB1-143126113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CPA 3-1-2024</vt:lpstr>
      <vt:lpstr>'CPA 3-1-2024'!Print_Area</vt:lpstr>
      <vt:lpstr>'CPA 3-1-2024'!Print_Titles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cp:lastPrinted>2024-01-16T17:52:23Z</cp:lastPrinted>
  <dcterms:created xsi:type="dcterms:W3CDTF">2024-01-11T19:06:56Z</dcterms:created>
  <dcterms:modified xsi:type="dcterms:W3CDTF">2024-01-16T17:59:10Z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0x0101006E56B4D1795A2E4DB2F0B01679ED314A006BF729CAD95E3740B8D7A74B55802216</vt:lpwstr>
  </property>
  <property fmtid="{D5CDD505-2E9C-101B-9397-08002B2CF9AE}" pid="3" name="_docset_NoMedatataSyncRequired">
    <vt:lpwstr>False</vt:lpwstr>
  </property>
</Properties>
</file>