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105" windowWidth="19440" windowHeight="10770" tabRatio="955" activeTab="1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</sheets>
  <externalReferences>
    <externalReference r:id="rId8"/>
    <externalReference r:id="rId9"/>
  </externalReferences>
  <definedNames>
    <definedName name="__123Graph_D" localSheetId="1" hidden="1">#REF!</definedName>
    <definedName name="__123Graph_D" localSheetId="3" hidden="1">#REF!</definedName>
    <definedName name="__123Graph_D" hidden="1">#REF!</definedName>
    <definedName name="__123Graph_ECURRENT" localSheetId="1" hidden="1">[1]ConsolidatingPL!#REF!</definedName>
    <definedName name="__123Graph_ECURRENT" localSheetId="3" hidden="1">[1]ConsolidatingPL!#REF!</definedName>
    <definedName name="__123Graph_ECURRENT" hidden="1">[1]ConsolidatingPL!#REF!</definedName>
    <definedName name="_Fill" localSheetId="3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3" hidden="1">{#N/A,#N/A,FALSE,"schA"}</definedName>
    <definedName name="_www1" localSheetId="2" hidden="1">{#N/A,#N/A,FALSE,"schA"}</definedName>
    <definedName name="_www1" localSheetId="4" hidden="1">{#N/A,#N/A,FALSE,"schA"}</definedName>
    <definedName name="_www1" localSheetId="5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localSheetId="3" hidden="1">{#N/A,#N/A,FALSE,"Coversheet";#N/A,#N/A,FALSE,"QA"}</definedName>
    <definedName name="a" localSheetId="2" hidden="1">{#N/A,#N/A,FALSE,"Coversheet";#N/A,#N/A,FALSE,"QA"}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localSheetId="3" hidden="1">{#N/A,#N/A,FALSE,"Summ";#N/A,#N/A,FALSE,"General"}</definedName>
    <definedName name="Estimate" localSheetId="2" hidden="1">{#N/A,#N/A,FALSE,"Summ";#N/A,#N/A,FALSE,"General"}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localSheetId="3" hidden="1">{#N/A,#N/A,FALSE,"Summ";#N/A,#N/A,FALSE,"General"}</definedName>
    <definedName name="ex" localSheetId="2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localSheetId="3" hidden="1">{#N/A,#N/A,FALSE,"Summ";#N/A,#N/A,FALSE,"General"}</definedName>
    <definedName name="new" localSheetId="2" hidden="1">{#N/A,#N/A,FALSE,"Summ";#N/A,#N/A,FALSE,"General"}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hidden="1">{#N/A,#N/A,FALSE,"Summ";#N/A,#N/A,FALSE,"General"}</definedName>
    <definedName name="qqq" localSheetId="0" hidden="1">{#N/A,#N/A,FALSE,"schA"}</definedName>
    <definedName name="qqq" localSheetId="1" hidden="1">{#N/A,#N/A,FALSE,"schA"}</definedName>
    <definedName name="qqq" localSheetId="3" hidden="1">{#N/A,#N/A,FALSE,"schA"}</definedName>
    <definedName name="qqq" localSheetId="2" hidden="1">{#N/A,#N/A,FALSE,"schA"}</definedName>
    <definedName name="qqq" localSheetId="4" hidden="1">{#N/A,#N/A,FALSE,"schA"}</definedName>
    <definedName name="qqq" localSheetId="5" hidden="1">{#N/A,#N/A,FALSE,"schA"}</definedName>
    <definedName name="qqq" hidden="1">{#N/A,#N/A,FALSE,"schA"}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localSheetId="3" hidden="1">{#N/A,#N/A,FALSE,"Summ";#N/A,#N/A,FALSE,"General"}</definedName>
    <definedName name="TEMP" localSheetId="2" hidden="1">{#N/A,#N/A,FALSE,"Summ";#N/A,#N/A,FALSE,"General"}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localSheetId="3" hidden="1">{#N/A,#N/A,FALSE,"Summ";#N/A,#N/A,FALSE,"General"}</definedName>
    <definedName name="u" localSheetId="2" hidden="1">{#N/A,#N/A,FALSE,"Summ";#N/A,#N/A,FALSE,"General"}</definedName>
    <definedName name="u" localSheetId="4" hidden="1">{#N/A,#N/A,FALSE,"Summ";#N/A,#N/A,FALSE,"General"}</definedName>
    <definedName name="u" localSheetId="5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localSheetId="3" hidden="1">{#N/A,#N/A,FALSE,"schA"}</definedName>
    <definedName name="wrn.ECR." localSheetId="2" hidden="1">{#N/A,#N/A,FALSE,"schA"}</definedName>
    <definedName name="wrn.ECR." localSheetId="4" hidden="1">{#N/A,#N/A,FALSE,"schA"}</definedName>
    <definedName name="wrn.ECR." localSheetId="5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localSheetId="3" hidden="1">{#N/A,#N/A,FALSE,"7617 Fab";#N/A,#N/A,FALSE,"7617 NSK"}</definedName>
    <definedName name="wrn.SCHEDULE." localSheetId="2" hidden="1">{#N/A,#N/A,FALSE,"7617 Fab";#N/A,#N/A,FALSE,"7617 NSK"}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localSheetId="3" hidden="1">{#N/A,#N/A,FALSE,"Summ";#N/A,#N/A,FALSE,"General"}</definedName>
    <definedName name="wrn.Summary." localSheetId="2" hidden="1">{#N/A,#N/A,FALSE,"Summ";#N/A,#N/A,FALSE,"General"}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localSheetId="1" hidden="1">{#N/A,#N/A,FALSE,"schA"}</definedName>
    <definedName name="www" localSheetId="3" hidden="1">{#N/A,#N/A,FALSE,"schA"}</definedName>
    <definedName name="www" localSheetId="2" hidden="1">{#N/A,#N/A,FALSE,"schA"}</definedName>
    <definedName name="www" localSheetId="4" hidden="1">{#N/A,#N/A,FALSE,"schA"}</definedName>
    <definedName name="www" localSheetId="5" hidden="1">{#N/A,#N/A,FALSE,"schA"}</definedName>
    <definedName name="www" hidden="1">{#N/A,#N/A,FALSE,"schA"}</definedName>
  </definedNames>
  <calcPr calcId="145621" calcMode="autoNoTable"/>
</workbook>
</file>

<file path=xl/calcChain.xml><?xml version="1.0" encoding="utf-8"?>
<calcChain xmlns="http://schemas.openxmlformats.org/spreadsheetml/2006/main">
  <c r="B8" i="54" l="1"/>
  <c r="B22" i="3" l="1"/>
  <c r="B17" i="3"/>
  <c r="B12" i="3"/>
  <c r="B11" i="54" l="1"/>
  <c r="C81" i="54" l="1"/>
  <c r="B22" i="7" l="1"/>
  <c r="B17" i="7"/>
  <c r="B12" i="7"/>
  <c r="B5" i="8" l="1"/>
  <c r="B27" i="49"/>
  <c r="B8" i="8" s="1"/>
  <c r="B21" i="49"/>
  <c r="B7" i="8" s="1"/>
  <c r="B16" i="49"/>
  <c r="B6" i="8" s="1"/>
  <c r="B9" i="8" s="1"/>
  <c r="B9" i="49"/>
  <c r="B29" i="49" s="1"/>
  <c r="N11" i="54" l="1"/>
  <c r="M11" i="54"/>
  <c r="L11" i="54"/>
  <c r="K11" i="54"/>
  <c r="J11" i="54"/>
  <c r="I11" i="54"/>
  <c r="H11" i="54"/>
  <c r="G11" i="54"/>
  <c r="F11" i="54"/>
  <c r="E11" i="54"/>
  <c r="D11" i="54"/>
  <c r="C11" i="54"/>
  <c r="A9" i="20" l="1"/>
  <c r="B11" i="8" l="1"/>
  <c r="B7" i="3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C11" i="3"/>
  <c r="B7" i="7" l="1"/>
  <c r="B8" i="7" s="1"/>
  <c r="B11" i="7" s="1"/>
  <c r="B13" i="7" s="1"/>
  <c r="B13" i="3"/>
  <c r="B21" i="3" l="1"/>
  <c r="B23" i="3" s="1"/>
  <c r="C14" i="20" s="1"/>
  <c r="C15" i="20" s="1"/>
  <c r="B16" i="3"/>
  <c r="B18" i="3" s="1"/>
  <c r="B21" i="7"/>
  <c r="B23" i="7" s="1"/>
  <c r="D14" i="20" s="1"/>
  <c r="B16" i="7"/>
  <c r="B18" i="7" s="1"/>
  <c r="F14" i="20" l="1"/>
  <c r="F15" i="20" s="1"/>
  <c r="F17" i="20" s="1"/>
  <c r="F18" i="20" s="1"/>
  <c r="F19" i="20" s="1"/>
  <c r="D14" i="2"/>
  <c r="B26" i="7"/>
  <c r="C14" i="2"/>
  <c r="B26" i="3"/>
  <c r="B27" i="3" s="1"/>
  <c r="D15" i="20"/>
  <c r="C15" i="2" l="1"/>
  <c r="D15" i="2"/>
  <c r="F14" i="2"/>
  <c r="F15" i="2" s="1"/>
  <c r="F17" i="2" s="1"/>
  <c r="F18" i="2" l="1"/>
  <c r="F19" i="2" s="1"/>
</calcChain>
</file>

<file path=xl/sharedStrings.xml><?xml version="1.0" encoding="utf-8"?>
<sst xmlns="http://schemas.openxmlformats.org/spreadsheetml/2006/main" count="97" uniqueCount="66">
  <si>
    <t>Puget Sound Energy</t>
  </si>
  <si>
    <t>INCREASE (DECREASE) NOI</t>
  </si>
  <si>
    <t>INCREASE(DECREASE) OPERATING EXPENSE (LINE 3)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</si>
  <si>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</si>
  <si>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</si>
  <si>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</si>
  <si>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</si>
  <si>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</si>
  <si>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</si>
  <si>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</si>
  <si>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</si>
  <si>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</si>
  <si>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</si>
  <si>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</si>
  <si>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</si>
  <si>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</si>
  <si>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</si>
  <si>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</si>
  <si>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</si>
  <si>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</si>
  <si>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</si>
  <si>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</si>
  <si>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</si>
  <si>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</si>
  <si>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</si>
  <si>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</si>
  <si>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</si>
  <si>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</si>
  <si>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</si>
  <si>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List of Cash Contributions to Qualified Pension Plan</t>
  </si>
  <si>
    <t>Date</t>
  </si>
  <si>
    <t>Amount</t>
  </si>
  <si>
    <t>SAP Account</t>
  </si>
  <si>
    <t>4 yr Total</t>
  </si>
  <si>
    <t xml:space="preserve">  ZO12                      Orders: Actual 12 Month Ended</t>
  </si>
  <si>
    <t>Orders</t>
  </si>
  <si>
    <t>12 Months</t>
  </si>
  <si>
    <t>** Over/underabsorption</t>
  </si>
  <si>
    <t xml:space="preserve">Four-Year Average of Cash Contributions to the Qualified Pension Plan </t>
  </si>
  <si>
    <t>COMMISSION BASIS REPORT</t>
  </si>
  <si>
    <t>Twelve months ended 12/31/2015</t>
  </si>
  <si>
    <t>Twelve months ended 12/31/2016</t>
  </si>
  <si>
    <t>Twelve months ended 12/31/2017</t>
  </si>
  <si>
    <t xml:space="preserve">   18490404  1412 - Qualified Retirement Pl</t>
  </si>
  <si>
    <t>check s/b zero==&gt;</t>
  </si>
  <si>
    <t>FOR THE TWELVE MONTHS ENDED DECEMBER 31, 2018</t>
  </si>
  <si>
    <t>INCREASE (DECREASE) FIT @ 21% (LINE 5 X 21%)</t>
  </si>
  <si>
    <t>Twelve months ended 12/31/2018</t>
  </si>
  <si>
    <t>Test Year: Jan 2018  - Dec 2018</t>
  </si>
  <si>
    <t xml:space="preserve">   19900110  1412 - Qualified Retirement Pl</t>
  </si>
  <si>
    <t>1/2018</t>
  </si>
  <si>
    <t>10/2018</t>
  </si>
  <si>
    <t>11/2018</t>
  </si>
  <si>
    <t>12/2018</t>
  </si>
  <si>
    <t>3/2018</t>
  </si>
  <si>
    <t>2/2018</t>
  </si>
  <si>
    <t xml:space="preserve">Common </t>
  </si>
  <si>
    <t>2018 True Up Qual Pension Non Service Cost</t>
  </si>
  <si>
    <t>9/2018</t>
  </si>
  <si>
    <t>8/2018</t>
  </si>
  <si>
    <t>7/2018</t>
  </si>
  <si>
    <t>6/2018</t>
  </si>
  <si>
    <t>5/2018</t>
  </si>
  <si>
    <t>4/2018</t>
  </si>
  <si>
    <t xml:space="preserve">   18490295  Benefits-Pension / CE 60260020</t>
  </si>
  <si>
    <t>Pension included in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</si>
</sst>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00000"/>
    <numFmt numFmtId="166" formatCode="0.0000000"/>
    <numFmt numFmtId="167" formatCode="d\.mmm\.yy"/>
    <numFmt numFmtId="168" formatCode="#."/>
    <numFmt numFmtId="169" formatCode="_(* ###0_);_(* \(###0\);_(* &quot;-&quot;_);_(@_)"/>
    <numFmt numFmtId="170" formatCode="_([$€-2]* #,##0.00_);_([$€-2]* \(#,##0.00\);_([$€-2]* &quot;-&quot;??_)"/>
    <numFmt numFmtId="171" formatCode="0.00_)"/>
    <numFmt numFmtId="172" formatCode="&quot;$&quot;#,##0;\-&quot;$&quot;#,##0"/>
    <numFmt numFmtId="173" formatCode="0.00_);\(0.00\)"/>
    <numFmt numFmtId="174" formatCode="yyyy"/>
    <numFmt numFmtId="175" formatCode="mmmm\ d\,\ yyyy"/>
    <numFmt numFmtId="176" formatCode="_(&quot;$&quot;* #,##0.0000_);_(&quot;$&quot;* \(#,##0.0000\);_(&quot;$&quot;* &quot;-&quot;????_);_(@_)"/>
    <numFmt numFmtId="177" formatCode="_(* #,##0_);_(* \(#,##0\);_(* &quot;-&quot;??_);_(@_)"/>
    <numFmt numFmtId="178" formatCode="_(* #,##0.0_);_(* \(#,##0.0\);_(* &quot;-&quot;_);_(@_)"/>
    <numFmt numFmtId="179" formatCode="&quot;$&quot;#,##0.00"/>
    <numFmt numFmtId="180" formatCode="0.0%"/>
    <numFmt numFmtId="181" formatCode="0000"/>
    <numFmt numFmtId="182" formatCode="000000"/>
    <numFmt numFmtId="183" formatCode="_(&quot;$&quot;* #,##0.0_);_(&quot;$&quot;* \(#,##0.0\);_(&quot;$&quot;* &quot;-&quot;??_);_(@_)"/>
    <numFmt numFmtId="184" formatCode="_(&quot;$&quot;* #,##0_);_(&quot;$&quot;* \(#,##0\);_(&quot;$&quot;* &quot;-&quot;??_);_(@_)"/>
    <numFmt numFmtId="185" formatCode="#,##0_-;#,##0\-;&quot; &quot;"/>
    <numFmt numFmtId="186" formatCode="#,##0.00_-;#,##0.00\-;&quot; &quot;"/>
  </numFmts>
  <fonts count="110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6"/>
      <color indexed="23"/>
      <name val="Arial"/>
      <family val="2"/>
    </font>
    <font>
      <sz val="11"/>
      <color indexed="10"/>
      <name val="Calibri"/>
      <family val="2"/>
    </font>
    <font>
      <sz val="10"/>
      <color rgb="FF0066FF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10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530">
    <xf numFmtId="0" fontId="0" fillId="0" borderId="0"/>
    <xf numFmtId="0" fontId="5" fillId="0" borderId="0"/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181" fontId="37" fillId="0" borderId="0">
      <alignment horizontal="left"/>
    </xf>
    <xf numFmtId="182" fontId="38" fillId="0" borderId="0">
      <alignment horizontal="left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67" fontId="7" fillId="0" borderId="0" applyFill="0" applyBorder="0" applyAlignment="0"/>
    <xf numFmtId="41" fontId="5" fillId="16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68" fontId="14" fillId="0" borderId="0">
      <protection locked="0"/>
    </xf>
    <xf numFmtId="0" fontId="12" fillId="0" borderId="0"/>
    <xf numFmtId="0" fontId="15" fillId="0" borderId="0" applyNumberFormat="0" applyAlignment="0">
      <alignment horizontal="left"/>
    </xf>
    <xf numFmtId="0" fontId="16" fillId="0" borderId="0" applyNumberFormat="0" applyAlignment="0"/>
    <xf numFmtId="0" fontId="11" fillId="0" borderId="0"/>
    <xf numFmtId="0" fontId="12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5" fillId="0" borderId="0"/>
    <xf numFmtId="170" fontId="5" fillId="0" borderId="0" applyFont="0" applyFill="0" applyBorder="0" applyAlignment="0" applyProtection="0">
      <alignment horizontal="left" wrapText="1"/>
    </xf>
    <xf numFmtId="2" fontId="10" fillId="0" borderId="0" applyFont="0" applyFill="0" applyBorder="0" applyAlignment="0" applyProtection="0"/>
    <xf numFmtId="0" fontId="11" fillId="0" borderId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183" fontId="35" fillId="0" borderId="0" applyNumberFormat="0" applyFill="0" applyBorder="0" applyProtection="0">
      <alignment horizontal="right"/>
    </xf>
    <xf numFmtId="0" fontId="18" fillId="0" borderId="1" applyNumberFormat="0" applyAlignment="0" applyProtection="0">
      <alignment horizontal="left"/>
    </xf>
    <xf numFmtId="0" fontId="18" fillId="0" borderId="2">
      <alignment horizontal="left"/>
    </xf>
    <xf numFmtId="14" fontId="22" fillId="17" borderId="3">
      <alignment horizontal="center" vertical="center" wrapText="1"/>
    </xf>
    <xf numFmtId="38" fontId="19" fillId="0" borderId="0"/>
    <xf numFmtId="40" fontId="19" fillId="0" borderId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41" fontId="20" fillId="19" borderId="5">
      <alignment horizontal="left"/>
      <protection locked="0"/>
    </xf>
    <xf numFmtId="10" fontId="20" fillId="19" borderId="5">
      <alignment horizontal="right"/>
      <protection locked="0"/>
    </xf>
    <xf numFmtId="41" fontId="20" fillId="19" borderId="5">
      <alignment horizontal="left"/>
      <protection locked="0"/>
    </xf>
    <xf numFmtId="0" fontId="17" fillId="16" borderId="0"/>
    <xf numFmtId="3" fontId="21" fillId="0" borderId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37" fontId="23" fillId="0" borderId="0"/>
    <xf numFmtId="171" fontId="24" fillId="0" borderId="0"/>
    <xf numFmtId="172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7" fillId="0" borderId="0"/>
    <xf numFmtId="0" fontId="5" fillId="0" borderId="0"/>
    <xf numFmtId="0" fontId="5" fillId="0" borderId="0"/>
    <xf numFmtId="0" fontId="6" fillId="0" borderId="0"/>
    <xf numFmtId="0" fontId="6" fillId="0" borderId="0"/>
    <xf numFmtId="173" fontId="8" fillId="0" borderId="0">
      <alignment horizontal="left" wrapText="1"/>
    </xf>
    <xf numFmtId="0" fontId="3" fillId="0" borderId="0"/>
    <xf numFmtId="0" fontId="3" fillId="0" borderId="0"/>
    <xf numFmtId="0" fontId="5" fillId="0" borderId="0"/>
    <xf numFmtId="0" fontId="5" fillId="0" borderId="0"/>
    <xf numFmtId="0" fontId="2" fillId="0" borderId="0"/>
    <xf numFmtId="174" fontId="8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5" fontId="5" fillId="0" borderId="0">
      <alignment horizontal="left" wrapText="1"/>
    </xf>
    <xf numFmtId="0" fontId="6" fillId="0" borderId="0"/>
    <xf numFmtId="0" fontId="2" fillId="0" borderId="0"/>
    <xf numFmtId="173" fontId="8" fillId="0" borderId="0">
      <alignment horizontal="left" wrapText="1"/>
    </xf>
    <xf numFmtId="0" fontId="9" fillId="0" borderId="0"/>
    <xf numFmtId="175" fontId="5" fillId="0" borderId="0">
      <alignment horizontal="left" wrapText="1"/>
    </xf>
    <xf numFmtId="0" fontId="5" fillId="0" borderId="0"/>
    <xf numFmtId="0" fontId="5" fillId="0" borderId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11" fillId="0" borderId="0"/>
    <xf numFmtId="0" fontId="11" fillId="0" borderId="0"/>
    <xf numFmtId="0" fontId="12" fillId="0" borderId="0"/>
    <xf numFmtId="18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5" fillId="22" borderId="5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25" fillId="0" borderId="3">
      <alignment horizontal="center"/>
    </xf>
    <xf numFmtId="3" fontId="3" fillId="0" borderId="0" applyFont="0" applyFill="0" applyBorder="0" applyAlignment="0" applyProtection="0"/>
    <xf numFmtId="0" fontId="3" fillId="23" borderId="0" applyNumberFormat="0" applyFont="0" applyBorder="0" applyAlignment="0" applyProtection="0"/>
    <xf numFmtId="0" fontId="12" fillId="0" borderId="0"/>
    <xf numFmtId="3" fontId="26" fillId="0" borderId="0" applyFill="0" applyBorder="0" applyAlignment="0" applyProtection="0"/>
    <xf numFmtId="0" fontId="27" fillId="0" borderId="0"/>
    <xf numFmtId="3" fontId="26" fillId="0" borderId="0" applyFill="0" applyBorder="0" applyAlignment="0" applyProtection="0"/>
    <xf numFmtId="42" fontId="5" fillId="18" borderId="0"/>
    <xf numFmtId="42" fontId="5" fillId="18" borderId="9">
      <alignment vertical="center"/>
    </xf>
    <xf numFmtId="0" fontId="22" fillId="18" borderId="10" applyNumberFormat="0">
      <alignment horizontal="center" vertical="center" wrapText="1"/>
    </xf>
    <xf numFmtId="10" fontId="5" fillId="18" borderId="0"/>
    <xf numFmtId="176" fontId="5" fillId="18" borderId="0"/>
    <xf numFmtId="177" fontId="19" fillId="0" borderId="0" applyBorder="0" applyAlignment="0"/>
    <xf numFmtId="42" fontId="5" fillId="18" borderId="11">
      <alignment horizontal="left"/>
    </xf>
    <xf numFmtId="176" fontId="28" fillId="18" borderId="11">
      <alignment horizontal="left"/>
    </xf>
    <xf numFmtId="177" fontId="19" fillId="0" borderId="0" applyBorder="0" applyAlignment="0"/>
    <xf numFmtId="14" fontId="8" fillId="0" borderId="0" applyNumberFormat="0" applyFill="0" applyBorder="0" applyAlignment="0" applyProtection="0">
      <alignment horizontal="left"/>
    </xf>
    <xf numFmtId="178" fontId="5" fillId="0" borderId="0" applyFont="0" applyFill="0" applyAlignment="0">
      <alignment horizontal="right"/>
    </xf>
    <xf numFmtId="4" fontId="39" fillId="20" borderId="12" applyNumberFormat="0" applyProtection="0">
      <alignment vertical="center"/>
    </xf>
    <xf numFmtId="4" fontId="40" fillId="19" borderId="12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9" fillId="24" borderId="0" applyNumberFormat="0" applyProtection="0">
      <alignment horizontal="left" vertical="center" indent="1"/>
    </xf>
    <xf numFmtId="0" fontId="5" fillId="25" borderId="0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41" fillId="29" borderId="0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4" fontId="36" fillId="28" borderId="0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24" borderId="12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31" borderId="12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22" borderId="1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4" fontId="36" fillId="32" borderId="12" applyNumberFormat="0" applyProtection="0">
      <alignment vertical="center"/>
    </xf>
    <xf numFmtId="4" fontId="42" fillId="32" borderId="12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28" borderId="12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4" fontId="43" fillId="33" borderId="0" applyNumberFormat="0" applyProtection="0">
      <alignment horizontal="left" vertical="center" indent="1"/>
    </xf>
    <xf numFmtId="4" fontId="44" fillId="28" borderId="12" applyNumberFormat="0" applyProtection="0">
      <alignment horizontal="right" vertical="center"/>
    </xf>
    <xf numFmtId="39" fontId="5" fillId="34" borderId="0"/>
    <xf numFmtId="38" fontId="17" fillId="0" borderId="14"/>
    <xf numFmtId="38" fontId="17" fillId="0" borderId="14"/>
    <xf numFmtId="38" fontId="17" fillId="0" borderId="14"/>
    <xf numFmtId="38" fontId="17" fillId="0" borderId="14"/>
    <xf numFmtId="38" fontId="19" fillId="0" borderId="11"/>
    <xf numFmtId="39" fontId="8" fillId="35" borderId="0"/>
    <xf numFmtId="165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40" fontId="29" fillId="0" borderId="0" applyBorder="0">
      <alignment horizontal="right"/>
    </xf>
    <xf numFmtId="41" fontId="30" fillId="18" borderId="0">
      <alignment horizontal="left"/>
    </xf>
    <xf numFmtId="0" fontId="45" fillId="0" borderId="0"/>
    <xf numFmtId="0" fontId="46" fillId="0" borderId="0" applyFill="0" applyBorder="0" applyProtection="0">
      <alignment horizontal="left" vertical="top"/>
    </xf>
    <xf numFmtId="179" fontId="31" fillId="18" borderId="0">
      <alignment horizontal="left" vertical="center"/>
    </xf>
    <xf numFmtId="0" fontId="22" fillId="18" borderId="0">
      <alignment horizontal="left" wrapText="1"/>
    </xf>
    <xf numFmtId="0" fontId="32" fillId="0" borderId="0">
      <alignment horizontal="left" vertical="center"/>
    </xf>
    <xf numFmtId="0" fontId="12" fillId="0" borderId="15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49" fillId="45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49" fillId="4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8" borderId="0" applyNumberFormat="0" applyBorder="0" applyAlignment="0" applyProtection="0"/>
    <xf numFmtId="0" fontId="2" fillId="46" borderId="0" applyNumberFormat="0" applyBorder="0" applyAlignment="0" applyProtection="0"/>
    <xf numFmtId="0" fontId="2" fillId="41" borderId="0" applyNumberFormat="0" applyBorder="0" applyAlignment="0" applyProtection="0"/>
    <xf numFmtId="0" fontId="49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2" fillId="36" borderId="21" applyNumberFormat="0" applyFont="0" applyAlignment="0" applyProtection="0"/>
    <xf numFmtId="0" fontId="2" fillId="36" borderId="21" applyNumberFormat="0" applyFont="0" applyAlignment="0" applyProtection="0"/>
    <xf numFmtId="0" fontId="2" fillId="36" borderId="21" applyNumberFormat="0" applyFont="0" applyAlignment="0" applyProtection="0"/>
    <xf numFmtId="9" fontId="5" fillId="0" borderId="0" applyFont="0" applyFill="0" applyBorder="0" applyAlignment="0" applyProtection="0"/>
    <xf numFmtId="0" fontId="5" fillId="51" borderId="4" applyNumberFormat="0">
      <protection locked="0"/>
    </xf>
    <xf numFmtId="0" fontId="5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5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0" applyNumberFormat="0" applyBorder="0" applyAlignment="0" applyProtection="0"/>
    <xf numFmtId="0" fontId="59" fillId="55" borderId="27" applyNumberFormat="0" applyAlignment="0" applyProtection="0"/>
    <xf numFmtId="0" fontId="60" fillId="56" borderId="28" applyNumberFormat="0" applyAlignment="0" applyProtection="0"/>
    <xf numFmtId="0" fontId="61" fillId="56" borderId="27" applyNumberFormat="0" applyAlignment="0" applyProtection="0"/>
    <xf numFmtId="0" fontId="62" fillId="0" borderId="29" applyNumberFormat="0" applyFill="0" applyAlignment="0" applyProtection="0"/>
    <xf numFmtId="0" fontId="63" fillId="57" borderId="30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67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67" fillId="61" borderId="0" applyNumberFormat="0" applyBorder="0" applyAlignment="0" applyProtection="0"/>
    <xf numFmtId="0" fontId="67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67" fillId="65" borderId="0" applyNumberFormat="0" applyBorder="0" applyAlignment="0" applyProtection="0"/>
    <xf numFmtId="0" fontId="67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67" fillId="69" borderId="0" applyNumberFormat="0" applyBorder="0" applyAlignment="0" applyProtection="0"/>
    <xf numFmtId="0" fontId="67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67" fillId="81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1" fillId="36" borderId="21" applyNumberFormat="0" applyFont="0" applyAlignment="0" applyProtection="0"/>
    <xf numFmtId="43" fontId="48" fillId="0" borderId="0" applyFont="0" applyFill="0" applyBorder="0" applyAlignment="0" applyProtection="0"/>
    <xf numFmtId="0" fontId="48" fillId="36" borderId="21" applyNumberFormat="0" applyFont="0" applyAlignment="0" applyProtection="0"/>
    <xf numFmtId="0" fontId="5" fillId="0" borderId="0"/>
    <xf numFmtId="0" fontId="5" fillId="0" borderId="0"/>
    <xf numFmtId="0" fontId="69" fillId="0" borderId="24" applyNumberFormat="0" applyFill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1" fillId="0" borderId="0" applyNumberFormat="0" applyFill="0" applyBorder="0" applyAlignment="0" applyProtection="0"/>
    <xf numFmtId="0" fontId="72" fillId="52" borderId="0" applyNumberFormat="0" applyBorder="0" applyAlignment="0" applyProtection="0"/>
    <xf numFmtId="0" fontId="73" fillId="53" borderId="0" applyNumberFormat="0" applyBorder="0" applyAlignment="0" applyProtection="0"/>
    <xf numFmtId="0" fontId="74" fillId="54" borderId="0" applyNumberFormat="0" applyBorder="0" applyAlignment="0" applyProtection="0"/>
    <xf numFmtId="0" fontId="75" fillId="55" borderId="27" applyNumberFormat="0" applyAlignment="0" applyProtection="0"/>
    <xf numFmtId="0" fontId="76" fillId="56" borderId="28" applyNumberFormat="0" applyAlignment="0" applyProtection="0"/>
    <xf numFmtId="0" fontId="77" fillId="56" borderId="27" applyNumberFormat="0" applyAlignment="0" applyProtection="0"/>
    <xf numFmtId="0" fontId="78" fillId="0" borderId="29" applyNumberFormat="0" applyFill="0" applyAlignment="0" applyProtection="0"/>
    <xf numFmtId="0" fontId="79" fillId="57" borderId="30" applyNumberFormat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31" applyNumberFormat="0" applyFill="0" applyAlignment="0" applyProtection="0"/>
    <xf numFmtId="0" fontId="83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83" fillId="61" borderId="0" applyNumberFormat="0" applyBorder="0" applyAlignment="0" applyProtection="0"/>
    <xf numFmtId="0" fontId="83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83" fillId="65" borderId="0" applyNumberFormat="0" applyBorder="0" applyAlignment="0" applyProtection="0"/>
    <xf numFmtId="0" fontId="83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83" fillId="69" borderId="0" applyNumberFormat="0" applyBorder="0" applyAlignment="0" applyProtection="0"/>
    <xf numFmtId="0" fontId="83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83" fillId="73" borderId="0" applyNumberFormat="0" applyBorder="0" applyAlignment="0" applyProtection="0"/>
    <xf numFmtId="0" fontId="83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83" fillId="77" borderId="0" applyNumberFormat="0" applyBorder="0" applyAlignment="0" applyProtection="0"/>
    <xf numFmtId="0" fontId="83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83" fillId="81" borderId="0" applyNumberFormat="0" applyBorder="0" applyAlignment="0" applyProtection="0"/>
    <xf numFmtId="0" fontId="75" fillId="55" borderId="27" applyNumberFormat="0" applyAlignment="0" applyProtection="0"/>
    <xf numFmtId="0" fontId="83" fillId="58" borderId="0" applyNumberFormat="0" applyBorder="0" applyAlignment="0" applyProtection="0"/>
    <xf numFmtId="0" fontId="83" fillId="62" borderId="0" applyNumberFormat="0" applyBorder="0" applyAlignment="0" applyProtection="0"/>
    <xf numFmtId="0" fontId="83" fillId="66" borderId="0" applyNumberFormat="0" applyBorder="0" applyAlignment="0" applyProtection="0"/>
    <xf numFmtId="0" fontId="83" fillId="70" borderId="0" applyNumberFormat="0" applyBorder="0" applyAlignment="0" applyProtection="0"/>
    <xf numFmtId="0" fontId="83" fillId="74" borderId="0" applyNumberFormat="0" applyBorder="0" applyAlignment="0" applyProtection="0"/>
    <xf numFmtId="0" fontId="83" fillId="78" borderId="0" applyNumberFormat="0" applyBorder="0" applyAlignment="0" applyProtection="0"/>
    <xf numFmtId="0" fontId="48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36" fillId="30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36" fillId="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36" fillId="21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36" fillId="5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36" fillId="8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36" fillId="3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36" fillId="84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36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36" fillId="1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36" fillId="8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36" fillId="84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36" fillId="7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85" fillId="84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5" fillId="9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5" fillId="14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5" fillId="85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5" fillId="84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5" fillId="7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49" fillId="86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49" fillId="87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49" fillId="42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49" fillId="88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49" fillId="89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49" fillId="90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6" fillId="41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87" fillId="91" borderId="33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88" fillId="42" borderId="34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0" fillId="9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91" fillId="0" borderId="35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92" fillId="0" borderId="36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93" fillId="0" borderId="37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9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94" fillId="47" borderId="33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95" fillId="0" borderId="38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96" fillId="47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5" fontId="5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5" fillId="21" borderId="8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5" fillId="46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97" fillId="91" borderId="39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39" fillId="20" borderId="12" applyNumberFormat="0" applyProtection="0">
      <alignment vertical="center"/>
    </xf>
    <xf numFmtId="4" fontId="36" fillId="19" borderId="39" applyNumberFormat="0" applyProtection="0">
      <alignment vertical="center"/>
    </xf>
    <xf numFmtId="4" fontId="40" fillId="19" borderId="12" applyNumberFormat="0" applyProtection="0">
      <alignment vertical="center"/>
    </xf>
    <xf numFmtId="4" fontId="42" fillId="19" borderId="39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4" fontId="36" fillId="19" borderId="39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6" fillId="19" borderId="39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0" fontId="5" fillId="93" borderId="39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4" borderId="39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95" borderId="39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96" borderId="39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82" borderId="39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97" borderId="39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98" borderId="39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99" borderId="39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0" borderId="39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6" fillId="101" borderId="39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9" fillId="102" borderId="39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40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0" fontId="5" fillId="93" borderId="39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39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4" fontId="36" fillId="104" borderId="39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104" borderId="39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104" borderId="39" applyNumberFormat="0" applyProtection="0">
      <alignment horizontal="left" vertical="center" indent="1"/>
    </xf>
    <xf numFmtId="0" fontId="5" fillId="24" borderId="12" applyNumberFormat="0" applyProtection="0">
      <alignment horizontal="left" vertical="center" indent="1"/>
    </xf>
    <xf numFmtId="0" fontId="5" fillId="83" borderId="39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83" borderId="39" applyNumberFormat="0" applyProtection="0">
      <alignment horizontal="left" vertical="center" indent="1"/>
    </xf>
    <xf numFmtId="0" fontId="5" fillId="31" borderId="12" applyNumberFormat="0" applyProtection="0">
      <alignment horizontal="left" vertical="center" indent="1"/>
    </xf>
    <xf numFmtId="0" fontId="5" fillId="16" borderId="39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16" borderId="39" applyNumberFormat="0" applyProtection="0">
      <alignment horizontal="left" vertical="center" indent="1"/>
    </xf>
    <xf numFmtId="0" fontId="5" fillId="22" borderId="12" applyNumberFormat="0" applyProtection="0">
      <alignment horizontal="left" vertical="center" indent="1"/>
    </xf>
    <xf numFmtId="0" fontId="5" fillId="93" borderId="39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0" fontId="5" fillId="93" borderId="39" applyNumberFormat="0" applyProtection="0">
      <alignment horizontal="left" vertical="center" indent="1"/>
    </xf>
    <xf numFmtId="4" fontId="36" fillId="32" borderId="12" applyNumberFormat="0" applyProtection="0">
      <alignment vertical="center"/>
    </xf>
    <xf numFmtId="4" fontId="36" fillId="32" borderId="39" applyNumberFormat="0" applyProtection="0">
      <alignment vertical="center"/>
    </xf>
    <xf numFmtId="4" fontId="42" fillId="32" borderId="12" applyNumberFormat="0" applyProtection="0">
      <alignment vertical="center"/>
    </xf>
    <xf numFmtId="4" fontId="42" fillId="32" borderId="39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4" fontId="36" fillId="32" borderId="39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32" borderId="39" applyNumberFormat="0" applyProtection="0">
      <alignment horizontal="left" vertical="center" indent="1"/>
    </xf>
    <xf numFmtId="4" fontId="36" fillId="28" borderId="12" applyNumberFormat="0" applyProtection="0">
      <alignment horizontal="right" vertical="center"/>
    </xf>
    <xf numFmtId="4" fontId="36" fillId="103" borderId="39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42" fillId="103" borderId="39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5" fillId="93" borderId="39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0" fontId="5" fillId="93" borderId="39" applyNumberFormat="0" applyProtection="0">
      <alignment horizontal="left" vertical="center" indent="1"/>
    </xf>
    <xf numFmtId="4" fontId="43" fillId="33" borderId="0" applyNumberFormat="0" applyProtection="0">
      <alignment horizontal="left" vertical="center" indent="1"/>
    </xf>
    <xf numFmtId="0" fontId="98" fillId="0" borderId="0"/>
    <xf numFmtId="4" fontId="44" fillId="28" borderId="12" applyNumberFormat="0" applyProtection="0">
      <alignment horizontal="right" vertical="center"/>
    </xf>
    <xf numFmtId="4" fontId="44" fillId="103" borderId="39" applyNumberFormat="0" applyProtection="0">
      <alignment horizontal="right" vertical="center"/>
    </xf>
    <xf numFmtId="0" fontId="5" fillId="0" borderId="0" applyNumberFormat="0" applyBorder="0" applyAlignment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4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101" fillId="0" borderId="0"/>
    <xf numFmtId="171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6" fillId="0" borderId="0"/>
    <xf numFmtId="0" fontId="5" fillId="0" borderId="0"/>
    <xf numFmtId="171" fontId="16" fillId="0" borderId="0"/>
    <xf numFmtId="171" fontId="102" fillId="0" borderId="0"/>
    <xf numFmtId="0" fontId="5" fillId="0" borderId="0"/>
    <xf numFmtId="43" fontId="108" fillId="0" borderId="0" applyFont="0" applyFill="0" applyBorder="0" applyAlignment="0" applyProtection="0"/>
    <xf numFmtId="0" fontId="5" fillId="0" borderId="0"/>
    <xf numFmtId="171" fontId="16" fillId="0" borderId="0"/>
    <xf numFmtId="171" fontId="16" fillId="0" borderId="0"/>
    <xf numFmtId="171" fontId="16" fillId="0" borderId="0"/>
    <xf numFmtId="171" fontId="16" fillId="0" borderId="0"/>
    <xf numFmtId="0" fontId="5" fillId="0" borderId="0"/>
    <xf numFmtId="171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6" fillId="0" borderId="0"/>
    <xf numFmtId="171" fontId="16" fillId="0" borderId="0"/>
    <xf numFmtId="171" fontId="16" fillId="0" borderId="0"/>
    <xf numFmtId="0" fontId="5" fillId="0" borderId="0"/>
    <xf numFmtId="171" fontId="16" fillId="0" borderId="0"/>
    <xf numFmtId="0" fontId="5" fillId="0" borderId="0"/>
    <xf numFmtId="171" fontId="16" fillId="0" borderId="0"/>
  </cellStyleXfs>
  <cellXfs count="122">
    <xf numFmtId="0" fontId="0" fillId="0" borderId="0" xfId="0"/>
    <xf numFmtId="0" fontId="5" fillId="0" borderId="0" xfId="257" applyNumberFormat="1" applyAlignment="1"/>
    <xf numFmtId="0" fontId="5" fillId="0" borderId="0" xfId="257" applyNumberFormat="1" applyFill="1" applyAlignment="1"/>
    <xf numFmtId="0" fontId="33" fillId="0" borderId="0" xfId="257" applyNumberFormat="1" applyFont="1" applyFill="1" applyAlignment="1"/>
    <xf numFmtId="0" fontId="33" fillId="0" borderId="0" xfId="257" applyNumberFormat="1" applyFont="1" applyAlignment="1"/>
    <xf numFmtId="37" fontId="33" fillId="0" borderId="0" xfId="257" applyNumberFormat="1" applyFont="1" applyFill="1" applyAlignment="1"/>
    <xf numFmtId="0" fontId="33" fillId="0" borderId="0" xfId="257" applyNumberFormat="1" applyFont="1" applyFill="1" applyAlignment="1">
      <alignment horizontal="left"/>
    </xf>
    <xf numFmtId="0" fontId="33" fillId="0" borderId="0" xfId="257" applyNumberFormat="1" applyFont="1" applyFill="1" applyAlignment="1">
      <alignment horizontal="center"/>
    </xf>
    <xf numFmtId="41" fontId="33" fillId="0" borderId="0" xfId="257" applyNumberFormat="1" applyFont="1" applyFill="1" applyAlignment="1" applyProtection="1">
      <protection locked="0"/>
    </xf>
    <xf numFmtId="9" fontId="33" fillId="0" borderId="0" xfId="257" applyNumberFormat="1" applyFont="1" applyFill="1" applyAlignment="1">
      <alignment horizontal="center"/>
    </xf>
    <xf numFmtId="9" fontId="33" fillId="0" borderId="0" xfId="257" applyNumberFormat="1" applyFont="1" applyFill="1" applyAlignment="1"/>
    <xf numFmtId="41" fontId="33" fillId="0" borderId="0" xfId="257" applyNumberFormat="1" applyFont="1" applyFill="1" applyAlignment="1"/>
    <xf numFmtId="42" fontId="33" fillId="0" borderId="11" xfId="179" applyNumberFormat="1" applyFont="1" applyFill="1" applyBorder="1" applyProtection="1">
      <protection locked="0"/>
    </xf>
    <xf numFmtId="42" fontId="33" fillId="0" borderId="0" xfId="179" applyNumberFormat="1" applyFont="1" applyFill="1" applyProtection="1">
      <protection locked="0"/>
    </xf>
    <xf numFmtId="0" fontId="34" fillId="0" borderId="10" xfId="257" applyNumberFormat="1" applyFont="1" applyBorder="1" applyAlignment="1" applyProtection="1">
      <alignment horizontal="right"/>
      <protection locked="0"/>
    </xf>
    <xf numFmtId="0" fontId="34" fillId="0" borderId="10" xfId="257" applyNumberFormat="1" applyFont="1" applyBorder="1" applyAlignment="1" applyProtection="1">
      <alignment horizontal="center"/>
      <protection locked="0"/>
    </xf>
    <xf numFmtId="0" fontId="34" fillId="0" borderId="10" xfId="257" applyNumberFormat="1" applyFont="1" applyFill="1" applyBorder="1" applyAlignment="1">
      <alignment horizontal="left"/>
    </xf>
    <xf numFmtId="0" fontId="34" fillId="0" borderId="10" xfId="257" applyNumberFormat="1" applyFont="1" applyFill="1" applyBorder="1" applyAlignment="1">
      <alignment horizontal="center"/>
    </xf>
    <xf numFmtId="0" fontId="34" fillId="0" borderId="0" xfId="257" applyNumberFormat="1" applyFont="1" applyFill="1" applyAlignment="1"/>
    <xf numFmtId="0" fontId="34" fillId="0" borderId="0" xfId="257" quotePrefix="1" applyNumberFormat="1" applyFont="1" applyFill="1" applyBorder="1" applyAlignment="1">
      <alignment horizontal="right"/>
    </xf>
    <xf numFmtId="165" fontId="34" fillId="0" borderId="0" xfId="257" applyFont="1" applyFill="1" applyAlignment="1">
      <alignment horizontal="right"/>
    </xf>
    <xf numFmtId="0" fontId="9" fillId="0" borderId="0" xfId="257" applyNumberFormat="1" applyFont="1" applyFill="1" applyAlignment="1">
      <alignment horizontal="centerContinuous" vertical="center" wrapText="1"/>
    </xf>
    <xf numFmtId="0" fontId="9" fillId="0" borderId="0" xfId="257" applyNumberFormat="1" applyFont="1" applyFill="1" applyBorder="1" applyAlignment="1">
      <alignment horizontal="centerContinuous" vertical="center" wrapText="1"/>
    </xf>
    <xf numFmtId="0" fontId="22" fillId="0" borderId="0" xfId="257" applyNumberFormat="1" applyFont="1" applyFill="1" applyAlignment="1">
      <alignment horizontal="centerContinuous" vertical="center" wrapText="1"/>
    </xf>
    <xf numFmtId="0" fontId="22" fillId="0" borderId="16" xfId="257" applyNumberFormat="1" applyFont="1" applyFill="1" applyBorder="1" applyAlignment="1"/>
    <xf numFmtId="0" fontId="22" fillId="0" borderId="17" xfId="257" applyNumberFormat="1" applyFont="1" applyFill="1" applyBorder="1" applyAlignment="1">
      <alignment horizontal="center"/>
    </xf>
    <xf numFmtId="44" fontId="17" fillId="0" borderId="0" xfId="179" applyFont="1" applyFill="1" applyBorder="1"/>
    <xf numFmtId="0" fontId="17" fillId="0" borderId="0" xfId="257" applyNumberFormat="1" applyFont="1" applyAlignment="1"/>
    <xf numFmtId="0" fontId="5" fillId="0" borderId="10" xfId="257" applyNumberFormat="1" applyFill="1" applyBorder="1" applyAlignment="1"/>
    <xf numFmtId="0" fontId="19" fillId="0" borderId="0" xfId="257" applyNumberFormat="1" applyFont="1" applyFill="1" applyBorder="1" applyAlignment="1">
      <alignment horizontal="center"/>
    </xf>
    <xf numFmtId="0" fontId="5" fillId="0" borderId="10" xfId="257" applyNumberFormat="1" applyBorder="1" applyAlignment="1"/>
    <xf numFmtId="0" fontId="5" fillId="0" borderId="10" xfId="257" applyNumberFormat="1" applyFont="1" applyFill="1" applyBorder="1" applyAlignment="1">
      <alignment horizontal="center"/>
    </xf>
    <xf numFmtId="0" fontId="17" fillId="0" borderId="0" xfId="257" applyNumberFormat="1" applyFont="1" applyFill="1" applyAlignment="1"/>
    <xf numFmtId="0" fontId="22" fillId="0" borderId="20" xfId="257" applyNumberFormat="1" applyFont="1" applyFill="1" applyBorder="1" applyAlignment="1"/>
    <xf numFmtId="43" fontId="48" fillId="0" borderId="0" xfId="148" applyFont="1"/>
    <xf numFmtId="42" fontId="33" fillId="0" borderId="9" xfId="179" applyNumberFormat="1" applyFont="1" applyFill="1" applyBorder="1"/>
    <xf numFmtId="42" fontId="33" fillId="0" borderId="0" xfId="179" quotePrefix="1" applyNumberFormat="1" applyFont="1" applyFill="1" applyProtection="1">
      <protection locked="0"/>
    </xf>
    <xf numFmtId="0" fontId="5" fillId="0" borderId="0" xfId="257" applyNumberFormat="1" applyFont="1" applyFill="1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Continuous"/>
    </xf>
    <xf numFmtId="0" fontId="82" fillId="0" borderId="0" xfId="0" applyFont="1"/>
    <xf numFmtId="0" fontId="16" fillId="0" borderId="0" xfId="0" applyFont="1" applyFill="1"/>
    <xf numFmtId="0" fontId="0" fillId="0" borderId="0" xfId="0" applyFill="1"/>
    <xf numFmtId="49" fontId="22" fillId="0" borderId="23" xfId="0" applyNumberFormat="1" applyFont="1" applyFill="1" applyBorder="1" applyAlignment="1">
      <alignment horizontal="left"/>
    </xf>
    <xf numFmtId="0" fontId="84" fillId="0" borderId="0" xfId="257" applyNumberFormat="1" applyFont="1" applyFill="1" applyAlignment="1">
      <alignment horizontal="center"/>
    </xf>
    <xf numFmtId="0" fontId="5" fillId="0" borderId="10" xfId="257" applyNumberFormat="1" applyFont="1" applyFill="1" applyBorder="1" applyAlignment="1"/>
    <xf numFmtId="0" fontId="0" fillId="0" borderId="0" xfId="0" applyFill="1" applyAlignment="1">
      <alignment horizontal="center"/>
    </xf>
    <xf numFmtId="177" fontId="0" fillId="0" borderId="0" xfId="0" applyNumberFormat="1" applyFill="1"/>
    <xf numFmtId="0" fontId="17" fillId="0" borderId="0" xfId="257" applyNumberFormat="1" applyFont="1" applyFill="1" applyBorder="1" applyAlignment="1"/>
    <xf numFmtId="0" fontId="17" fillId="0" borderId="0" xfId="257" applyNumberFormat="1" applyFont="1" applyFill="1" applyBorder="1" applyAlignment="1">
      <alignment horizontal="center"/>
    </xf>
    <xf numFmtId="44" fontId="17" fillId="0" borderId="0" xfId="257" applyNumberFormat="1" applyFont="1" applyFill="1" applyBorder="1" applyAlignment="1"/>
    <xf numFmtId="0" fontId="17" fillId="0" borderId="0" xfId="257" applyNumberFormat="1" applyFont="1" applyFill="1" applyBorder="1" applyAlignment="1">
      <alignment horizontal="right"/>
    </xf>
    <xf numFmtId="44" fontId="19" fillId="0" borderId="0" xfId="257" quotePrefix="1" applyNumberFormat="1" applyFont="1" applyFill="1" applyBorder="1" applyAlignment="1"/>
    <xf numFmtId="44" fontId="19" fillId="0" borderId="0" xfId="257" applyNumberFormat="1" applyFont="1" applyFill="1" applyBorder="1" applyAlignment="1"/>
    <xf numFmtId="0" fontId="100" fillId="0" borderId="0" xfId="257" applyNumberFormat="1" applyFont="1" applyAlignment="1"/>
    <xf numFmtId="184" fontId="48" fillId="0" borderId="0" xfId="179" applyNumberFormat="1" applyFont="1" applyFill="1"/>
    <xf numFmtId="184" fontId="5" fillId="0" borderId="0" xfId="257" applyNumberFormat="1" applyFill="1" applyAlignment="1"/>
    <xf numFmtId="41" fontId="48" fillId="0" borderId="0" xfId="179" applyNumberFormat="1" applyFont="1" applyFill="1" applyBorder="1" applyAlignment="1">
      <alignment horizontal="right"/>
    </xf>
    <xf numFmtId="41" fontId="48" fillId="0" borderId="10" xfId="179" applyNumberFormat="1" applyFont="1" applyFill="1" applyBorder="1" applyAlignment="1">
      <alignment horizontal="right"/>
    </xf>
    <xf numFmtId="41" fontId="48" fillId="0" borderId="0" xfId="179" applyNumberFormat="1" applyFont="1" applyFill="1"/>
    <xf numFmtId="41" fontId="22" fillId="0" borderId="20" xfId="179" applyNumberFormat="1" applyFont="1" applyFill="1" applyBorder="1"/>
    <xf numFmtId="0" fontId="5" fillId="0" borderId="0" xfId="257" applyNumberFormat="1" applyAlignment="1">
      <alignment horizontal="left"/>
    </xf>
    <xf numFmtId="0" fontId="0" fillId="0" borderId="10" xfId="0" applyBorder="1" applyAlignment="1">
      <alignment horizontal="left"/>
    </xf>
    <xf numFmtId="0" fontId="9" fillId="0" borderId="0" xfId="257" applyNumberFormat="1" applyFont="1" applyFill="1" applyAlignment="1">
      <alignment horizontal="left"/>
    </xf>
    <xf numFmtId="0" fontId="9" fillId="0" borderId="0" xfId="257" applyNumberFormat="1" applyFont="1" applyFill="1" applyBorder="1" applyAlignment="1">
      <alignment horizontal="left"/>
    </xf>
    <xf numFmtId="0" fontId="5" fillId="0" borderId="0" xfId="230" applyFill="1" applyAlignment="1">
      <alignment vertical="top"/>
    </xf>
    <xf numFmtId="14" fontId="0" fillId="0" borderId="0" xfId="0" applyNumberFormat="1" applyFill="1"/>
    <xf numFmtId="0" fontId="82" fillId="0" borderId="0" xfId="0" applyFont="1" applyFill="1"/>
    <xf numFmtId="0" fontId="80" fillId="0" borderId="0" xfId="0" applyFont="1"/>
    <xf numFmtId="0" fontId="5" fillId="0" borderId="0" xfId="230" applyAlignment="1">
      <alignment vertical="top"/>
    </xf>
    <xf numFmtId="14" fontId="0" fillId="0" borderId="0" xfId="0" applyNumberFormat="1"/>
    <xf numFmtId="0" fontId="0" fillId="0" borderId="10" xfId="0" applyFill="1" applyBorder="1" applyAlignment="1">
      <alignment horizontal="center"/>
    </xf>
    <xf numFmtId="177" fontId="0" fillId="0" borderId="0" xfId="440" applyNumberFormat="1" applyFont="1" applyFill="1" applyAlignment="1">
      <alignment horizontal="right"/>
    </xf>
    <xf numFmtId="177" fontId="22" fillId="0" borderId="22" xfId="230" applyNumberFormat="1" applyFont="1" applyFill="1" applyBorder="1" applyAlignment="1">
      <alignment vertical="top"/>
    </xf>
    <xf numFmtId="44" fontId="5" fillId="0" borderId="18" xfId="179" applyFont="1" applyFill="1" applyBorder="1" applyAlignment="1">
      <alignment horizontal="center"/>
    </xf>
    <xf numFmtId="44" fontId="22" fillId="0" borderId="19" xfId="257" applyNumberFormat="1" applyFont="1" applyFill="1" applyBorder="1" applyAlignment="1"/>
    <xf numFmtId="185" fontId="22" fillId="0" borderId="23" xfId="0" applyNumberFormat="1" applyFont="1" applyFill="1" applyBorder="1"/>
    <xf numFmtId="0" fontId="34" fillId="0" borderId="0" xfId="257" applyNumberFormat="1" applyFont="1" applyFill="1" applyAlignment="1" applyProtection="1">
      <alignment horizontal="centerContinuous"/>
      <protection locked="0"/>
    </xf>
    <xf numFmtId="0" fontId="34" fillId="0" borderId="0" xfId="257" quotePrefix="1" applyNumberFormat="1" applyFont="1" applyFill="1" applyAlignment="1">
      <alignment horizontal="centerContinuous"/>
    </xf>
    <xf numFmtId="0" fontId="34" fillId="0" borderId="0" xfId="257" applyNumberFormat="1" applyFont="1" applyFill="1" applyAlignment="1">
      <alignment horizontal="centerContinuous"/>
    </xf>
    <xf numFmtId="0" fontId="34" fillId="0" borderId="0" xfId="257" applyNumberFormat="1" applyFont="1" applyFill="1" applyAlignment="1" applyProtection="1">
      <alignment horizontal="center"/>
      <protection locked="0"/>
    </xf>
    <xf numFmtId="15" fontId="34" fillId="0" borderId="0" xfId="257" quotePrefix="1" applyNumberFormat="1" applyFont="1" applyFill="1" applyAlignment="1">
      <alignment horizontal="centerContinuous"/>
    </xf>
    <xf numFmtId="15" fontId="34" fillId="0" borderId="0" xfId="257" applyNumberFormat="1" applyFont="1" applyFill="1" applyAlignment="1">
      <alignment horizontal="centerContinuous"/>
    </xf>
    <xf numFmtId="18" fontId="34" fillId="0" borderId="0" xfId="257" quotePrefix="1" applyNumberFormat="1" applyFont="1" applyFill="1" applyAlignment="1">
      <alignment horizontal="centerContinuous"/>
    </xf>
    <xf numFmtId="18" fontId="34" fillId="0" borderId="0" xfId="257" applyNumberFormat="1" applyFont="1" applyFill="1" applyAlignment="1">
      <alignment horizontal="centerContinuous"/>
    </xf>
    <xf numFmtId="0" fontId="34" fillId="0" borderId="10" xfId="257" applyNumberFormat="1" applyFont="1" applyFill="1" applyBorder="1" applyAlignment="1" applyProtection="1">
      <alignment horizontal="center"/>
      <protection locked="0"/>
    </xf>
    <xf numFmtId="0" fontId="34" fillId="0" borderId="10" xfId="257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0" fontId="19" fillId="0" borderId="0" xfId="257" applyNumberFormat="1" applyFont="1" applyFill="1" applyAlignment="1">
      <alignment horizontal="centerContinuous" vertical="center" wrapText="1"/>
    </xf>
    <xf numFmtId="0" fontId="19" fillId="0" borderId="0" xfId="257" applyNumberFormat="1" applyFont="1" applyFill="1" applyBorder="1" applyAlignment="1">
      <alignment horizontal="centerContinuous" vertical="center" wrapText="1"/>
    </xf>
    <xf numFmtId="10" fontId="5" fillId="0" borderId="0" xfId="2482" applyNumberFormat="1" applyFont="1" applyFill="1" applyAlignment="1"/>
    <xf numFmtId="0" fontId="103" fillId="0" borderId="0" xfId="0" applyFont="1" applyFill="1"/>
    <xf numFmtId="49" fontId="103" fillId="0" borderId="32" xfId="0" applyNumberFormat="1" applyFont="1" applyFill="1" applyBorder="1" applyAlignment="1">
      <alignment horizontal="left"/>
    </xf>
    <xf numFmtId="185" fontId="103" fillId="0" borderId="32" xfId="0" applyNumberFormat="1" applyFont="1" applyFill="1" applyBorder="1"/>
    <xf numFmtId="41" fontId="103" fillId="0" borderId="32" xfId="0" applyNumberFormat="1" applyFont="1" applyFill="1" applyBorder="1"/>
    <xf numFmtId="0" fontId="104" fillId="0" borderId="0" xfId="0" applyFont="1" applyFill="1"/>
    <xf numFmtId="0" fontId="105" fillId="0" borderId="0" xfId="0" applyFont="1" applyFill="1"/>
    <xf numFmtId="0" fontId="106" fillId="0" borderId="0" xfId="0" applyFont="1" applyFill="1"/>
    <xf numFmtId="0" fontId="5" fillId="0" borderId="0" xfId="257" applyNumberFormat="1" applyFont="1" applyFill="1" applyAlignment="1">
      <alignment horizontal="centerContinuous" vertical="center" wrapText="1"/>
    </xf>
    <xf numFmtId="0" fontId="5" fillId="0" borderId="0" xfId="257" applyNumberFormat="1" applyFont="1" applyFill="1" applyAlignment="1"/>
    <xf numFmtId="44" fontId="5" fillId="0" borderId="19" xfId="179" applyFont="1" applyFill="1" applyBorder="1"/>
    <xf numFmtId="0" fontId="5" fillId="0" borderId="19" xfId="257" applyNumberFormat="1" applyFont="1" applyFill="1" applyBorder="1" applyAlignment="1"/>
    <xf numFmtId="44" fontId="5" fillId="0" borderId="19" xfId="257" applyNumberFormat="1" applyFont="1" applyFill="1" applyBorder="1" applyAlignment="1"/>
    <xf numFmtId="44" fontId="5" fillId="0" borderId="0" xfId="257" applyNumberFormat="1" applyFont="1" applyFill="1" applyAlignment="1"/>
    <xf numFmtId="0" fontId="17" fillId="0" borderId="0" xfId="257" applyNumberFormat="1" applyFont="1" applyFill="1" applyAlignment="1">
      <alignment horizontal="right"/>
    </xf>
    <xf numFmtId="44" fontId="17" fillId="0" borderId="0" xfId="257" applyNumberFormat="1" applyFont="1" applyFill="1" applyAlignment="1"/>
    <xf numFmtId="177" fontId="22" fillId="0" borderId="0" xfId="230" applyNumberFormat="1" applyFont="1" applyFill="1" applyBorder="1" applyAlignment="1">
      <alignment vertical="top"/>
    </xf>
    <xf numFmtId="49" fontId="35" fillId="0" borderId="4" xfId="0" applyNumberFormat="1" applyFont="1" applyFill="1" applyBorder="1" applyAlignment="1">
      <alignment horizontal="left"/>
    </xf>
    <xf numFmtId="49" fontId="35" fillId="0" borderId="4" xfId="0" applyNumberFormat="1" applyFont="1" applyFill="1" applyBorder="1" applyAlignment="1">
      <alignment horizontal="center"/>
    </xf>
    <xf numFmtId="10" fontId="5" fillId="0" borderId="18" xfId="257" applyNumberFormat="1" applyFont="1" applyFill="1" applyBorder="1" applyAlignment="1">
      <alignment horizontal="right"/>
    </xf>
    <xf numFmtId="186" fontId="103" fillId="0" borderId="32" xfId="0" applyNumberFormat="1" applyFont="1" applyFill="1" applyBorder="1"/>
    <xf numFmtId="0" fontId="104" fillId="0" borderId="0" xfId="0" applyFont="1" applyFill="1" applyAlignment="1">
      <alignment horizontal="right"/>
    </xf>
    <xf numFmtId="177" fontId="104" fillId="0" borderId="0" xfId="0" applyNumberFormat="1" applyFont="1" applyFill="1"/>
    <xf numFmtId="43" fontId="103" fillId="0" borderId="0" xfId="0" applyNumberFormat="1" applyFont="1" applyFill="1"/>
    <xf numFmtId="0" fontId="104" fillId="0" borderId="0" xfId="0" applyFont="1" applyFill="1" applyAlignment="1">
      <alignment horizontal="left"/>
    </xf>
    <xf numFmtId="0" fontId="107" fillId="0" borderId="0" xfId="0" applyFont="1" applyFill="1"/>
    <xf numFmtId="43" fontId="103" fillId="0" borderId="0" xfId="440" applyFont="1" applyFill="1"/>
    <xf numFmtId="43" fontId="103" fillId="0" borderId="0" xfId="440" applyNumberFormat="1" applyFont="1" applyFill="1"/>
    <xf numFmtId="43" fontId="103" fillId="0" borderId="2" xfId="440" applyNumberFormat="1" applyFont="1" applyFill="1" applyBorder="1"/>
    <xf numFmtId="44" fontId="103" fillId="0" borderId="0" xfId="0" applyNumberFormat="1" applyFont="1" applyFill="1"/>
    <xf numFmtId="0" fontId="109" fillId="0" borderId="0" xfId="257" applyNumberFormat="1" applyFont="1" applyFill="1" applyAlignment="1"/>
  </cellXfs>
  <cellStyles count="2530">
    <cellStyle name="_x0013_" xfId="1"/>
    <cellStyle name="_09GRC Gas Transport For Review" xfId="2"/>
    <cellStyle name="_4.06E Pass Throughs" xfId="3"/>
    <cellStyle name="_4.06E Pass Throughs_04 07E Wild Horse Wind Expansion (C) (2)" xfId="4"/>
    <cellStyle name="_4.06E Pass Throughs_4 31 Regulatory Assets and Liabilities  7 06- Exhibit D" xfId="5"/>
    <cellStyle name="_4.06E Pass Throughs_4 32 Regulatory Assets and Liabilities  7 06- Exhibit D" xfId="6"/>
    <cellStyle name="_4.06E Pass Throughs_Book9" xfId="7"/>
    <cellStyle name="_4.13E Montana Energy Tax" xfId="8"/>
    <cellStyle name="_4.13E Montana Energy Tax_04 07E Wild Horse Wind Expansion (C) (2)" xfId="9"/>
    <cellStyle name="_4.13E Montana Energy Tax_4 31 Regulatory Assets and Liabilities  7 06- Exhibit D" xfId="10"/>
    <cellStyle name="_4.13E Montana Energy Tax_4 32 Regulatory Assets and Liabilities  7 06- Exhibit D" xfId="11"/>
    <cellStyle name="_4.13E Montana Energy Tax_Book9" xfId="12"/>
    <cellStyle name="_AURORA WIP" xfId="13"/>
    <cellStyle name="_Book1" xfId="14"/>
    <cellStyle name="_Book1 (2)" xfId="15"/>
    <cellStyle name="_Book1 (2)_04 07E Wild Horse Wind Expansion (C) (2)" xfId="16"/>
    <cellStyle name="_Book1 (2)_4 31 Regulatory Assets and Liabilities  7 06- Exhibit D" xfId="17"/>
    <cellStyle name="_Book1 (2)_4 32 Regulatory Assets and Liabilities  7 06- Exhibit D" xfId="18"/>
    <cellStyle name="_Book1 (2)_Book9" xfId="19"/>
    <cellStyle name="_Book1_4 31 Regulatory Assets and Liabilities  7 06- Exhibit D" xfId="20"/>
    <cellStyle name="_Book1_4 32 Regulatory Assets and Liabilities  7 06- Exhibit D" xfId="21"/>
    <cellStyle name="_Book1_Book9" xfId="22"/>
    <cellStyle name="_Book2" xfId="23"/>
    <cellStyle name="_Book2_04 07E Wild Horse Wind Expansion (C) (2)" xfId="24"/>
    <cellStyle name="_Book2_4 31 Regulatory Assets and Liabilities  7 06- Exhibit D" xfId="25"/>
    <cellStyle name="_Book2_4 32 Regulatory Assets and Liabilities  7 06- Exhibit D" xfId="26"/>
    <cellStyle name="_Book2_Book9" xfId="27"/>
    <cellStyle name="_Book3" xfId="28"/>
    <cellStyle name="_Book5" xfId="29"/>
    <cellStyle name="_Chelan Debt Forecast 12.19.05" xfId="30"/>
    <cellStyle name="_Chelan Debt Forecast 12.19.05_4 31 Regulatory Assets and Liabilities  7 06- Exhibit D" xfId="31"/>
    <cellStyle name="_Chelan Debt Forecast 12.19.05_4 32 Regulatory Assets and Liabilities  7 06- Exhibit D" xfId="32"/>
    <cellStyle name="_Chelan Debt Forecast 12.19.05_Book9" xfId="33"/>
    <cellStyle name="_Copy 11-9 Sumas Proforma - Current" xfId="34"/>
    <cellStyle name="_Costs not in AURORA 06GRC" xfId="35"/>
    <cellStyle name="_Costs not in AURORA 06GRC_04 07E Wild Horse Wind Expansion (C) (2)" xfId="36"/>
    <cellStyle name="_Costs not in AURORA 06GRC_4 31 Regulatory Assets and Liabilities  7 06- Exhibit D" xfId="37"/>
    <cellStyle name="_Costs not in AURORA 06GRC_4 32 Regulatory Assets and Liabilities  7 06- Exhibit D" xfId="38"/>
    <cellStyle name="_Costs not in AURORA 06GRC_Book9" xfId="39"/>
    <cellStyle name="_Costs not in AURORA 2006GRC 6.15.06" xfId="40"/>
    <cellStyle name="_Costs not in AURORA 2006GRC 6.15.06_04 07E Wild Horse Wind Expansion (C) (2)" xfId="41"/>
    <cellStyle name="_Costs not in AURORA 2006GRC 6.15.06_4 31 Regulatory Assets and Liabilities  7 06- Exhibit D" xfId="42"/>
    <cellStyle name="_Costs not in AURORA 2006GRC 6.15.06_4 32 Regulatory Assets and Liabilities  7 06- Exhibit D" xfId="43"/>
    <cellStyle name="_Costs not in AURORA 2006GRC 6.15.06_Book9" xfId="44"/>
    <cellStyle name="_Costs not in AURORA 2006GRC w gas price updated" xfId="45"/>
    <cellStyle name="_Costs not in AURORA 2007 Rate Case" xfId="46"/>
    <cellStyle name="_Costs not in AURORA 2007 Rate Case_4 31 Regulatory Assets and Liabilities  7 06- Exhibit D" xfId="47"/>
    <cellStyle name="_Costs not in AURORA 2007 Rate Case_4 32 Regulatory Assets and Liabilities  7 06- Exhibit D" xfId="48"/>
    <cellStyle name="_Costs not in AURORA 2007 Rate Case_Book9" xfId="49"/>
    <cellStyle name="_Costs not in KWI3000 '06Budget" xfId="50"/>
    <cellStyle name="_Costs not in KWI3000 '06Budget_4 31 Regulatory Assets and Liabilities  7 06- Exhibit D" xfId="51"/>
    <cellStyle name="_Costs not in KWI3000 '06Budget_4 32 Regulatory Assets and Liabilities  7 06- Exhibit D" xfId="52"/>
    <cellStyle name="_Costs not in KWI3000 '06Budget_Book9" xfId="53"/>
    <cellStyle name="_DEM-WP (C) Power Cost 2006GRC Order" xfId="54"/>
    <cellStyle name="_DEM-WP (C) Power Cost 2006GRC Order_04 07E Wild Horse Wind Expansion (C) (2)" xfId="55"/>
    <cellStyle name="_DEM-WP (C) Power Cost 2006GRC Order_4 31 Regulatory Assets and Liabilities  7 06- Exhibit D" xfId="56"/>
    <cellStyle name="_DEM-WP (C) Power Cost 2006GRC Order_4 32 Regulatory Assets and Liabilities  7 06- Exhibit D" xfId="57"/>
    <cellStyle name="_DEM-WP (C) Power Cost 2006GRC Order_Book9" xfId="58"/>
    <cellStyle name="_DEM-WP Revised (HC) Wild Horse 2006GRC" xfId="59"/>
    <cellStyle name="_DEM-WP(C) Colstrip FOR" xfId="60"/>
    <cellStyle name="_DEM-WP(C) Costs not in AURORA 2006GRC" xfId="61"/>
    <cellStyle name="_DEM-WP(C) Costs not in AURORA 2006GRC_4 31 Regulatory Assets and Liabilities  7 06- Exhibit D" xfId="62"/>
    <cellStyle name="_DEM-WP(C) Costs not in AURORA 2006GRC_4 32 Regulatory Assets and Liabilities  7 06- Exhibit D" xfId="63"/>
    <cellStyle name="_DEM-WP(C) Costs not in AURORA 2006GRC_Book9" xfId="64"/>
    <cellStyle name="_DEM-WP(C) Costs not in AURORA 2007GRC" xfId="65"/>
    <cellStyle name="_DEM-WP(C) Costs not in AURORA 2007PCORC-5.07Update" xfId="66"/>
    <cellStyle name="_DEM-WP(C) Costs not in AURORA 2007PCORC-5.07Update_DEM-WP(C) Production O&amp;M 2009GRC Rebuttal" xfId="67"/>
    <cellStyle name="_DEM-WP(C) Prod O&amp;M 2007GRC" xfId="68"/>
    <cellStyle name="_DEM-WP(C) Rate Year Sumas by Month Update Corrected" xfId="69"/>
    <cellStyle name="_DEM-WP(C) Sumas Proforma 11.5.07" xfId="70"/>
    <cellStyle name="_DEM-WP(C) Westside Hydro Data_051007" xfId="71"/>
    <cellStyle name="_Fixed Gas Transport 1 19 09" xfId="72"/>
    <cellStyle name="_Fuel Prices 4-14" xfId="73"/>
    <cellStyle name="_Fuel Prices 4-14_04 07E Wild Horse Wind Expansion (C) (2)" xfId="74"/>
    <cellStyle name="_Fuel Prices 4-14_4 31 Regulatory Assets and Liabilities  7 06- Exhibit D" xfId="75"/>
    <cellStyle name="_Fuel Prices 4-14_4 32 Regulatory Assets and Liabilities  7 06- Exhibit D" xfId="76"/>
    <cellStyle name="_Fuel Prices 4-14_Book9" xfId="77"/>
    <cellStyle name="_Gas Transportation Charges_2009GRC_120308" xfId="78"/>
    <cellStyle name="_NIM 06 Base Case Current Trends" xfId="79"/>
    <cellStyle name="_Portfolio SPlan Base Case.xls Chart 1" xfId="80"/>
    <cellStyle name="_Portfolio SPlan Base Case.xls Chart 2" xfId="81"/>
    <cellStyle name="_Portfolio SPlan Base Case.xls Chart 3" xfId="82"/>
    <cellStyle name="_Power Cost Value Copy 11.30.05 gas 1.09.06 AURORA at 1.10.06" xfId="83"/>
    <cellStyle name="_Power Cost Value Copy 11.30.05 gas 1.09.06 AURORA at 1.10.06_04 07E Wild Horse Wind Expansion (C) (2)" xfId="84"/>
    <cellStyle name="_Power Cost Value Copy 11.30.05 gas 1.09.06 AURORA at 1.10.06_4 31 Regulatory Assets and Liabilities  7 06- Exhibit D" xfId="85"/>
    <cellStyle name="_Power Cost Value Copy 11.30.05 gas 1.09.06 AURORA at 1.10.06_4 32 Regulatory Assets and Liabilities  7 06- Exhibit D" xfId="86"/>
    <cellStyle name="_Power Cost Value Copy 11.30.05 gas 1.09.06 AURORA at 1.10.06_Book9" xfId="87"/>
    <cellStyle name="_Pro Forma Rev 07 GRC" xfId="491"/>
    <cellStyle name="_Recon to Darrin's 5.11.05 proforma" xfId="88"/>
    <cellStyle name="_Recon to Darrin's 5.11.05 proforma_4 31 Regulatory Assets and Liabilities  7 06- Exhibit D" xfId="89"/>
    <cellStyle name="_Recon to Darrin's 5.11.05 proforma_4 32 Regulatory Assets and Liabilities  7 06- Exhibit D" xfId="90"/>
    <cellStyle name="_Recon to Darrin's 5.11.05 proforma_Book9" xfId="9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Sumas Proforma - 11-09-07" xfId="92"/>
    <cellStyle name="_Sumas Property Taxes v1" xfId="93"/>
    <cellStyle name="_Tenaska Comparison" xfId="94"/>
    <cellStyle name="_Tenaska Comparison_4 31 Regulatory Assets and Liabilities  7 06- Exhibit D" xfId="95"/>
    <cellStyle name="_Tenaska Comparison_4 32 Regulatory Assets and Liabilities  7 06- Exhibit D" xfId="96"/>
    <cellStyle name="_Tenaska Comparison_Book9" xfId="97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98"/>
    <cellStyle name="_Value Copy 11 30 05 gas 12 09 05 AURORA at 12 14 05_04 07E Wild Horse Wind Expansion (C) (2)" xfId="99"/>
    <cellStyle name="_Value Copy 11 30 05 gas 12 09 05 AURORA at 12 14 05_4 31 Regulatory Assets and Liabilities  7 06- Exhibit D" xfId="100"/>
    <cellStyle name="_Value Copy 11 30 05 gas 12 09 05 AURORA at 12 14 05_4 32 Regulatory Assets and Liabilities  7 06- Exhibit D" xfId="101"/>
    <cellStyle name="_Value Copy 11 30 05 gas 12 09 05 AURORA at 12 14 05_Book9" xfId="102"/>
    <cellStyle name="_VC 6.15.06 update on 06GRC power costs.xls Chart 1" xfId="103"/>
    <cellStyle name="_VC 6.15.06 update on 06GRC power costs.xls Chart 1_04 07E Wild Horse Wind Expansion (C) (2)" xfId="104"/>
    <cellStyle name="_VC 6.15.06 update on 06GRC power costs.xls Chart 1_4 31 Regulatory Assets and Liabilities  7 06- Exhibit D" xfId="105"/>
    <cellStyle name="_VC 6.15.06 update on 06GRC power costs.xls Chart 1_4 32 Regulatory Assets and Liabilities  7 06- Exhibit D" xfId="106"/>
    <cellStyle name="_VC 6.15.06 update on 06GRC power costs.xls Chart 1_Book9" xfId="107"/>
    <cellStyle name="_VC 6.15.06 update on 06GRC power costs.xls Chart 2" xfId="108"/>
    <cellStyle name="_VC 6.15.06 update on 06GRC power costs.xls Chart 2_04 07E Wild Horse Wind Expansion (C) (2)" xfId="109"/>
    <cellStyle name="_VC 6.15.06 update on 06GRC power costs.xls Chart 2_4 31 Regulatory Assets and Liabilities  7 06- Exhibit D" xfId="110"/>
    <cellStyle name="_VC 6.15.06 update on 06GRC power costs.xls Chart 2_4 32 Regulatory Assets and Liabilities  7 06- Exhibit D" xfId="111"/>
    <cellStyle name="_VC 6.15.06 update on 06GRC power costs.xls Chart 2_Book9" xfId="112"/>
    <cellStyle name="_VC 6.15.06 update on 06GRC power costs.xls Chart 3" xfId="113"/>
    <cellStyle name="_VC 6.15.06 update on 06GRC power costs.xls Chart 3_04 07E Wild Horse Wind Expansion (C) (2)" xfId="114"/>
    <cellStyle name="_VC 6.15.06 update on 06GRC power costs.xls Chart 3_4 31 Regulatory Assets and Liabilities  7 06- Exhibit D" xfId="115"/>
    <cellStyle name="_VC 6.15.06 update on 06GRC power costs.xls Chart 3_4 32 Regulatory Assets and Liabilities  7 06- Exhibit D" xfId="116"/>
    <cellStyle name="_VC 6.15.06 update on 06GRC power costs.xls Chart 3_Book9" xfId="117"/>
    <cellStyle name="0,0_x000d__x000a_NA_x000d__x000a_" xfId="118"/>
    <cellStyle name="0000" xfId="119"/>
    <cellStyle name="000000" xfId="120"/>
    <cellStyle name="20% - Accent1" xfId="413" builtinId="30" customBuiltin="1"/>
    <cellStyle name="20% - Accent1 10" xfId="523"/>
    <cellStyle name="20% - Accent1 10 2" xfId="524"/>
    <cellStyle name="20% - Accent1 10 2 2" xfId="525"/>
    <cellStyle name="20% - Accent1 10 3" xfId="526"/>
    <cellStyle name="20% - Accent1 11" xfId="527"/>
    <cellStyle name="20% - Accent1 11 2" xfId="528"/>
    <cellStyle name="20% - Accent1 11 2 2" xfId="529"/>
    <cellStyle name="20% - Accent1 11 3" xfId="530"/>
    <cellStyle name="20% - Accent1 12" xfId="531"/>
    <cellStyle name="20% - Accent1 12 2" xfId="532"/>
    <cellStyle name="20% - Accent1 12 2 2" xfId="533"/>
    <cellStyle name="20% - Accent1 12 3" xfId="534"/>
    <cellStyle name="20% - Accent1 13" xfId="535"/>
    <cellStyle name="20% - Accent1 13 2" xfId="536"/>
    <cellStyle name="20% - Accent1 13 2 2" xfId="537"/>
    <cellStyle name="20% - Accent1 13 3" xfId="538"/>
    <cellStyle name="20% - Accent1 14" xfId="539"/>
    <cellStyle name="20% - Accent1 14 2" xfId="540"/>
    <cellStyle name="20% - Accent1 14 2 2" xfId="541"/>
    <cellStyle name="20% - Accent1 14 3" xfId="542"/>
    <cellStyle name="20% - Accent1 15" xfId="543"/>
    <cellStyle name="20% - Accent1 15 2" xfId="544"/>
    <cellStyle name="20% - Accent1 15 2 2" xfId="545"/>
    <cellStyle name="20% - Accent1 15 3" xfId="546"/>
    <cellStyle name="20% - Accent1 16" xfId="547"/>
    <cellStyle name="20% - Accent1 16 2" xfId="548"/>
    <cellStyle name="20% - Accent1 16 2 2" xfId="549"/>
    <cellStyle name="20% - Accent1 16 3" xfId="550"/>
    <cellStyle name="20% - Accent1 17" xfId="551"/>
    <cellStyle name="20% - Accent1 17 2" xfId="552"/>
    <cellStyle name="20% - Accent1 17 2 2" xfId="553"/>
    <cellStyle name="20% - Accent1 17 3" xfId="554"/>
    <cellStyle name="20% - Accent1 18" xfId="555"/>
    <cellStyle name="20% - Accent1 18 2" xfId="556"/>
    <cellStyle name="20% - Accent1 18 2 2" xfId="557"/>
    <cellStyle name="20% - Accent1 18 3" xfId="558"/>
    <cellStyle name="20% - Accent1 19" xfId="559"/>
    <cellStyle name="20% - Accent1 19 2" xfId="560"/>
    <cellStyle name="20% - Accent1 19 2 2" xfId="561"/>
    <cellStyle name="20% - Accent1 19 3" xfId="562"/>
    <cellStyle name="20% - Accent1 2" xfId="121"/>
    <cellStyle name="20% - Accent1 2 2" xfId="563"/>
    <cellStyle name="20% - Accent1 2 3" xfId="564"/>
    <cellStyle name="20% - Accent1 2 3 2" xfId="565"/>
    <cellStyle name="20% - Accent1 2 3 2 2" xfId="566"/>
    <cellStyle name="20% - Accent1 2 3 3" xfId="567"/>
    <cellStyle name="20% - Accent1 20" xfId="568"/>
    <cellStyle name="20% - Accent1 20 2" xfId="569"/>
    <cellStyle name="20% - Accent1 20 2 2" xfId="570"/>
    <cellStyle name="20% - Accent1 20 3" xfId="571"/>
    <cellStyle name="20% - Accent1 21" xfId="572"/>
    <cellStyle name="20% - Accent1 22" xfId="573"/>
    <cellStyle name="20% - Accent1 22 2" xfId="574"/>
    <cellStyle name="20% - Accent1 22 2 2" xfId="575"/>
    <cellStyle name="20% - Accent1 22 3" xfId="576"/>
    <cellStyle name="20% - Accent1 23" xfId="577"/>
    <cellStyle name="20% - Accent1 23 2" xfId="578"/>
    <cellStyle name="20% - Accent1 24" xfId="579"/>
    <cellStyle name="20% - Accent1 3" xfId="122"/>
    <cellStyle name="20% - Accent1 3 2" xfId="580"/>
    <cellStyle name="20% - Accent1 3 3" xfId="581"/>
    <cellStyle name="20% - Accent1 3 3 2" xfId="582"/>
    <cellStyle name="20% - Accent1 3 3 2 2" xfId="583"/>
    <cellStyle name="20% - Accent1 3 3 3" xfId="584"/>
    <cellStyle name="20% - Accent1 4" xfId="460"/>
    <cellStyle name="20% - Accent1 4 2" xfId="585"/>
    <cellStyle name="20% - Accent1 4 2 2" xfId="586"/>
    <cellStyle name="20% - Accent1 4 2 2 2" xfId="587"/>
    <cellStyle name="20% - Accent1 4 2 3" xfId="588"/>
    <cellStyle name="20% - Accent1 4 3" xfId="589"/>
    <cellStyle name="20% - Accent1 4 3 2" xfId="590"/>
    <cellStyle name="20% - Accent1 4 4" xfId="591"/>
    <cellStyle name="20% - Accent1 5" xfId="592"/>
    <cellStyle name="20% - Accent1 5 2" xfId="593"/>
    <cellStyle name="20% - Accent1 5 2 2" xfId="594"/>
    <cellStyle name="20% - Accent1 5 3" xfId="595"/>
    <cellStyle name="20% - Accent1 6" xfId="596"/>
    <cellStyle name="20% - Accent1 6 2" xfId="597"/>
    <cellStyle name="20% - Accent1 6 2 2" xfId="598"/>
    <cellStyle name="20% - Accent1 6 3" xfId="599"/>
    <cellStyle name="20% - Accent1 7" xfId="600"/>
    <cellStyle name="20% - Accent1 7 2" xfId="601"/>
    <cellStyle name="20% - Accent1 7 2 2" xfId="602"/>
    <cellStyle name="20% - Accent1 7 3" xfId="603"/>
    <cellStyle name="20% - Accent1 8" xfId="604"/>
    <cellStyle name="20% - Accent1 8 2" xfId="605"/>
    <cellStyle name="20% - Accent1 8 2 2" xfId="606"/>
    <cellStyle name="20% - Accent1 8 3" xfId="607"/>
    <cellStyle name="20% - Accent1 9" xfId="608"/>
    <cellStyle name="20% - Accent1 9 2" xfId="609"/>
    <cellStyle name="20% - Accent1 9 2 2" xfId="610"/>
    <cellStyle name="20% - Accent1 9 3" xfId="611"/>
    <cellStyle name="20% - Accent2" xfId="417" builtinId="34" customBuiltin="1"/>
    <cellStyle name="20% - Accent2 10" xfId="612"/>
    <cellStyle name="20% - Accent2 10 2" xfId="613"/>
    <cellStyle name="20% - Accent2 10 2 2" xfId="614"/>
    <cellStyle name="20% - Accent2 10 3" xfId="615"/>
    <cellStyle name="20% - Accent2 11" xfId="616"/>
    <cellStyle name="20% - Accent2 11 2" xfId="617"/>
    <cellStyle name="20% - Accent2 11 2 2" xfId="618"/>
    <cellStyle name="20% - Accent2 11 3" xfId="619"/>
    <cellStyle name="20% - Accent2 12" xfId="620"/>
    <cellStyle name="20% - Accent2 12 2" xfId="621"/>
    <cellStyle name="20% - Accent2 12 2 2" xfId="622"/>
    <cellStyle name="20% - Accent2 12 3" xfId="623"/>
    <cellStyle name="20% - Accent2 13" xfId="624"/>
    <cellStyle name="20% - Accent2 13 2" xfId="625"/>
    <cellStyle name="20% - Accent2 13 2 2" xfId="626"/>
    <cellStyle name="20% - Accent2 13 3" xfId="627"/>
    <cellStyle name="20% - Accent2 14" xfId="628"/>
    <cellStyle name="20% - Accent2 14 2" xfId="629"/>
    <cellStyle name="20% - Accent2 14 2 2" xfId="630"/>
    <cellStyle name="20% - Accent2 14 3" xfId="631"/>
    <cellStyle name="20% - Accent2 15" xfId="632"/>
    <cellStyle name="20% - Accent2 15 2" xfId="633"/>
    <cellStyle name="20% - Accent2 15 2 2" xfId="634"/>
    <cellStyle name="20% - Accent2 15 3" xfId="635"/>
    <cellStyle name="20% - Accent2 16" xfId="636"/>
    <cellStyle name="20% - Accent2 16 2" xfId="637"/>
    <cellStyle name="20% - Accent2 16 2 2" xfId="638"/>
    <cellStyle name="20% - Accent2 16 3" xfId="639"/>
    <cellStyle name="20% - Accent2 17" xfId="640"/>
    <cellStyle name="20% - Accent2 17 2" xfId="641"/>
    <cellStyle name="20% - Accent2 17 2 2" xfId="642"/>
    <cellStyle name="20% - Accent2 17 3" xfId="643"/>
    <cellStyle name="20% - Accent2 18" xfId="644"/>
    <cellStyle name="20% - Accent2 18 2" xfId="645"/>
    <cellStyle name="20% - Accent2 18 2 2" xfId="646"/>
    <cellStyle name="20% - Accent2 18 3" xfId="647"/>
    <cellStyle name="20% - Accent2 19" xfId="648"/>
    <cellStyle name="20% - Accent2 19 2" xfId="649"/>
    <cellStyle name="20% - Accent2 19 2 2" xfId="650"/>
    <cellStyle name="20% - Accent2 19 3" xfId="651"/>
    <cellStyle name="20% - Accent2 2" xfId="123"/>
    <cellStyle name="20% - Accent2 2 2" xfId="652"/>
    <cellStyle name="20% - Accent2 2 3" xfId="653"/>
    <cellStyle name="20% - Accent2 2 3 2" xfId="654"/>
    <cellStyle name="20% - Accent2 2 3 2 2" xfId="655"/>
    <cellStyle name="20% - Accent2 2 3 3" xfId="656"/>
    <cellStyle name="20% - Accent2 20" xfId="657"/>
    <cellStyle name="20% - Accent2 20 2" xfId="658"/>
    <cellStyle name="20% - Accent2 20 2 2" xfId="659"/>
    <cellStyle name="20% - Accent2 20 3" xfId="660"/>
    <cellStyle name="20% - Accent2 21" xfId="661"/>
    <cellStyle name="20% - Accent2 22" xfId="662"/>
    <cellStyle name="20% - Accent2 22 2" xfId="663"/>
    <cellStyle name="20% - Accent2 22 2 2" xfId="664"/>
    <cellStyle name="20% - Accent2 22 3" xfId="665"/>
    <cellStyle name="20% - Accent2 23" xfId="666"/>
    <cellStyle name="20% - Accent2 23 2" xfId="667"/>
    <cellStyle name="20% - Accent2 24" xfId="668"/>
    <cellStyle name="20% - Accent2 3" xfId="124"/>
    <cellStyle name="20% - Accent2 3 2" xfId="669"/>
    <cellStyle name="20% - Accent2 3 3" xfId="670"/>
    <cellStyle name="20% - Accent2 3 3 2" xfId="671"/>
    <cellStyle name="20% - Accent2 3 3 2 2" xfId="672"/>
    <cellStyle name="20% - Accent2 3 3 3" xfId="673"/>
    <cellStyle name="20% - Accent2 4" xfId="464"/>
    <cellStyle name="20% - Accent2 4 2" xfId="674"/>
    <cellStyle name="20% - Accent2 4 2 2" xfId="675"/>
    <cellStyle name="20% - Accent2 4 2 2 2" xfId="676"/>
    <cellStyle name="20% - Accent2 4 2 3" xfId="677"/>
    <cellStyle name="20% - Accent2 4 3" xfId="678"/>
    <cellStyle name="20% - Accent2 4 3 2" xfId="679"/>
    <cellStyle name="20% - Accent2 4 4" xfId="680"/>
    <cellStyle name="20% - Accent2 5" xfId="681"/>
    <cellStyle name="20% - Accent2 5 2" xfId="682"/>
    <cellStyle name="20% - Accent2 5 2 2" xfId="683"/>
    <cellStyle name="20% - Accent2 5 3" xfId="684"/>
    <cellStyle name="20% - Accent2 6" xfId="685"/>
    <cellStyle name="20% - Accent2 6 2" xfId="686"/>
    <cellStyle name="20% - Accent2 6 2 2" xfId="687"/>
    <cellStyle name="20% - Accent2 6 3" xfId="688"/>
    <cellStyle name="20% - Accent2 7" xfId="689"/>
    <cellStyle name="20% - Accent2 7 2" xfId="690"/>
    <cellStyle name="20% - Accent2 7 2 2" xfId="691"/>
    <cellStyle name="20% - Accent2 7 3" xfId="692"/>
    <cellStyle name="20% - Accent2 8" xfId="693"/>
    <cellStyle name="20% - Accent2 8 2" xfId="694"/>
    <cellStyle name="20% - Accent2 8 2 2" xfId="695"/>
    <cellStyle name="20% - Accent2 8 3" xfId="696"/>
    <cellStyle name="20% - Accent2 9" xfId="697"/>
    <cellStyle name="20% - Accent2 9 2" xfId="698"/>
    <cellStyle name="20% - Accent2 9 2 2" xfId="699"/>
    <cellStyle name="20% - Accent2 9 3" xfId="700"/>
    <cellStyle name="20% - Accent3" xfId="421" builtinId="38" customBuiltin="1"/>
    <cellStyle name="20% - Accent3 10" xfId="701"/>
    <cellStyle name="20% - Accent3 10 2" xfId="702"/>
    <cellStyle name="20% - Accent3 10 2 2" xfId="703"/>
    <cellStyle name="20% - Accent3 10 3" xfId="704"/>
    <cellStyle name="20% - Accent3 11" xfId="705"/>
    <cellStyle name="20% - Accent3 11 2" xfId="706"/>
    <cellStyle name="20% - Accent3 11 2 2" xfId="707"/>
    <cellStyle name="20% - Accent3 11 3" xfId="708"/>
    <cellStyle name="20% - Accent3 12" xfId="709"/>
    <cellStyle name="20% - Accent3 12 2" xfId="710"/>
    <cellStyle name="20% - Accent3 12 2 2" xfId="711"/>
    <cellStyle name="20% - Accent3 12 3" xfId="712"/>
    <cellStyle name="20% - Accent3 13" xfId="713"/>
    <cellStyle name="20% - Accent3 13 2" xfId="714"/>
    <cellStyle name="20% - Accent3 13 2 2" xfId="715"/>
    <cellStyle name="20% - Accent3 13 3" xfId="716"/>
    <cellStyle name="20% - Accent3 14" xfId="717"/>
    <cellStyle name="20% - Accent3 14 2" xfId="718"/>
    <cellStyle name="20% - Accent3 14 2 2" xfId="719"/>
    <cellStyle name="20% - Accent3 14 3" xfId="720"/>
    <cellStyle name="20% - Accent3 15" xfId="721"/>
    <cellStyle name="20% - Accent3 15 2" xfId="722"/>
    <cellStyle name="20% - Accent3 15 2 2" xfId="723"/>
    <cellStyle name="20% - Accent3 15 3" xfId="724"/>
    <cellStyle name="20% - Accent3 16" xfId="725"/>
    <cellStyle name="20% - Accent3 16 2" xfId="726"/>
    <cellStyle name="20% - Accent3 16 2 2" xfId="727"/>
    <cellStyle name="20% - Accent3 16 3" xfId="728"/>
    <cellStyle name="20% - Accent3 17" xfId="729"/>
    <cellStyle name="20% - Accent3 17 2" xfId="730"/>
    <cellStyle name="20% - Accent3 17 2 2" xfId="731"/>
    <cellStyle name="20% - Accent3 17 3" xfId="732"/>
    <cellStyle name="20% - Accent3 18" xfId="733"/>
    <cellStyle name="20% - Accent3 18 2" xfId="734"/>
    <cellStyle name="20% - Accent3 18 2 2" xfId="735"/>
    <cellStyle name="20% - Accent3 18 3" xfId="736"/>
    <cellStyle name="20% - Accent3 19" xfId="737"/>
    <cellStyle name="20% - Accent3 19 2" xfId="738"/>
    <cellStyle name="20% - Accent3 19 2 2" xfId="739"/>
    <cellStyle name="20% - Accent3 19 3" xfId="740"/>
    <cellStyle name="20% - Accent3 2" xfId="125"/>
    <cellStyle name="20% - Accent3 2 2" xfId="741"/>
    <cellStyle name="20% - Accent3 2 3" xfId="742"/>
    <cellStyle name="20% - Accent3 2 3 2" xfId="743"/>
    <cellStyle name="20% - Accent3 2 3 2 2" xfId="744"/>
    <cellStyle name="20% - Accent3 2 3 3" xfId="745"/>
    <cellStyle name="20% - Accent3 20" xfId="746"/>
    <cellStyle name="20% - Accent3 20 2" xfId="747"/>
    <cellStyle name="20% - Accent3 20 2 2" xfId="748"/>
    <cellStyle name="20% - Accent3 20 3" xfId="749"/>
    <cellStyle name="20% - Accent3 21" xfId="750"/>
    <cellStyle name="20% - Accent3 22" xfId="751"/>
    <cellStyle name="20% - Accent3 22 2" xfId="752"/>
    <cellStyle name="20% - Accent3 22 2 2" xfId="753"/>
    <cellStyle name="20% - Accent3 22 3" xfId="754"/>
    <cellStyle name="20% - Accent3 23" xfId="755"/>
    <cellStyle name="20% - Accent3 23 2" xfId="756"/>
    <cellStyle name="20% - Accent3 24" xfId="757"/>
    <cellStyle name="20% - Accent3 3" xfId="126"/>
    <cellStyle name="20% - Accent3 3 2" xfId="758"/>
    <cellStyle name="20% - Accent3 3 3" xfId="759"/>
    <cellStyle name="20% - Accent3 3 3 2" xfId="760"/>
    <cellStyle name="20% - Accent3 3 3 2 2" xfId="761"/>
    <cellStyle name="20% - Accent3 3 3 3" xfId="762"/>
    <cellStyle name="20% - Accent3 4" xfId="468"/>
    <cellStyle name="20% - Accent3 4 2" xfId="763"/>
    <cellStyle name="20% - Accent3 4 2 2" xfId="764"/>
    <cellStyle name="20% - Accent3 4 2 2 2" xfId="765"/>
    <cellStyle name="20% - Accent3 4 2 3" xfId="766"/>
    <cellStyle name="20% - Accent3 4 3" xfId="767"/>
    <cellStyle name="20% - Accent3 4 3 2" xfId="768"/>
    <cellStyle name="20% - Accent3 4 4" xfId="769"/>
    <cellStyle name="20% - Accent3 5" xfId="770"/>
    <cellStyle name="20% - Accent3 5 2" xfId="771"/>
    <cellStyle name="20% - Accent3 5 2 2" xfId="772"/>
    <cellStyle name="20% - Accent3 5 3" xfId="773"/>
    <cellStyle name="20% - Accent3 6" xfId="774"/>
    <cellStyle name="20% - Accent3 6 2" xfId="775"/>
    <cellStyle name="20% - Accent3 6 2 2" xfId="776"/>
    <cellStyle name="20% - Accent3 6 3" xfId="777"/>
    <cellStyle name="20% - Accent3 7" xfId="778"/>
    <cellStyle name="20% - Accent3 7 2" xfId="779"/>
    <cellStyle name="20% - Accent3 7 2 2" xfId="780"/>
    <cellStyle name="20% - Accent3 7 3" xfId="781"/>
    <cellStyle name="20% - Accent3 8" xfId="782"/>
    <cellStyle name="20% - Accent3 8 2" xfId="783"/>
    <cellStyle name="20% - Accent3 8 2 2" xfId="784"/>
    <cellStyle name="20% - Accent3 8 3" xfId="785"/>
    <cellStyle name="20% - Accent3 9" xfId="786"/>
    <cellStyle name="20% - Accent3 9 2" xfId="787"/>
    <cellStyle name="20% - Accent3 9 2 2" xfId="788"/>
    <cellStyle name="20% - Accent3 9 3" xfId="789"/>
    <cellStyle name="20% - Accent4" xfId="425" builtinId="42" customBuiltin="1"/>
    <cellStyle name="20% - Accent4 10" xfId="790"/>
    <cellStyle name="20% - Accent4 10 2" xfId="791"/>
    <cellStyle name="20% - Accent4 10 2 2" xfId="792"/>
    <cellStyle name="20% - Accent4 10 3" xfId="793"/>
    <cellStyle name="20% - Accent4 11" xfId="794"/>
    <cellStyle name="20% - Accent4 11 2" xfId="795"/>
    <cellStyle name="20% - Accent4 11 2 2" xfId="796"/>
    <cellStyle name="20% - Accent4 11 3" xfId="797"/>
    <cellStyle name="20% - Accent4 12" xfId="798"/>
    <cellStyle name="20% - Accent4 12 2" xfId="799"/>
    <cellStyle name="20% - Accent4 12 2 2" xfId="800"/>
    <cellStyle name="20% - Accent4 12 3" xfId="801"/>
    <cellStyle name="20% - Accent4 13" xfId="802"/>
    <cellStyle name="20% - Accent4 13 2" xfId="803"/>
    <cellStyle name="20% - Accent4 13 2 2" xfId="804"/>
    <cellStyle name="20% - Accent4 13 3" xfId="805"/>
    <cellStyle name="20% - Accent4 14" xfId="806"/>
    <cellStyle name="20% - Accent4 14 2" xfId="807"/>
    <cellStyle name="20% - Accent4 14 2 2" xfId="808"/>
    <cellStyle name="20% - Accent4 14 3" xfId="809"/>
    <cellStyle name="20% - Accent4 15" xfId="810"/>
    <cellStyle name="20% - Accent4 15 2" xfId="811"/>
    <cellStyle name="20% - Accent4 15 2 2" xfId="812"/>
    <cellStyle name="20% - Accent4 15 3" xfId="813"/>
    <cellStyle name="20% - Accent4 16" xfId="814"/>
    <cellStyle name="20% - Accent4 16 2" xfId="815"/>
    <cellStyle name="20% - Accent4 16 2 2" xfId="816"/>
    <cellStyle name="20% - Accent4 16 3" xfId="817"/>
    <cellStyle name="20% - Accent4 17" xfId="818"/>
    <cellStyle name="20% - Accent4 17 2" xfId="819"/>
    <cellStyle name="20% - Accent4 17 2 2" xfId="820"/>
    <cellStyle name="20% - Accent4 17 3" xfId="821"/>
    <cellStyle name="20% - Accent4 18" xfId="822"/>
    <cellStyle name="20% - Accent4 18 2" xfId="823"/>
    <cellStyle name="20% - Accent4 18 2 2" xfId="824"/>
    <cellStyle name="20% - Accent4 18 3" xfId="825"/>
    <cellStyle name="20% - Accent4 19" xfId="826"/>
    <cellStyle name="20% - Accent4 19 2" xfId="827"/>
    <cellStyle name="20% - Accent4 19 2 2" xfId="828"/>
    <cellStyle name="20% - Accent4 19 3" xfId="829"/>
    <cellStyle name="20% - Accent4 2" xfId="127"/>
    <cellStyle name="20% - Accent4 2 2" xfId="830"/>
    <cellStyle name="20% - Accent4 2 3" xfId="831"/>
    <cellStyle name="20% - Accent4 2 3 2" xfId="832"/>
    <cellStyle name="20% - Accent4 2 3 2 2" xfId="833"/>
    <cellStyle name="20% - Accent4 2 3 3" xfId="834"/>
    <cellStyle name="20% - Accent4 20" xfId="835"/>
    <cellStyle name="20% - Accent4 20 2" xfId="836"/>
    <cellStyle name="20% - Accent4 20 2 2" xfId="837"/>
    <cellStyle name="20% - Accent4 20 3" xfId="838"/>
    <cellStyle name="20% - Accent4 21" xfId="839"/>
    <cellStyle name="20% - Accent4 22" xfId="840"/>
    <cellStyle name="20% - Accent4 22 2" xfId="841"/>
    <cellStyle name="20% - Accent4 22 2 2" xfId="842"/>
    <cellStyle name="20% - Accent4 22 3" xfId="843"/>
    <cellStyle name="20% - Accent4 23" xfId="844"/>
    <cellStyle name="20% - Accent4 23 2" xfId="845"/>
    <cellStyle name="20% - Accent4 24" xfId="846"/>
    <cellStyle name="20% - Accent4 3" xfId="128"/>
    <cellStyle name="20% - Accent4 3 2" xfId="847"/>
    <cellStyle name="20% - Accent4 3 3" xfId="848"/>
    <cellStyle name="20% - Accent4 3 3 2" xfId="849"/>
    <cellStyle name="20% - Accent4 3 3 2 2" xfId="850"/>
    <cellStyle name="20% - Accent4 3 3 3" xfId="851"/>
    <cellStyle name="20% - Accent4 4" xfId="472"/>
    <cellStyle name="20% - Accent4 4 2" xfId="852"/>
    <cellStyle name="20% - Accent4 4 2 2" xfId="853"/>
    <cellStyle name="20% - Accent4 4 2 2 2" xfId="854"/>
    <cellStyle name="20% - Accent4 4 2 3" xfId="855"/>
    <cellStyle name="20% - Accent4 4 3" xfId="856"/>
    <cellStyle name="20% - Accent4 4 3 2" xfId="857"/>
    <cellStyle name="20% - Accent4 4 4" xfId="858"/>
    <cellStyle name="20% - Accent4 5" xfId="859"/>
    <cellStyle name="20% - Accent4 5 2" xfId="860"/>
    <cellStyle name="20% - Accent4 5 2 2" xfId="861"/>
    <cellStyle name="20% - Accent4 5 3" xfId="862"/>
    <cellStyle name="20% - Accent4 6" xfId="863"/>
    <cellStyle name="20% - Accent4 6 2" xfId="864"/>
    <cellStyle name="20% - Accent4 6 2 2" xfId="865"/>
    <cellStyle name="20% - Accent4 6 3" xfId="866"/>
    <cellStyle name="20% - Accent4 7" xfId="867"/>
    <cellStyle name="20% - Accent4 7 2" xfId="868"/>
    <cellStyle name="20% - Accent4 7 2 2" xfId="869"/>
    <cellStyle name="20% - Accent4 7 3" xfId="870"/>
    <cellStyle name="20% - Accent4 8" xfId="871"/>
    <cellStyle name="20% - Accent4 8 2" xfId="872"/>
    <cellStyle name="20% - Accent4 8 2 2" xfId="873"/>
    <cellStyle name="20% - Accent4 8 3" xfId="874"/>
    <cellStyle name="20% - Accent4 9" xfId="875"/>
    <cellStyle name="20% - Accent4 9 2" xfId="876"/>
    <cellStyle name="20% - Accent4 9 2 2" xfId="877"/>
    <cellStyle name="20% - Accent4 9 3" xfId="878"/>
    <cellStyle name="20% - Accent5" xfId="429" builtinId="46" customBuiltin="1"/>
    <cellStyle name="20% - Accent5 10" xfId="879"/>
    <cellStyle name="20% - Accent5 10 2" xfId="880"/>
    <cellStyle name="20% - Accent5 10 2 2" xfId="881"/>
    <cellStyle name="20% - Accent5 10 3" xfId="882"/>
    <cellStyle name="20% - Accent5 11" xfId="883"/>
    <cellStyle name="20% - Accent5 11 2" xfId="884"/>
    <cellStyle name="20% - Accent5 11 2 2" xfId="885"/>
    <cellStyle name="20% - Accent5 11 3" xfId="886"/>
    <cellStyle name="20% - Accent5 12" xfId="887"/>
    <cellStyle name="20% - Accent5 12 2" xfId="888"/>
    <cellStyle name="20% - Accent5 12 2 2" xfId="889"/>
    <cellStyle name="20% - Accent5 12 3" xfId="890"/>
    <cellStyle name="20% - Accent5 13" xfId="891"/>
    <cellStyle name="20% - Accent5 13 2" xfId="892"/>
    <cellStyle name="20% - Accent5 13 2 2" xfId="893"/>
    <cellStyle name="20% - Accent5 13 3" xfId="894"/>
    <cellStyle name="20% - Accent5 14" xfId="895"/>
    <cellStyle name="20% - Accent5 14 2" xfId="896"/>
    <cellStyle name="20% - Accent5 14 2 2" xfId="897"/>
    <cellStyle name="20% - Accent5 14 3" xfId="898"/>
    <cellStyle name="20% - Accent5 15" xfId="899"/>
    <cellStyle name="20% - Accent5 15 2" xfId="900"/>
    <cellStyle name="20% - Accent5 15 2 2" xfId="901"/>
    <cellStyle name="20% - Accent5 15 3" xfId="902"/>
    <cellStyle name="20% - Accent5 16" xfId="903"/>
    <cellStyle name="20% - Accent5 16 2" xfId="904"/>
    <cellStyle name="20% - Accent5 16 2 2" xfId="905"/>
    <cellStyle name="20% - Accent5 16 3" xfId="906"/>
    <cellStyle name="20% - Accent5 17" xfId="907"/>
    <cellStyle name="20% - Accent5 17 2" xfId="908"/>
    <cellStyle name="20% - Accent5 17 2 2" xfId="909"/>
    <cellStyle name="20% - Accent5 17 3" xfId="910"/>
    <cellStyle name="20% - Accent5 18" xfId="911"/>
    <cellStyle name="20% - Accent5 18 2" xfId="912"/>
    <cellStyle name="20% - Accent5 18 2 2" xfId="913"/>
    <cellStyle name="20% - Accent5 18 3" xfId="914"/>
    <cellStyle name="20% - Accent5 19" xfId="915"/>
    <cellStyle name="20% - Accent5 19 2" xfId="916"/>
    <cellStyle name="20% - Accent5 19 2 2" xfId="917"/>
    <cellStyle name="20% - Accent5 19 3" xfId="918"/>
    <cellStyle name="20% - Accent5 2" xfId="129"/>
    <cellStyle name="20% - Accent5 2 2" xfId="919"/>
    <cellStyle name="20% - Accent5 2 3" xfId="920"/>
    <cellStyle name="20% - Accent5 2 3 2" xfId="921"/>
    <cellStyle name="20% - Accent5 2 3 2 2" xfId="922"/>
    <cellStyle name="20% - Accent5 2 3 3" xfId="923"/>
    <cellStyle name="20% - Accent5 20" xfId="924"/>
    <cellStyle name="20% - Accent5 20 2" xfId="925"/>
    <cellStyle name="20% - Accent5 20 2 2" xfId="926"/>
    <cellStyle name="20% - Accent5 20 3" xfId="927"/>
    <cellStyle name="20% - Accent5 21" xfId="928"/>
    <cellStyle name="20% - Accent5 22" xfId="929"/>
    <cellStyle name="20% - Accent5 22 2" xfId="930"/>
    <cellStyle name="20% - Accent5 22 2 2" xfId="931"/>
    <cellStyle name="20% - Accent5 22 3" xfId="932"/>
    <cellStyle name="20% - Accent5 23" xfId="933"/>
    <cellStyle name="20% - Accent5 23 2" xfId="934"/>
    <cellStyle name="20% - Accent5 24" xfId="935"/>
    <cellStyle name="20% - Accent5 3" xfId="130"/>
    <cellStyle name="20% - Accent5 3 2" xfId="936"/>
    <cellStyle name="20% - Accent5 3 3" xfId="937"/>
    <cellStyle name="20% - Accent5 3 3 2" xfId="938"/>
    <cellStyle name="20% - Accent5 3 3 2 2" xfId="939"/>
    <cellStyle name="20% - Accent5 3 3 3" xfId="940"/>
    <cellStyle name="20% - Accent5 4" xfId="476"/>
    <cellStyle name="20% - Accent5 4 2" xfId="941"/>
    <cellStyle name="20% - Accent5 4 2 2" xfId="942"/>
    <cellStyle name="20% - Accent5 4 2 2 2" xfId="943"/>
    <cellStyle name="20% - Accent5 4 2 3" xfId="944"/>
    <cellStyle name="20% - Accent5 4 3" xfId="945"/>
    <cellStyle name="20% - Accent5 4 3 2" xfId="946"/>
    <cellStyle name="20% - Accent5 4 4" xfId="947"/>
    <cellStyle name="20% - Accent5 5" xfId="948"/>
    <cellStyle name="20% - Accent5 5 2" xfId="949"/>
    <cellStyle name="20% - Accent5 5 2 2" xfId="950"/>
    <cellStyle name="20% - Accent5 5 3" xfId="951"/>
    <cellStyle name="20% - Accent5 6" xfId="952"/>
    <cellStyle name="20% - Accent5 6 2" xfId="953"/>
    <cellStyle name="20% - Accent5 6 2 2" xfId="954"/>
    <cellStyle name="20% - Accent5 6 3" xfId="955"/>
    <cellStyle name="20% - Accent5 7" xfId="956"/>
    <cellStyle name="20% - Accent5 7 2" xfId="957"/>
    <cellStyle name="20% - Accent5 7 2 2" xfId="958"/>
    <cellStyle name="20% - Accent5 7 3" xfId="959"/>
    <cellStyle name="20% - Accent5 8" xfId="960"/>
    <cellStyle name="20% - Accent5 8 2" xfId="961"/>
    <cellStyle name="20% - Accent5 8 2 2" xfId="962"/>
    <cellStyle name="20% - Accent5 8 3" xfId="963"/>
    <cellStyle name="20% - Accent5 9" xfId="964"/>
    <cellStyle name="20% - Accent5 9 2" xfId="965"/>
    <cellStyle name="20% - Accent5 9 2 2" xfId="966"/>
    <cellStyle name="20% - Accent5 9 3" xfId="967"/>
    <cellStyle name="20% - Accent6" xfId="433" builtinId="50" customBuiltin="1"/>
    <cellStyle name="20% - Accent6 10" xfId="968"/>
    <cellStyle name="20% - Accent6 10 2" xfId="969"/>
    <cellStyle name="20% - Accent6 10 2 2" xfId="970"/>
    <cellStyle name="20% - Accent6 10 3" xfId="971"/>
    <cellStyle name="20% - Accent6 11" xfId="972"/>
    <cellStyle name="20% - Accent6 11 2" xfId="973"/>
    <cellStyle name="20% - Accent6 11 2 2" xfId="974"/>
    <cellStyle name="20% - Accent6 11 3" xfId="975"/>
    <cellStyle name="20% - Accent6 12" xfId="976"/>
    <cellStyle name="20% - Accent6 12 2" xfId="977"/>
    <cellStyle name="20% - Accent6 12 2 2" xfId="978"/>
    <cellStyle name="20% - Accent6 12 3" xfId="979"/>
    <cellStyle name="20% - Accent6 13" xfId="980"/>
    <cellStyle name="20% - Accent6 13 2" xfId="981"/>
    <cellStyle name="20% - Accent6 13 2 2" xfId="982"/>
    <cellStyle name="20% - Accent6 13 3" xfId="983"/>
    <cellStyle name="20% - Accent6 14" xfId="984"/>
    <cellStyle name="20% - Accent6 14 2" xfId="985"/>
    <cellStyle name="20% - Accent6 14 2 2" xfId="986"/>
    <cellStyle name="20% - Accent6 14 3" xfId="987"/>
    <cellStyle name="20% - Accent6 15" xfId="988"/>
    <cellStyle name="20% - Accent6 15 2" xfId="989"/>
    <cellStyle name="20% - Accent6 15 2 2" xfId="990"/>
    <cellStyle name="20% - Accent6 15 3" xfId="991"/>
    <cellStyle name="20% - Accent6 16" xfId="992"/>
    <cellStyle name="20% - Accent6 16 2" xfId="993"/>
    <cellStyle name="20% - Accent6 16 2 2" xfId="994"/>
    <cellStyle name="20% - Accent6 16 3" xfId="995"/>
    <cellStyle name="20% - Accent6 17" xfId="996"/>
    <cellStyle name="20% - Accent6 17 2" xfId="997"/>
    <cellStyle name="20% - Accent6 17 2 2" xfId="998"/>
    <cellStyle name="20% - Accent6 17 3" xfId="999"/>
    <cellStyle name="20% - Accent6 18" xfId="1000"/>
    <cellStyle name="20% - Accent6 18 2" xfId="1001"/>
    <cellStyle name="20% - Accent6 18 2 2" xfId="1002"/>
    <cellStyle name="20% - Accent6 18 3" xfId="1003"/>
    <cellStyle name="20% - Accent6 19" xfId="1004"/>
    <cellStyle name="20% - Accent6 19 2" xfId="1005"/>
    <cellStyle name="20% - Accent6 19 2 2" xfId="1006"/>
    <cellStyle name="20% - Accent6 19 3" xfId="1007"/>
    <cellStyle name="20% - Accent6 2" xfId="131"/>
    <cellStyle name="20% - Accent6 2 2" xfId="1008"/>
    <cellStyle name="20% - Accent6 2 3" xfId="1009"/>
    <cellStyle name="20% - Accent6 2 3 2" xfId="1010"/>
    <cellStyle name="20% - Accent6 2 3 2 2" xfId="1011"/>
    <cellStyle name="20% - Accent6 2 3 3" xfId="1012"/>
    <cellStyle name="20% - Accent6 20" xfId="1013"/>
    <cellStyle name="20% - Accent6 20 2" xfId="1014"/>
    <cellStyle name="20% - Accent6 20 2 2" xfId="1015"/>
    <cellStyle name="20% - Accent6 20 3" xfId="1016"/>
    <cellStyle name="20% - Accent6 21" xfId="1017"/>
    <cellStyle name="20% - Accent6 22" xfId="1018"/>
    <cellStyle name="20% - Accent6 22 2" xfId="1019"/>
    <cellStyle name="20% - Accent6 22 2 2" xfId="1020"/>
    <cellStyle name="20% - Accent6 22 3" xfId="1021"/>
    <cellStyle name="20% - Accent6 23" xfId="1022"/>
    <cellStyle name="20% - Accent6 23 2" xfId="1023"/>
    <cellStyle name="20% - Accent6 24" xfId="1024"/>
    <cellStyle name="20% - Accent6 3" xfId="132"/>
    <cellStyle name="20% - Accent6 3 2" xfId="1025"/>
    <cellStyle name="20% - Accent6 3 3" xfId="1026"/>
    <cellStyle name="20% - Accent6 3 3 2" xfId="1027"/>
    <cellStyle name="20% - Accent6 3 3 2 2" xfId="1028"/>
    <cellStyle name="20% - Accent6 3 3 3" xfId="1029"/>
    <cellStyle name="20% - Accent6 4" xfId="480"/>
    <cellStyle name="20% - Accent6 4 2" xfId="1030"/>
    <cellStyle name="20% - Accent6 4 2 2" xfId="1031"/>
    <cellStyle name="20% - Accent6 4 2 2 2" xfId="1032"/>
    <cellStyle name="20% - Accent6 4 2 3" xfId="1033"/>
    <cellStyle name="20% - Accent6 4 3" xfId="1034"/>
    <cellStyle name="20% - Accent6 4 3 2" xfId="1035"/>
    <cellStyle name="20% - Accent6 4 4" xfId="1036"/>
    <cellStyle name="20% - Accent6 5" xfId="1037"/>
    <cellStyle name="20% - Accent6 5 2" xfId="1038"/>
    <cellStyle name="20% - Accent6 5 2 2" xfId="1039"/>
    <cellStyle name="20% - Accent6 5 3" xfId="1040"/>
    <cellStyle name="20% - Accent6 6" xfId="1041"/>
    <cellStyle name="20% - Accent6 6 2" xfId="1042"/>
    <cellStyle name="20% - Accent6 6 2 2" xfId="1043"/>
    <cellStyle name="20% - Accent6 6 3" xfId="1044"/>
    <cellStyle name="20% - Accent6 7" xfId="1045"/>
    <cellStyle name="20% - Accent6 7 2" xfId="1046"/>
    <cellStyle name="20% - Accent6 7 2 2" xfId="1047"/>
    <cellStyle name="20% - Accent6 7 3" xfId="1048"/>
    <cellStyle name="20% - Accent6 8" xfId="1049"/>
    <cellStyle name="20% - Accent6 8 2" xfId="1050"/>
    <cellStyle name="20% - Accent6 8 2 2" xfId="1051"/>
    <cellStyle name="20% - Accent6 8 3" xfId="1052"/>
    <cellStyle name="20% - Accent6 9" xfId="1053"/>
    <cellStyle name="20% - Accent6 9 2" xfId="1054"/>
    <cellStyle name="20% - Accent6 9 2 2" xfId="1055"/>
    <cellStyle name="20% - Accent6 9 3" xfId="1056"/>
    <cellStyle name="40% - Accent1" xfId="414" builtinId="31" customBuiltin="1"/>
    <cellStyle name="40% - Accent1 10" xfId="1057"/>
    <cellStyle name="40% - Accent1 10 2" xfId="1058"/>
    <cellStyle name="40% - Accent1 10 2 2" xfId="1059"/>
    <cellStyle name="40% - Accent1 10 3" xfId="1060"/>
    <cellStyle name="40% - Accent1 11" xfId="1061"/>
    <cellStyle name="40% - Accent1 11 2" xfId="1062"/>
    <cellStyle name="40% - Accent1 11 2 2" xfId="1063"/>
    <cellStyle name="40% - Accent1 11 3" xfId="1064"/>
    <cellStyle name="40% - Accent1 12" xfId="1065"/>
    <cellStyle name="40% - Accent1 12 2" xfId="1066"/>
    <cellStyle name="40% - Accent1 12 2 2" xfId="1067"/>
    <cellStyle name="40% - Accent1 12 3" xfId="1068"/>
    <cellStyle name="40% - Accent1 13" xfId="1069"/>
    <cellStyle name="40% - Accent1 13 2" xfId="1070"/>
    <cellStyle name="40% - Accent1 13 2 2" xfId="1071"/>
    <cellStyle name="40% - Accent1 13 3" xfId="1072"/>
    <cellStyle name="40% - Accent1 14" xfId="1073"/>
    <cellStyle name="40% - Accent1 14 2" xfId="1074"/>
    <cellStyle name="40% - Accent1 14 2 2" xfId="1075"/>
    <cellStyle name="40% - Accent1 14 3" xfId="1076"/>
    <cellStyle name="40% - Accent1 15" xfId="1077"/>
    <cellStyle name="40% - Accent1 15 2" xfId="1078"/>
    <cellStyle name="40% - Accent1 15 2 2" xfId="1079"/>
    <cellStyle name="40% - Accent1 15 3" xfId="1080"/>
    <cellStyle name="40% - Accent1 16" xfId="1081"/>
    <cellStyle name="40% - Accent1 16 2" xfId="1082"/>
    <cellStyle name="40% - Accent1 16 2 2" xfId="1083"/>
    <cellStyle name="40% - Accent1 16 3" xfId="1084"/>
    <cellStyle name="40% - Accent1 17" xfId="1085"/>
    <cellStyle name="40% - Accent1 17 2" xfId="1086"/>
    <cellStyle name="40% - Accent1 17 2 2" xfId="1087"/>
    <cellStyle name="40% - Accent1 17 3" xfId="1088"/>
    <cellStyle name="40% - Accent1 18" xfId="1089"/>
    <cellStyle name="40% - Accent1 18 2" xfId="1090"/>
    <cellStyle name="40% - Accent1 18 2 2" xfId="1091"/>
    <cellStyle name="40% - Accent1 18 3" xfId="1092"/>
    <cellStyle name="40% - Accent1 19" xfId="1093"/>
    <cellStyle name="40% - Accent1 19 2" xfId="1094"/>
    <cellStyle name="40% - Accent1 19 2 2" xfId="1095"/>
    <cellStyle name="40% - Accent1 19 3" xfId="1096"/>
    <cellStyle name="40% - Accent1 2" xfId="133"/>
    <cellStyle name="40% - Accent1 2 2" xfId="1097"/>
    <cellStyle name="40% - Accent1 2 3" xfId="1098"/>
    <cellStyle name="40% - Accent1 2 3 2" xfId="1099"/>
    <cellStyle name="40% - Accent1 2 3 2 2" xfId="1100"/>
    <cellStyle name="40% - Accent1 2 3 3" xfId="1101"/>
    <cellStyle name="40% - Accent1 20" xfId="1102"/>
    <cellStyle name="40% - Accent1 20 2" xfId="1103"/>
    <cellStyle name="40% - Accent1 20 2 2" xfId="1104"/>
    <cellStyle name="40% - Accent1 20 3" xfId="1105"/>
    <cellStyle name="40% - Accent1 21" xfId="1106"/>
    <cellStyle name="40% - Accent1 22" xfId="1107"/>
    <cellStyle name="40% - Accent1 22 2" xfId="1108"/>
    <cellStyle name="40% - Accent1 22 2 2" xfId="1109"/>
    <cellStyle name="40% - Accent1 22 3" xfId="1110"/>
    <cellStyle name="40% - Accent1 23" xfId="1111"/>
    <cellStyle name="40% - Accent1 23 2" xfId="1112"/>
    <cellStyle name="40% - Accent1 24" xfId="1113"/>
    <cellStyle name="40% - Accent1 3" xfId="134"/>
    <cellStyle name="40% - Accent1 3 2" xfId="1114"/>
    <cellStyle name="40% - Accent1 3 3" xfId="1115"/>
    <cellStyle name="40% - Accent1 3 3 2" xfId="1116"/>
    <cellStyle name="40% - Accent1 3 3 2 2" xfId="1117"/>
    <cellStyle name="40% - Accent1 3 3 3" xfId="1118"/>
    <cellStyle name="40% - Accent1 4" xfId="461"/>
    <cellStyle name="40% - Accent1 4 2" xfId="1119"/>
    <cellStyle name="40% - Accent1 4 2 2" xfId="1120"/>
    <cellStyle name="40% - Accent1 4 2 2 2" xfId="1121"/>
    <cellStyle name="40% - Accent1 4 2 3" xfId="1122"/>
    <cellStyle name="40% - Accent1 4 3" xfId="1123"/>
    <cellStyle name="40% - Accent1 4 3 2" xfId="1124"/>
    <cellStyle name="40% - Accent1 4 4" xfId="1125"/>
    <cellStyle name="40% - Accent1 5" xfId="1126"/>
    <cellStyle name="40% - Accent1 5 2" xfId="1127"/>
    <cellStyle name="40% - Accent1 5 2 2" xfId="1128"/>
    <cellStyle name="40% - Accent1 5 3" xfId="1129"/>
    <cellStyle name="40% - Accent1 6" xfId="1130"/>
    <cellStyle name="40% - Accent1 6 2" xfId="1131"/>
    <cellStyle name="40% - Accent1 6 2 2" xfId="1132"/>
    <cellStyle name="40% - Accent1 6 3" xfId="1133"/>
    <cellStyle name="40% - Accent1 7" xfId="1134"/>
    <cellStyle name="40% - Accent1 7 2" xfId="1135"/>
    <cellStyle name="40% - Accent1 7 2 2" xfId="1136"/>
    <cellStyle name="40% - Accent1 7 3" xfId="1137"/>
    <cellStyle name="40% - Accent1 8" xfId="1138"/>
    <cellStyle name="40% - Accent1 8 2" xfId="1139"/>
    <cellStyle name="40% - Accent1 8 2 2" xfId="1140"/>
    <cellStyle name="40% - Accent1 8 3" xfId="1141"/>
    <cellStyle name="40% - Accent1 9" xfId="1142"/>
    <cellStyle name="40% - Accent1 9 2" xfId="1143"/>
    <cellStyle name="40% - Accent1 9 2 2" xfId="1144"/>
    <cellStyle name="40% - Accent1 9 3" xfId="1145"/>
    <cellStyle name="40% - Accent2" xfId="418" builtinId="35" customBuiltin="1"/>
    <cellStyle name="40% - Accent2 10" xfId="1146"/>
    <cellStyle name="40% - Accent2 10 2" xfId="1147"/>
    <cellStyle name="40% - Accent2 10 2 2" xfId="1148"/>
    <cellStyle name="40% - Accent2 10 3" xfId="1149"/>
    <cellStyle name="40% - Accent2 11" xfId="1150"/>
    <cellStyle name="40% - Accent2 11 2" xfId="1151"/>
    <cellStyle name="40% - Accent2 11 2 2" xfId="1152"/>
    <cellStyle name="40% - Accent2 11 3" xfId="1153"/>
    <cellStyle name="40% - Accent2 12" xfId="1154"/>
    <cellStyle name="40% - Accent2 12 2" xfId="1155"/>
    <cellStyle name="40% - Accent2 12 2 2" xfId="1156"/>
    <cellStyle name="40% - Accent2 12 3" xfId="1157"/>
    <cellStyle name="40% - Accent2 13" xfId="1158"/>
    <cellStyle name="40% - Accent2 13 2" xfId="1159"/>
    <cellStyle name="40% - Accent2 13 2 2" xfId="1160"/>
    <cellStyle name="40% - Accent2 13 3" xfId="1161"/>
    <cellStyle name="40% - Accent2 14" xfId="1162"/>
    <cellStyle name="40% - Accent2 14 2" xfId="1163"/>
    <cellStyle name="40% - Accent2 14 2 2" xfId="1164"/>
    <cellStyle name="40% - Accent2 14 3" xfId="1165"/>
    <cellStyle name="40% - Accent2 15" xfId="1166"/>
    <cellStyle name="40% - Accent2 15 2" xfId="1167"/>
    <cellStyle name="40% - Accent2 15 2 2" xfId="1168"/>
    <cellStyle name="40% - Accent2 15 3" xfId="1169"/>
    <cellStyle name="40% - Accent2 16" xfId="1170"/>
    <cellStyle name="40% - Accent2 16 2" xfId="1171"/>
    <cellStyle name="40% - Accent2 16 2 2" xfId="1172"/>
    <cellStyle name="40% - Accent2 16 3" xfId="1173"/>
    <cellStyle name="40% - Accent2 17" xfId="1174"/>
    <cellStyle name="40% - Accent2 17 2" xfId="1175"/>
    <cellStyle name="40% - Accent2 17 2 2" xfId="1176"/>
    <cellStyle name="40% - Accent2 17 3" xfId="1177"/>
    <cellStyle name="40% - Accent2 18" xfId="1178"/>
    <cellStyle name="40% - Accent2 18 2" xfId="1179"/>
    <cellStyle name="40% - Accent2 18 2 2" xfId="1180"/>
    <cellStyle name="40% - Accent2 18 3" xfId="1181"/>
    <cellStyle name="40% - Accent2 19" xfId="1182"/>
    <cellStyle name="40% - Accent2 19 2" xfId="1183"/>
    <cellStyle name="40% - Accent2 19 2 2" xfId="1184"/>
    <cellStyle name="40% - Accent2 19 3" xfId="1185"/>
    <cellStyle name="40% - Accent2 2" xfId="135"/>
    <cellStyle name="40% - Accent2 2 2" xfId="1186"/>
    <cellStyle name="40% - Accent2 2 3" xfId="1187"/>
    <cellStyle name="40% - Accent2 2 3 2" xfId="1188"/>
    <cellStyle name="40% - Accent2 2 3 2 2" xfId="1189"/>
    <cellStyle name="40% - Accent2 2 3 3" xfId="1190"/>
    <cellStyle name="40% - Accent2 20" xfId="1191"/>
    <cellStyle name="40% - Accent2 20 2" xfId="1192"/>
    <cellStyle name="40% - Accent2 20 2 2" xfId="1193"/>
    <cellStyle name="40% - Accent2 20 3" xfId="1194"/>
    <cellStyle name="40% - Accent2 21" xfId="1195"/>
    <cellStyle name="40% - Accent2 22" xfId="1196"/>
    <cellStyle name="40% - Accent2 22 2" xfId="1197"/>
    <cellStyle name="40% - Accent2 22 2 2" xfId="1198"/>
    <cellStyle name="40% - Accent2 22 3" xfId="1199"/>
    <cellStyle name="40% - Accent2 23" xfId="1200"/>
    <cellStyle name="40% - Accent2 23 2" xfId="1201"/>
    <cellStyle name="40% - Accent2 24" xfId="1202"/>
    <cellStyle name="40% - Accent2 3" xfId="136"/>
    <cellStyle name="40% - Accent2 3 2" xfId="1203"/>
    <cellStyle name="40% - Accent2 3 3" xfId="1204"/>
    <cellStyle name="40% - Accent2 3 3 2" xfId="1205"/>
    <cellStyle name="40% - Accent2 3 3 2 2" xfId="1206"/>
    <cellStyle name="40% - Accent2 3 3 3" xfId="1207"/>
    <cellStyle name="40% - Accent2 4" xfId="465"/>
    <cellStyle name="40% - Accent2 4 2" xfId="1208"/>
    <cellStyle name="40% - Accent2 4 2 2" xfId="1209"/>
    <cellStyle name="40% - Accent2 4 2 2 2" xfId="1210"/>
    <cellStyle name="40% - Accent2 4 2 3" xfId="1211"/>
    <cellStyle name="40% - Accent2 4 3" xfId="1212"/>
    <cellStyle name="40% - Accent2 4 3 2" xfId="1213"/>
    <cellStyle name="40% - Accent2 4 4" xfId="1214"/>
    <cellStyle name="40% - Accent2 5" xfId="1215"/>
    <cellStyle name="40% - Accent2 5 2" xfId="1216"/>
    <cellStyle name="40% - Accent2 5 2 2" xfId="1217"/>
    <cellStyle name="40% - Accent2 5 3" xfId="1218"/>
    <cellStyle name="40% - Accent2 6" xfId="1219"/>
    <cellStyle name="40% - Accent2 6 2" xfId="1220"/>
    <cellStyle name="40% - Accent2 6 2 2" xfId="1221"/>
    <cellStyle name="40% - Accent2 6 3" xfId="1222"/>
    <cellStyle name="40% - Accent2 7" xfId="1223"/>
    <cellStyle name="40% - Accent2 7 2" xfId="1224"/>
    <cellStyle name="40% - Accent2 7 2 2" xfId="1225"/>
    <cellStyle name="40% - Accent2 7 3" xfId="1226"/>
    <cellStyle name="40% - Accent2 8" xfId="1227"/>
    <cellStyle name="40% - Accent2 8 2" xfId="1228"/>
    <cellStyle name="40% - Accent2 8 2 2" xfId="1229"/>
    <cellStyle name="40% - Accent2 8 3" xfId="1230"/>
    <cellStyle name="40% - Accent2 9" xfId="1231"/>
    <cellStyle name="40% - Accent2 9 2" xfId="1232"/>
    <cellStyle name="40% - Accent2 9 2 2" xfId="1233"/>
    <cellStyle name="40% - Accent2 9 3" xfId="1234"/>
    <cellStyle name="40% - Accent3" xfId="422" builtinId="39" customBuiltin="1"/>
    <cellStyle name="40% - Accent3 10" xfId="1235"/>
    <cellStyle name="40% - Accent3 10 2" xfId="1236"/>
    <cellStyle name="40% - Accent3 10 2 2" xfId="1237"/>
    <cellStyle name="40% - Accent3 10 3" xfId="1238"/>
    <cellStyle name="40% - Accent3 11" xfId="1239"/>
    <cellStyle name="40% - Accent3 11 2" xfId="1240"/>
    <cellStyle name="40% - Accent3 11 2 2" xfId="1241"/>
    <cellStyle name="40% - Accent3 11 3" xfId="1242"/>
    <cellStyle name="40% - Accent3 12" xfId="1243"/>
    <cellStyle name="40% - Accent3 12 2" xfId="1244"/>
    <cellStyle name="40% - Accent3 12 2 2" xfId="1245"/>
    <cellStyle name="40% - Accent3 12 3" xfId="1246"/>
    <cellStyle name="40% - Accent3 13" xfId="1247"/>
    <cellStyle name="40% - Accent3 13 2" xfId="1248"/>
    <cellStyle name="40% - Accent3 13 2 2" xfId="1249"/>
    <cellStyle name="40% - Accent3 13 3" xfId="1250"/>
    <cellStyle name="40% - Accent3 14" xfId="1251"/>
    <cellStyle name="40% - Accent3 14 2" xfId="1252"/>
    <cellStyle name="40% - Accent3 14 2 2" xfId="1253"/>
    <cellStyle name="40% - Accent3 14 3" xfId="1254"/>
    <cellStyle name="40% - Accent3 15" xfId="1255"/>
    <cellStyle name="40% - Accent3 15 2" xfId="1256"/>
    <cellStyle name="40% - Accent3 15 2 2" xfId="1257"/>
    <cellStyle name="40% - Accent3 15 3" xfId="1258"/>
    <cellStyle name="40% - Accent3 16" xfId="1259"/>
    <cellStyle name="40% - Accent3 16 2" xfId="1260"/>
    <cellStyle name="40% - Accent3 16 2 2" xfId="1261"/>
    <cellStyle name="40% - Accent3 16 3" xfId="1262"/>
    <cellStyle name="40% - Accent3 17" xfId="1263"/>
    <cellStyle name="40% - Accent3 17 2" xfId="1264"/>
    <cellStyle name="40% - Accent3 17 2 2" xfId="1265"/>
    <cellStyle name="40% - Accent3 17 3" xfId="1266"/>
    <cellStyle name="40% - Accent3 18" xfId="1267"/>
    <cellStyle name="40% - Accent3 18 2" xfId="1268"/>
    <cellStyle name="40% - Accent3 18 2 2" xfId="1269"/>
    <cellStyle name="40% - Accent3 18 3" xfId="1270"/>
    <cellStyle name="40% - Accent3 19" xfId="1271"/>
    <cellStyle name="40% - Accent3 19 2" xfId="1272"/>
    <cellStyle name="40% - Accent3 19 2 2" xfId="1273"/>
    <cellStyle name="40% - Accent3 19 3" xfId="1274"/>
    <cellStyle name="40% - Accent3 2" xfId="137"/>
    <cellStyle name="40% - Accent3 2 2" xfId="1275"/>
    <cellStyle name="40% - Accent3 2 3" xfId="1276"/>
    <cellStyle name="40% - Accent3 2 3 2" xfId="1277"/>
    <cellStyle name="40% - Accent3 2 3 2 2" xfId="1278"/>
    <cellStyle name="40% - Accent3 2 3 3" xfId="1279"/>
    <cellStyle name="40% - Accent3 20" xfId="1280"/>
    <cellStyle name="40% - Accent3 20 2" xfId="1281"/>
    <cellStyle name="40% - Accent3 20 2 2" xfId="1282"/>
    <cellStyle name="40% - Accent3 20 3" xfId="1283"/>
    <cellStyle name="40% - Accent3 21" xfId="1284"/>
    <cellStyle name="40% - Accent3 22" xfId="1285"/>
    <cellStyle name="40% - Accent3 22 2" xfId="1286"/>
    <cellStyle name="40% - Accent3 22 2 2" xfId="1287"/>
    <cellStyle name="40% - Accent3 22 3" xfId="1288"/>
    <cellStyle name="40% - Accent3 23" xfId="1289"/>
    <cellStyle name="40% - Accent3 23 2" xfId="1290"/>
    <cellStyle name="40% - Accent3 24" xfId="1291"/>
    <cellStyle name="40% - Accent3 3" xfId="138"/>
    <cellStyle name="40% - Accent3 3 2" xfId="1292"/>
    <cellStyle name="40% - Accent3 3 3" xfId="1293"/>
    <cellStyle name="40% - Accent3 3 3 2" xfId="1294"/>
    <cellStyle name="40% - Accent3 3 3 2 2" xfId="1295"/>
    <cellStyle name="40% - Accent3 3 3 3" xfId="1296"/>
    <cellStyle name="40% - Accent3 4" xfId="469"/>
    <cellStyle name="40% - Accent3 4 2" xfId="1297"/>
    <cellStyle name="40% - Accent3 4 2 2" xfId="1298"/>
    <cellStyle name="40% - Accent3 4 2 2 2" xfId="1299"/>
    <cellStyle name="40% - Accent3 4 2 3" xfId="1300"/>
    <cellStyle name="40% - Accent3 4 3" xfId="1301"/>
    <cellStyle name="40% - Accent3 4 3 2" xfId="1302"/>
    <cellStyle name="40% - Accent3 4 4" xfId="1303"/>
    <cellStyle name="40% - Accent3 5" xfId="1304"/>
    <cellStyle name="40% - Accent3 5 2" xfId="1305"/>
    <cellStyle name="40% - Accent3 5 2 2" xfId="1306"/>
    <cellStyle name="40% - Accent3 5 3" xfId="1307"/>
    <cellStyle name="40% - Accent3 6" xfId="1308"/>
    <cellStyle name="40% - Accent3 6 2" xfId="1309"/>
    <cellStyle name="40% - Accent3 6 2 2" xfId="1310"/>
    <cellStyle name="40% - Accent3 6 3" xfId="1311"/>
    <cellStyle name="40% - Accent3 7" xfId="1312"/>
    <cellStyle name="40% - Accent3 7 2" xfId="1313"/>
    <cellStyle name="40% - Accent3 7 2 2" xfId="1314"/>
    <cellStyle name="40% - Accent3 7 3" xfId="1315"/>
    <cellStyle name="40% - Accent3 8" xfId="1316"/>
    <cellStyle name="40% - Accent3 8 2" xfId="1317"/>
    <cellStyle name="40% - Accent3 8 2 2" xfId="1318"/>
    <cellStyle name="40% - Accent3 8 3" xfId="1319"/>
    <cellStyle name="40% - Accent3 9" xfId="1320"/>
    <cellStyle name="40% - Accent3 9 2" xfId="1321"/>
    <cellStyle name="40% - Accent3 9 2 2" xfId="1322"/>
    <cellStyle name="40% - Accent3 9 3" xfId="1323"/>
    <cellStyle name="40% - Accent4" xfId="426" builtinId="43" customBuiltin="1"/>
    <cellStyle name="40% - Accent4 10" xfId="1324"/>
    <cellStyle name="40% - Accent4 10 2" xfId="1325"/>
    <cellStyle name="40% - Accent4 10 2 2" xfId="1326"/>
    <cellStyle name="40% - Accent4 10 3" xfId="1327"/>
    <cellStyle name="40% - Accent4 11" xfId="1328"/>
    <cellStyle name="40% - Accent4 11 2" xfId="1329"/>
    <cellStyle name="40% - Accent4 11 2 2" xfId="1330"/>
    <cellStyle name="40% - Accent4 11 3" xfId="1331"/>
    <cellStyle name="40% - Accent4 12" xfId="1332"/>
    <cellStyle name="40% - Accent4 12 2" xfId="1333"/>
    <cellStyle name="40% - Accent4 12 2 2" xfId="1334"/>
    <cellStyle name="40% - Accent4 12 3" xfId="1335"/>
    <cellStyle name="40% - Accent4 13" xfId="1336"/>
    <cellStyle name="40% - Accent4 13 2" xfId="1337"/>
    <cellStyle name="40% - Accent4 13 2 2" xfId="1338"/>
    <cellStyle name="40% - Accent4 13 3" xfId="1339"/>
    <cellStyle name="40% - Accent4 14" xfId="1340"/>
    <cellStyle name="40% - Accent4 14 2" xfId="1341"/>
    <cellStyle name="40% - Accent4 14 2 2" xfId="1342"/>
    <cellStyle name="40% - Accent4 14 3" xfId="1343"/>
    <cellStyle name="40% - Accent4 15" xfId="1344"/>
    <cellStyle name="40% - Accent4 15 2" xfId="1345"/>
    <cellStyle name="40% - Accent4 15 2 2" xfId="1346"/>
    <cellStyle name="40% - Accent4 15 3" xfId="1347"/>
    <cellStyle name="40% - Accent4 16" xfId="1348"/>
    <cellStyle name="40% - Accent4 16 2" xfId="1349"/>
    <cellStyle name="40% - Accent4 16 2 2" xfId="1350"/>
    <cellStyle name="40% - Accent4 16 3" xfId="1351"/>
    <cellStyle name="40% - Accent4 17" xfId="1352"/>
    <cellStyle name="40% - Accent4 17 2" xfId="1353"/>
    <cellStyle name="40% - Accent4 17 2 2" xfId="1354"/>
    <cellStyle name="40% - Accent4 17 3" xfId="1355"/>
    <cellStyle name="40% - Accent4 18" xfId="1356"/>
    <cellStyle name="40% - Accent4 18 2" xfId="1357"/>
    <cellStyle name="40% - Accent4 18 2 2" xfId="1358"/>
    <cellStyle name="40% - Accent4 18 3" xfId="1359"/>
    <cellStyle name="40% - Accent4 19" xfId="1360"/>
    <cellStyle name="40% - Accent4 19 2" xfId="1361"/>
    <cellStyle name="40% - Accent4 19 2 2" xfId="1362"/>
    <cellStyle name="40% - Accent4 19 3" xfId="1363"/>
    <cellStyle name="40% - Accent4 2" xfId="139"/>
    <cellStyle name="40% - Accent4 2 2" xfId="1364"/>
    <cellStyle name="40% - Accent4 2 3" xfId="1365"/>
    <cellStyle name="40% - Accent4 2 3 2" xfId="1366"/>
    <cellStyle name="40% - Accent4 2 3 2 2" xfId="1367"/>
    <cellStyle name="40% - Accent4 2 3 3" xfId="1368"/>
    <cellStyle name="40% - Accent4 20" xfId="1369"/>
    <cellStyle name="40% - Accent4 20 2" xfId="1370"/>
    <cellStyle name="40% - Accent4 20 2 2" xfId="1371"/>
    <cellStyle name="40% - Accent4 20 3" xfId="1372"/>
    <cellStyle name="40% - Accent4 21" xfId="1373"/>
    <cellStyle name="40% - Accent4 22" xfId="1374"/>
    <cellStyle name="40% - Accent4 22 2" xfId="1375"/>
    <cellStyle name="40% - Accent4 22 2 2" xfId="1376"/>
    <cellStyle name="40% - Accent4 22 3" xfId="1377"/>
    <cellStyle name="40% - Accent4 23" xfId="1378"/>
    <cellStyle name="40% - Accent4 23 2" xfId="1379"/>
    <cellStyle name="40% - Accent4 24" xfId="1380"/>
    <cellStyle name="40% - Accent4 3" xfId="140"/>
    <cellStyle name="40% - Accent4 3 2" xfId="1381"/>
    <cellStyle name="40% - Accent4 3 3" xfId="1382"/>
    <cellStyle name="40% - Accent4 3 3 2" xfId="1383"/>
    <cellStyle name="40% - Accent4 3 3 2 2" xfId="1384"/>
    <cellStyle name="40% - Accent4 3 3 3" xfId="1385"/>
    <cellStyle name="40% - Accent4 4" xfId="473"/>
    <cellStyle name="40% - Accent4 4 2" xfId="1386"/>
    <cellStyle name="40% - Accent4 4 2 2" xfId="1387"/>
    <cellStyle name="40% - Accent4 4 2 2 2" xfId="1388"/>
    <cellStyle name="40% - Accent4 4 2 3" xfId="1389"/>
    <cellStyle name="40% - Accent4 4 3" xfId="1390"/>
    <cellStyle name="40% - Accent4 4 3 2" xfId="1391"/>
    <cellStyle name="40% - Accent4 4 4" xfId="1392"/>
    <cellStyle name="40% - Accent4 5" xfId="1393"/>
    <cellStyle name="40% - Accent4 5 2" xfId="1394"/>
    <cellStyle name="40% - Accent4 5 2 2" xfId="1395"/>
    <cellStyle name="40% - Accent4 5 3" xfId="1396"/>
    <cellStyle name="40% - Accent4 6" xfId="1397"/>
    <cellStyle name="40% - Accent4 6 2" xfId="1398"/>
    <cellStyle name="40% - Accent4 6 2 2" xfId="1399"/>
    <cellStyle name="40% - Accent4 6 3" xfId="1400"/>
    <cellStyle name="40% - Accent4 7" xfId="1401"/>
    <cellStyle name="40% - Accent4 7 2" xfId="1402"/>
    <cellStyle name="40% - Accent4 7 2 2" xfId="1403"/>
    <cellStyle name="40% - Accent4 7 3" xfId="1404"/>
    <cellStyle name="40% - Accent4 8" xfId="1405"/>
    <cellStyle name="40% - Accent4 8 2" xfId="1406"/>
    <cellStyle name="40% - Accent4 8 2 2" xfId="1407"/>
    <cellStyle name="40% - Accent4 8 3" xfId="1408"/>
    <cellStyle name="40% - Accent4 9" xfId="1409"/>
    <cellStyle name="40% - Accent4 9 2" xfId="1410"/>
    <cellStyle name="40% - Accent4 9 2 2" xfId="1411"/>
    <cellStyle name="40% - Accent4 9 3" xfId="1412"/>
    <cellStyle name="40% - Accent5" xfId="430" builtinId="47" customBuiltin="1"/>
    <cellStyle name="40% - Accent5 10" xfId="1413"/>
    <cellStyle name="40% - Accent5 10 2" xfId="1414"/>
    <cellStyle name="40% - Accent5 10 2 2" xfId="1415"/>
    <cellStyle name="40% - Accent5 10 3" xfId="1416"/>
    <cellStyle name="40% - Accent5 11" xfId="1417"/>
    <cellStyle name="40% - Accent5 11 2" xfId="1418"/>
    <cellStyle name="40% - Accent5 11 2 2" xfId="1419"/>
    <cellStyle name="40% - Accent5 11 3" xfId="1420"/>
    <cellStyle name="40% - Accent5 12" xfId="1421"/>
    <cellStyle name="40% - Accent5 12 2" xfId="1422"/>
    <cellStyle name="40% - Accent5 12 2 2" xfId="1423"/>
    <cellStyle name="40% - Accent5 12 3" xfId="1424"/>
    <cellStyle name="40% - Accent5 13" xfId="1425"/>
    <cellStyle name="40% - Accent5 13 2" xfId="1426"/>
    <cellStyle name="40% - Accent5 13 2 2" xfId="1427"/>
    <cellStyle name="40% - Accent5 13 3" xfId="1428"/>
    <cellStyle name="40% - Accent5 14" xfId="1429"/>
    <cellStyle name="40% - Accent5 14 2" xfId="1430"/>
    <cellStyle name="40% - Accent5 14 2 2" xfId="1431"/>
    <cellStyle name="40% - Accent5 14 3" xfId="1432"/>
    <cellStyle name="40% - Accent5 15" xfId="1433"/>
    <cellStyle name="40% - Accent5 15 2" xfId="1434"/>
    <cellStyle name="40% - Accent5 15 2 2" xfId="1435"/>
    <cellStyle name="40% - Accent5 15 3" xfId="1436"/>
    <cellStyle name="40% - Accent5 16" xfId="1437"/>
    <cellStyle name="40% - Accent5 16 2" xfId="1438"/>
    <cellStyle name="40% - Accent5 16 2 2" xfId="1439"/>
    <cellStyle name="40% - Accent5 16 3" xfId="1440"/>
    <cellStyle name="40% - Accent5 17" xfId="1441"/>
    <cellStyle name="40% - Accent5 17 2" xfId="1442"/>
    <cellStyle name="40% - Accent5 17 2 2" xfId="1443"/>
    <cellStyle name="40% - Accent5 17 3" xfId="1444"/>
    <cellStyle name="40% - Accent5 18" xfId="1445"/>
    <cellStyle name="40% - Accent5 18 2" xfId="1446"/>
    <cellStyle name="40% - Accent5 18 2 2" xfId="1447"/>
    <cellStyle name="40% - Accent5 18 3" xfId="1448"/>
    <cellStyle name="40% - Accent5 19" xfId="1449"/>
    <cellStyle name="40% - Accent5 19 2" xfId="1450"/>
    <cellStyle name="40% - Accent5 19 2 2" xfId="1451"/>
    <cellStyle name="40% - Accent5 19 3" xfId="1452"/>
    <cellStyle name="40% - Accent5 2" xfId="141"/>
    <cellStyle name="40% - Accent5 2 2" xfId="1453"/>
    <cellStyle name="40% - Accent5 2 3" xfId="1454"/>
    <cellStyle name="40% - Accent5 2 3 2" xfId="1455"/>
    <cellStyle name="40% - Accent5 2 3 2 2" xfId="1456"/>
    <cellStyle name="40% - Accent5 2 3 3" xfId="1457"/>
    <cellStyle name="40% - Accent5 20" xfId="1458"/>
    <cellStyle name="40% - Accent5 20 2" xfId="1459"/>
    <cellStyle name="40% - Accent5 20 2 2" xfId="1460"/>
    <cellStyle name="40% - Accent5 20 3" xfId="1461"/>
    <cellStyle name="40% - Accent5 21" xfId="1462"/>
    <cellStyle name="40% - Accent5 22" xfId="1463"/>
    <cellStyle name="40% - Accent5 22 2" xfId="1464"/>
    <cellStyle name="40% - Accent5 22 2 2" xfId="1465"/>
    <cellStyle name="40% - Accent5 22 3" xfId="1466"/>
    <cellStyle name="40% - Accent5 23" xfId="1467"/>
    <cellStyle name="40% - Accent5 23 2" xfId="1468"/>
    <cellStyle name="40% - Accent5 24" xfId="1469"/>
    <cellStyle name="40% - Accent5 3" xfId="142"/>
    <cellStyle name="40% - Accent5 3 2" xfId="1470"/>
    <cellStyle name="40% - Accent5 3 3" xfId="1471"/>
    <cellStyle name="40% - Accent5 3 3 2" xfId="1472"/>
    <cellStyle name="40% - Accent5 3 3 2 2" xfId="1473"/>
    <cellStyle name="40% - Accent5 3 3 3" xfId="1474"/>
    <cellStyle name="40% - Accent5 4" xfId="477"/>
    <cellStyle name="40% - Accent5 4 2" xfId="1475"/>
    <cellStyle name="40% - Accent5 4 2 2" xfId="1476"/>
    <cellStyle name="40% - Accent5 4 2 2 2" xfId="1477"/>
    <cellStyle name="40% - Accent5 4 2 3" xfId="1478"/>
    <cellStyle name="40% - Accent5 4 3" xfId="1479"/>
    <cellStyle name="40% - Accent5 4 3 2" xfId="1480"/>
    <cellStyle name="40% - Accent5 4 4" xfId="1481"/>
    <cellStyle name="40% - Accent5 5" xfId="1482"/>
    <cellStyle name="40% - Accent5 5 2" xfId="1483"/>
    <cellStyle name="40% - Accent5 5 2 2" xfId="1484"/>
    <cellStyle name="40% - Accent5 5 3" xfId="1485"/>
    <cellStyle name="40% - Accent5 6" xfId="1486"/>
    <cellStyle name="40% - Accent5 6 2" xfId="1487"/>
    <cellStyle name="40% - Accent5 6 2 2" xfId="1488"/>
    <cellStyle name="40% - Accent5 6 3" xfId="1489"/>
    <cellStyle name="40% - Accent5 7" xfId="1490"/>
    <cellStyle name="40% - Accent5 7 2" xfId="1491"/>
    <cellStyle name="40% - Accent5 7 2 2" xfId="1492"/>
    <cellStyle name="40% - Accent5 7 3" xfId="1493"/>
    <cellStyle name="40% - Accent5 8" xfId="1494"/>
    <cellStyle name="40% - Accent5 8 2" xfId="1495"/>
    <cellStyle name="40% - Accent5 8 2 2" xfId="1496"/>
    <cellStyle name="40% - Accent5 8 3" xfId="1497"/>
    <cellStyle name="40% - Accent5 9" xfId="1498"/>
    <cellStyle name="40% - Accent5 9 2" xfId="1499"/>
    <cellStyle name="40% - Accent5 9 2 2" xfId="1500"/>
    <cellStyle name="40% - Accent5 9 3" xfId="1501"/>
    <cellStyle name="40% - Accent6" xfId="434" builtinId="51" customBuiltin="1"/>
    <cellStyle name="40% - Accent6 10" xfId="1502"/>
    <cellStyle name="40% - Accent6 10 2" xfId="1503"/>
    <cellStyle name="40% - Accent6 10 2 2" xfId="1504"/>
    <cellStyle name="40% - Accent6 10 3" xfId="1505"/>
    <cellStyle name="40% - Accent6 11" xfId="1506"/>
    <cellStyle name="40% - Accent6 11 2" xfId="1507"/>
    <cellStyle name="40% - Accent6 11 2 2" xfId="1508"/>
    <cellStyle name="40% - Accent6 11 3" xfId="1509"/>
    <cellStyle name="40% - Accent6 12" xfId="1510"/>
    <cellStyle name="40% - Accent6 12 2" xfId="1511"/>
    <cellStyle name="40% - Accent6 12 2 2" xfId="1512"/>
    <cellStyle name="40% - Accent6 12 3" xfId="1513"/>
    <cellStyle name="40% - Accent6 13" xfId="1514"/>
    <cellStyle name="40% - Accent6 13 2" xfId="1515"/>
    <cellStyle name="40% - Accent6 13 2 2" xfId="1516"/>
    <cellStyle name="40% - Accent6 13 3" xfId="1517"/>
    <cellStyle name="40% - Accent6 14" xfId="1518"/>
    <cellStyle name="40% - Accent6 14 2" xfId="1519"/>
    <cellStyle name="40% - Accent6 14 2 2" xfId="1520"/>
    <cellStyle name="40% - Accent6 14 3" xfId="1521"/>
    <cellStyle name="40% - Accent6 15" xfId="1522"/>
    <cellStyle name="40% - Accent6 15 2" xfId="1523"/>
    <cellStyle name="40% - Accent6 15 2 2" xfId="1524"/>
    <cellStyle name="40% - Accent6 15 3" xfId="1525"/>
    <cellStyle name="40% - Accent6 16" xfId="1526"/>
    <cellStyle name="40% - Accent6 16 2" xfId="1527"/>
    <cellStyle name="40% - Accent6 16 2 2" xfId="1528"/>
    <cellStyle name="40% - Accent6 16 3" xfId="1529"/>
    <cellStyle name="40% - Accent6 17" xfId="1530"/>
    <cellStyle name="40% - Accent6 17 2" xfId="1531"/>
    <cellStyle name="40% - Accent6 17 2 2" xfId="1532"/>
    <cellStyle name="40% - Accent6 17 3" xfId="1533"/>
    <cellStyle name="40% - Accent6 18" xfId="1534"/>
    <cellStyle name="40% - Accent6 18 2" xfId="1535"/>
    <cellStyle name="40% - Accent6 18 2 2" xfId="1536"/>
    <cellStyle name="40% - Accent6 18 3" xfId="1537"/>
    <cellStyle name="40% - Accent6 19" xfId="1538"/>
    <cellStyle name="40% - Accent6 19 2" xfId="1539"/>
    <cellStyle name="40% - Accent6 19 2 2" xfId="1540"/>
    <cellStyle name="40% - Accent6 19 3" xfId="1541"/>
    <cellStyle name="40% - Accent6 2" xfId="143"/>
    <cellStyle name="40% - Accent6 2 2" xfId="1542"/>
    <cellStyle name="40% - Accent6 2 3" xfId="1543"/>
    <cellStyle name="40% - Accent6 2 3 2" xfId="1544"/>
    <cellStyle name="40% - Accent6 2 3 2 2" xfId="1545"/>
    <cellStyle name="40% - Accent6 2 3 3" xfId="1546"/>
    <cellStyle name="40% - Accent6 20" xfId="1547"/>
    <cellStyle name="40% - Accent6 20 2" xfId="1548"/>
    <cellStyle name="40% - Accent6 20 2 2" xfId="1549"/>
    <cellStyle name="40% - Accent6 20 3" xfId="1550"/>
    <cellStyle name="40% - Accent6 21" xfId="1551"/>
    <cellStyle name="40% - Accent6 22" xfId="1552"/>
    <cellStyle name="40% - Accent6 22 2" xfId="1553"/>
    <cellStyle name="40% - Accent6 22 2 2" xfId="1554"/>
    <cellStyle name="40% - Accent6 22 3" xfId="1555"/>
    <cellStyle name="40% - Accent6 23" xfId="1556"/>
    <cellStyle name="40% - Accent6 23 2" xfId="1557"/>
    <cellStyle name="40% - Accent6 24" xfId="1558"/>
    <cellStyle name="40% - Accent6 3" xfId="144"/>
    <cellStyle name="40% - Accent6 3 2" xfId="1559"/>
    <cellStyle name="40% - Accent6 3 3" xfId="1560"/>
    <cellStyle name="40% - Accent6 3 3 2" xfId="1561"/>
    <cellStyle name="40% - Accent6 3 3 2 2" xfId="1562"/>
    <cellStyle name="40% - Accent6 3 3 3" xfId="1563"/>
    <cellStyle name="40% - Accent6 4" xfId="481"/>
    <cellStyle name="40% - Accent6 4 2" xfId="1564"/>
    <cellStyle name="40% - Accent6 4 2 2" xfId="1565"/>
    <cellStyle name="40% - Accent6 4 2 2 2" xfId="1566"/>
    <cellStyle name="40% - Accent6 4 2 3" xfId="1567"/>
    <cellStyle name="40% - Accent6 4 3" xfId="1568"/>
    <cellStyle name="40% - Accent6 4 3 2" xfId="1569"/>
    <cellStyle name="40% - Accent6 4 4" xfId="1570"/>
    <cellStyle name="40% - Accent6 5" xfId="1571"/>
    <cellStyle name="40% - Accent6 5 2" xfId="1572"/>
    <cellStyle name="40% - Accent6 5 2 2" xfId="1573"/>
    <cellStyle name="40% - Accent6 5 3" xfId="1574"/>
    <cellStyle name="40% - Accent6 6" xfId="1575"/>
    <cellStyle name="40% - Accent6 6 2" xfId="1576"/>
    <cellStyle name="40% - Accent6 6 2 2" xfId="1577"/>
    <cellStyle name="40% - Accent6 6 3" xfId="1578"/>
    <cellStyle name="40% - Accent6 7" xfId="1579"/>
    <cellStyle name="40% - Accent6 7 2" xfId="1580"/>
    <cellStyle name="40% - Accent6 7 2 2" xfId="1581"/>
    <cellStyle name="40% - Accent6 7 3" xfId="1582"/>
    <cellStyle name="40% - Accent6 8" xfId="1583"/>
    <cellStyle name="40% - Accent6 8 2" xfId="1584"/>
    <cellStyle name="40% - Accent6 8 2 2" xfId="1585"/>
    <cellStyle name="40% - Accent6 8 3" xfId="1586"/>
    <cellStyle name="40% - Accent6 9" xfId="1587"/>
    <cellStyle name="40% - Accent6 9 2" xfId="1588"/>
    <cellStyle name="40% - Accent6 9 2 2" xfId="1589"/>
    <cellStyle name="40% - Accent6 9 3" xfId="1590"/>
    <cellStyle name="60% - Accent1" xfId="415" builtinId="32" customBuiltin="1"/>
    <cellStyle name="60% - Accent1 10" xfId="1591"/>
    <cellStyle name="60% - Accent1 2" xfId="462"/>
    <cellStyle name="60% - Accent1 3" xfId="1592"/>
    <cellStyle name="60% - Accent1 4" xfId="1593"/>
    <cellStyle name="60% - Accent1 5" xfId="1594"/>
    <cellStyle name="60% - Accent1 6" xfId="1595"/>
    <cellStyle name="60% - Accent1 7" xfId="1596"/>
    <cellStyle name="60% - Accent1 8" xfId="1597"/>
    <cellStyle name="60% - Accent1 9" xfId="1598"/>
    <cellStyle name="60% - Accent2" xfId="419" builtinId="36" customBuiltin="1"/>
    <cellStyle name="60% - Accent2 10" xfId="1599"/>
    <cellStyle name="60% - Accent2 2" xfId="466"/>
    <cellStyle name="60% - Accent2 3" xfId="1600"/>
    <cellStyle name="60% - Accent2 4" xfId="1601"/>
    <cellStyle name="60% - Accent2 5" xfId="1602"/>
    <cellStyle name="60% - Accent2 6" xfId="1603"/>
    <cellStyle name="60% - Accent2 7" xfId="1604"/>
    <cellStyle name="60% - Accent2 8" xfId="1605"/>
    <cellStyle name="60% - Accent2 9" xfId="1606"/>
    <cellStyle name="60% - Accent3" xfId="423" builtinId="40" customBuiltin="1"/>
    <cellStyle name="60% - Accent3 10" xfId="1607"/>
    <cellStyle name="60% - Accent3 2" xfId="470"/>
    <cellStyle name="60% - Accent3 3" xfId="1608"/>
    <cellStyle name="60% - Accent3 4" xfId="1609"/>
    <cellStyle name="60% - Accent3 5" xfId="1610"/>
    <cellStyle name="60% - Accent3 6" xfId="1611"/>
    <cellStyle name="60% - Accent3 7" xfId="1612"/>
    <cellStyle name="60% - Accent3 8" xfId="1613"/>
    <cellStyle name="60% - Accent3 9" xfId="1614"/>
    <cellStyle name="60% - Accent4" xfId="427" builtinId="44" customBuiltin="1"/>
    <cellStyle name="60% - Accent4 10" xfId="1615"/>
    <cellStyle name="60% - Accent4 2" xfId="474"/>
    <cellStyle name="60% - Accent4 3" xfId="1616"/>
    <cellStyle name="60% - Accent4 4" xfId="1617"/>
    <cellStyle name="60% - Accent4 5" xfId="1618"/>
    <cellStyle name="60% - Accent4 6" xfId="1619"/>
    <cellStyle name="60% - Accent4 7" xfId="1620"/>
    <cellStyle name="60% - Accent4 8" xfId="1621"/>
    <cellStyle name="60% - Accent4 9" xfId="1622"/>
    <cellStyle name="60% - Accent5" xfId="431" builtinId="48" customBuiltin="1"/>
    <cellStyle name="60% - Accent5 10" xfId="1623"/>
    <cellStyle name="60% - Accent5 2" xfId="478"/>
    <cellStyle name="60% - Accent5 3" xfId="1624"/>
    <cellStyle name="60% - Accent5 4" xfId="1625"/>
    <cellStyle name="60% - Accent5 5" xfId="1626"/>
    <cellStyle name="60% - Accent5 6" xfId="1627"/>
    <cellStyle name="60% - Accent5 7" xfId="1628"/>
    <cellStyle name="60% - Accent5 8" xfId="1629"/>
    <cellStyle name="60% - Accent5 9" xfId="1630"/>
    <cellStyle name="60% - Accent6" xfId="435" builtinId="52" customBuiltin="1"/>
    <cellStyle name="60% - Accent6 10" xfId="1631"/>
    <cellStyle name="60% - Accent6 2" xfId="482"/>
    <cellStyle name="60% - Accent6 3" xfId="1632"/>
    <cellStyle name="60% - Accent6 4" xfId="1633"/>
    <cellStyle name="60% - Accent6 5" xfId="1634"/>
    <cellStyle name="60% - Accent6 6" xfId="1635"/>
    <cellStyle name="60% - Accent6 7" xfId="1636"/>
    <cellStyle name="60% - Accent6 8" xfId="1637"/>
    <cellStyle name="60% - Accent6 9" xfId="1638"/>
    <cellStyle name="Accent1" xfId="412" builtinId="29" customBuiltin="1"/>
    <cellStyle name="Accent1 - 20%" xfId="368"/>
    <cellStyle name="Accent1 - 40%" xfId="369"/>
    <cellStyle name="Accent1 - 60%" xfId="370"/>
    <cellStyle name="Accent1 10" xfId="1639"/>
    <cellStyle name="Accent1 11" xfId="1640"/>
    <cellStyle name="Accent1 12" xfId="1641"/>
    <cellStyle name="Accent1 13" xfId="1642"/>
    <cellStyle name="Accent1 14" xfId="1643"/>
    <cellStyle name="Accent1 15" xfId="1644"/>
    <cellStyle name="Accent1 16" xfId="1645"/>
    <cellStyle name="Accent1 17" xfId="1646"/>
    <cellStyle name="Accent1 18" xfId="1647"/>
    <cellStyle name="Accent1 19" xfId="1648"/>
    <cellStyle name="Accent1 2" xfId="459"/>
    <cellStyle name="Accent1 20" xfId="1649"/>
    <cellStyle name="Accent1 21" xfId="1650"/>
    <cellStyle name="Accent1 22" xfId="1651"/>
    <cellStyle name="Accent1 23" xfId="1652"/>
    <cellStyle name="Accent1 24" xfId="1653"/>
    <cellStyle name="Accent1 25" xfId="1654"/>
    <cellStyle name="Accent1 26" xfId="1655"/>
    <cellStyle name="Accent1 27" xfId="1656"/>
    <cellStyle name="Accent1 28" xfId="1657"/>
    <cellStyle name="Accent1 29" xfId="1658"/>
    <cellStyle name="Accent1 3" xfId="484"/>
    <cellStyle name="Accent1 30" xfId="1659"/>
    <cellStyle name="Accent1 31" xfId="1660"/>
    <cellStyle name="Accent1 32" xfId="1661"/>
    <cellStyle name="Accent1 33" xfId="1662"/>
    <cellStyle name="Accent1 34" xfId="1663"/>
    <cellStyle name="Accent1 35" xfId="1664"/>
    <cellStyle name="Accent1 36" xfId="1665"/>
    <cellStyle name="Accent1 37" xfId="1666"/>
    <cellStyle name="Accent1 38" xfId="1667"/>
    <cellStyle name="Accent1 39" xfId="1668"/>
    <cellStyle name="Accent1 4" xfId="1669"/>
    <cellStyle name="Accent1 40" xfId="1670"/>
    <cellStyle name="Accent1 41" xfId="1671"/>
    <cellStyle name="Accent1 42" xfId="1672"/>
    <cellStyle name="Accent1 43" xfId="1673"/>
    <cellStyle name="Accent1 5" xfId="1674"/>
    <cellStyle name="Accent1 6" xfId="1675"/>
    <cellStyle name="Accent1 7" xfId="1676"/>
    <cellStyle name="Accent1 8" xfId="1677"/>
    <cellStyle name="Accent1 9" xfId="1678"/>
    <cellStyle name="Accent2" xfId="416" builtinId="33" customBuiltin="1"/>
    <cellStyle name="Accent2 - 20%" xfId="371"/>
    <cellStyle name="Accent2 - 40%" xfId="372"/>
    <cellStyle name="Accent2 - 60%" xfId="373"/>
    <cellStyle name="Accent2 10" xfId="1679"/>
    <cellStyle name="Accent2 11" xfId="1680"/>
    <cellStyle name="Accent2 12" xfId="1681"/>
    <cellStyle name="Accent2 13" xfId="1682"/>
    <cellStyle name="Accent2 14" xfId="1683"/>
    <cellStyle name="Accent2 15" xfId="1684"/>
    <cellStyle name="Accent2 16" xfId="1685"/>
    <cellStyle name="Accent2 17" xfId="1686"/>
    <cellStyle name="Accent2 18" xfId="1687"/>
    <cellStyle name="Accent2 19" xfId="1688"/>
    <cellStyle name="Accent2 2" xfId="463"/>
    <cellStyle name="Accent2 20" xfId="1689"/>
    <cellStyle name="Accent2 21" xfId="1690"/>
    <cellStyle name="Accent2 22" xfId="1691"/>
    <cellStyle name="Accent2 23" xfId="1692"/>
    <cellStyle name="Accent2 24" xfId="1693"/>
    <cellStyle name="Accent2 25" xfId="1694"/>
    <cellStyle name="Accent2 26" xfId="1695"/>
    <cellStyle name="Accent2 27" xfId="1696"/>
    <cellStyle name="Accent2 28" xfId="1697"/>
    <cellStyle name="Accent2 29" xfId="1698"/>
    <cellStyle name="Accent2 3" xfId="485"/>
    <cellStyle name="Accent2 30" xfId="1699"/>
    <cellStyle name="Accent2 31" xfId="1700"/>
    <cellStyle name="Accent2 32" xfId="1701"/>
    <cellStyle name="Accent2 33" xfId="1702"/>
    <cellStyle name="Accent2 34" xfId="1703"/>
    <cellStyle name="Accent2 35" xfId="1704"/>
    <cellStyle name="Accent2 36" xfId="1705"/>
    <cellStyle name="Accent2 37" xfId="1706"/>
    <cellStyle name="Accent2 38" xfId="1707"/>
    <cellStyle name="Accent2 39" xfId="1708"/>
    <cellStyle name="Accent2 4" xfId="1709"/>
    <cellStyle name="Accent2 40" xfId="1710"/>
    <cellStyle name="Accent2 41" xfId="1711"/>
    <cellStyle name="Accent2 42" xfId="1712"/>
    <cellStyle name="Accent2 43" xfId="1713"/>
    <cellStyle name="Accent2 5" xfId="1714"/>
    <cellStyle name="Accent2 6" xfId="1715"/>
    <cellStyle name="Accent2 7" xfId="1716"/>
    <cellStyle name="Accent2 8" xfId="1717"/>
    <cellStyle name="Accent2 9" xfId="1718"/>
    <cellStyle name="Accent3" xfId="420" builtinId="37" customBuiltin="1"/>
    <cellStyle name="Accent3 - 20%" xfId="374"/>
    <cellStyle name="Accent3 - 40%" xfId="375"/>
    <cellStyle name="Accent3 - 60%" xfId="376"/>
    <cellStyle name="Accent3 10" xfId="1719"/>
    <cellStyle name="Accent3 11" xfId="1720"/>
    <cellStyle name="Accent3 12" xfId="1721"/>
    <cellStyle name="Accent3 13" xfId="1722"/>
    <cellStyle name="Accent3 14" xfId="1723"/>
    <cellStyle name="Accent3 15" xfId="1724"/>
    <cellStyle name="Accent3 16" xfId="1725"/>
    <cellStyle name="Accent3 17" xfId="1726"/>
    <cellStyle name="Accent3 18" xfId="1727"/>
    <cellStyle name="Accent3 19" xfId="1728"/>
    <cellStyle name="Accent3 2" xfId="467"/>
    <cellStyle name="Accent3 20" xfId="1729"/>
    <cellStyle name="Accent3 21" xfId="1730"/>
    <cellStyle name="Accent3 22" xfId="1731"/>
    <cellStyle name="Accent3 23" xfId="1732"/>
    <cellStyle name="Accent3 24" xfId="1733"/>
    <cellStyle name="Accent3 25" xfId="1734"/>
    <cellStyle name="Accent3 26" xfId="1735"/>
    <cellStyle name="Accent3 27" xfId="1736"/>
    <cellStyle name="Accent3 28" xfId="1737"/>
    <cellStyle name="Accent3 29" xfId="1738"/>
    <cellStyle name="Accent3 3" xfId="486"/>
    <cellStyle name="Accent3 30" xfId="1739"/>
    <cellStyle name="Accent3 31" xfId="1740"/>
    <cellStyle name="Accent3 32" xfId="1741"/>
    <cellStyle name="Accent3 33" xfId="1742"/>
    <cellStyle name="Accent3 34" xfId="1743"/>
    <cellStyle name="Accent3 35" xfId="1744"/>
    <cellStyle name="Accent3 36" xfId="1745"/>
    <cellStyle name="Accent3 37" xfId="1746"/>
    <cellStyle name="Accent3 38" xfId="1747"/>
    <cellStyle name="Accent3 39" xfId="1748"/>
    <cellStyle name="Accent3 4" xfId="1749"/>
    <cellStyle name="Accent3 40" xfId="1750"/>
    <cellStyle name="Accent3 41" xfId="1751"/>
    <cellStyle name="Accent3 42" xfId="1752"/>
    <cellStyle name="Accent3 43" xfId="1753"/>
    <cellStyle name="Accent3 5" xfId="1754"/>
    <cellStyle name="Accent3 6" xfId="1755"/>
    <cellStyle name="Accent3 7" xfId="1756"/>
    <cellStyle name="Accent3 8" xfId="1757"/>
    <cellStyle name="Accent3 9" xfId="1758"/>
    <cellStyle name="Accent4" xfId="424" builtinId="41" customBuiltin="1"/>
    <cellStyle name="Accent4 - 20%" xfId="377"/>
    <cellStyle name="Accent4 - 40%" xfId="378"/>
    <cellStyle name="Accent4 - 60%" xfId="379"/>
    <cellStyle name="Accent4 10" xfId="1759"/>
    <cellStyle name="Accent4 11" xfId="1760"/>
    <cellStyle name="Accent4 12" xfId="1761"/>
    <cellStyle name="Accent4 13" xfId="1762"/>
    <cellStyle name="Accent4 14" xfId="1763"/>
    <cellStyle name="Accent4 15" xfId="1764"/>
    <cellStyle name="Accent4 16" xfId="1765"/>
    <cellStyle name="Accent4 17" xfId="1766"/>
    <cellStyle name="Accent4 18" xfId="1767"/>
    <cellStyle name="Accent4 19" xfId="1768"/>
    <cellStyle name="Accent4 2" xfId="471"/>
    <cellStyle name="Accent4 20" xfId="1769"/>
    <cellStyle name="Accent4 21" xfId="1770"/>
    <cellStyle name="Accent4 22" xfId="1771"/>
    <cellStyle name="Accent4 23" xfId="1772"/>
    <cellStyle name="Accent4 24" xfId="1773"/>
    <cellStyle name="Accent4 25" xfId="1774"/>
    <cellStyle name="Accent4 26" xfId="1775"/>
    <cellStyle name="Accent4 27" xfId="1776"/>
    <cellStyle name="Accent4 28" xfId="1777"/>
    <cellStyle name="Accent4 29" xfId="1778"/>
    <cellStyle name="Accent4 3" xfId="487"/>
    <cellStyle name="Accent4 30" xfId="1779"/>
    <cellStyle name="Accent4 31" xfId="1780"/>
    <cellStyle name="Accent4 32" xfId="1781"/>
    <cellStyle name="Accent4 33" xfId="1782"/>
    <cellStyle name="Accent4 34" xfId="1783"/>
    <cellStyle name="Accent4 35" xfId="1784"/>
    <cellStyle name="Accent4 36" xfId="1785"/>
    <cellStyle name="Accent4 37" xfId="1786"/>
    <cellStyle name="Accent4 38" xfId="1787"/>
    <cellStyle name="Accent4 39" xfId="1788"/>
    <cellStyle name="Accent4 4" xfId="1789"/>
    <cellStyle name="Accent4 40" xfId="1790"/>
    <cellStyle name="Accent4 41" xfId="1791"/>
    <cellStyle name="Accent4 42" xfId="1792"/>
    <cellStyle name="Accent4 43" xfId="1793"/>
    <cellStyle name="Accent4 5" xfId="1794"/>
    <cellStyle name="Accent4 6" xfId="1795"/>
    <cellStyle name="Accent4 7" xfId="1796"/>
    <cellStyle name="Accent4 8" xfId="1797"/>
    <cellStyle name="Accent4 9" xfId="1798"/>
    <cellStyle name="Accent5" xfId="428" builtinId="45" customBuiltin="1"/>
    <cellStyle name="Accent5 - 20%" xfId="380"/>
    <cellStyle name="Accent5 - 40%" xfId="381"/>
    <cellStyle name="Accent5 - 60%" xfId="382"/>
    <cellStyle name="Accent5 10" xfId="1799"/>
    <cellStyle name="Accent5 11" xfId="1800"/>
    <cellStyle name="Accent5 12" xfId="1801"/>
    <cellStyle name="Accent5 13" xfId="1802"/>
    <cellStyle name="Accent5 14" xfId="1803"/>
    <cellStyle name="Accent5 15" xfId="1804"/>
    <cellStyle name="Accent5 16" xfId="1805"/>
    <cellStyle name="Accent5 17" xfId="1806"/>
    <cellStyle name="Accent5 18" xfId="1807"/>
    <cellStyle name="Accent5 19" xfId="1808"/>
    <cellStyle name="Accent5 2" xfId="475"/>
    <cellStyle name="Accent5 20" xfId="1809"/>
    <cellStyle name="Accent5 21" xfId="1810"/>
    <cellStyle name="Accent5 22" xfId="1811"/>
    <cellStyle name="Accent5 23" xfId="1812"/>
    <cellStyle name="Accent5 24" xfId="1813"/>
    <cellStyle name="Accent5 25" xfId="1814"/>
    <cellStyle name="Accent5 26" xfId="1815"/>
    <cellStyle name="Accent5 27" xfId="1816"/>
    <cellStyle name="Accent5 28" xfId="1817"/>
    <cellStyle name="Accent5 29" xfId="1818"/>
    <cellStyle name="Accent5 3" xfId="488"/>
    <cellStyle name="Accent5 30" xfId="1819"/>
    <cellStyle name="Accent5 31" xfId="1820"/>
    <cellStyle name="Accent5 32" xfId="1821"/>
    <cellStyle name="Accent5 33" xfId="1822"/>
    <cellStyle name="Accent5 34" xfId="1823"/>
    <cellStyle name="Accent5 35" xfId="1824"/>
    <cellStyle name="Accent5 36" xfId="1825"/>
    <cellStyle name="Accent5 37" xfId="1826"/>
    <cellStyle name="Accent5 38" xfId="1827"/>
    <cellStyle name="Accent5 39" xfId="1828"/>
    <cellStyle name="Accent5 4" xfId="1829"/>
    <cellStyle name="Accent5 40" xfId="1830"/>
    <cellStyle name="Accent5 41" xfId="1831"/>
    <cellStyle name="Accent5 42" xfId="1832"/>
    <cellStyle name="Accent5 43" xfId="1833"/>
    <cellStyle name="Accent5 5" xfId="1834"/>
    <cellStyle name="Accent5 6" xfId="1835"/>
    <cellStyle name="Accent5 7" xfId="1836"/>
    <cellStyle name="Accent5 8" xfId="1837"/>
    <cellStyle name="Accent5 9" xfId="1838"/>
    <cellStyle name="Accent6" xfId="432" builtinId="49" customBuiltin="1"/>
    <cellStyle name="Accent6 - 20%" xfId="383"/>
    <cellStyle name="Accent6 - 40%" xfId="384"/>
    <cellStyle name="Accent6 - 60%" xfId="385"/>
    <cellStyle name="Accent6 10" xfId="1839"/>
    <cellStyle name="Accent6 11" xfId="1840"/>
    <cellStyle name="Accent6 12" xfId="1841"/>
    <cellStyle name="Accent6 13" xfId="1842"/>
    <cellStyle name="Accent6 14" xfId="1843"/>
    <cellStyle name="Accent6 15" xfId="1844"/>
    <cellStyle name="Accent6 16" xfId="1845"/>
    <cellStyle name="Accent6 17" xfId="1846"/>
    <cellStyle name="Accent6 18" xfId="1847"/>
    <cellStyle name="Accent6 19" xfId="1848"/>
    <cellStyle name="Accent6 2" xfId="479"/>
    <cellStyle name="Accent6 20" xfId="1849"/>
    <cellStyle name="Accent6 21" xfId="1850"/>
    <cellStyle name="Accent6 22" xfId="1851"/>
    <cellStyle name="Accent6 23" xfId="1852"/>
    <cellStyle name="Accent6 24" xfId="1853"/>
    <cellStyle name="Accent6 25" xfId="1854"/>
    <cellStyle name="Accent6 26" xfId="1855"/>
    <cellStyle name="Accent6 27" xfId="1856"/>
    <cellStyle name="Accent6 28" xfId="1857"/>
    <cellStyle name="Accent6 29" xfId="1858"/>
    <cellStyle name="Accent6 3" xfId="489"/>
    <cellStyle name="Accent6 30" xfId="1859"/>
    <cellStyle name="Accent6 31" xfId="1860"/>
    <cellStyle name="Accent6 32" xfId="1861"/>
    <cellStyle name="Accent6 33" xfId="1862"/>
    <cellStyle name="Accent6 34" xfId="1863"/>
    <cellStyle name="Accent6 35" xfId="1864"/>
    <cellStyle name="Accent6 36" xfId="1865"/>
    <cellStyle name="Accent6 37" xfId="1866"/>
    <cellStyle name="Accent6 38" xfId="1867"/>
    <cellStyle name="Accent6 39" xfId="1868"/>
    <cellStyle name="Accent6 4" xfId="1869"/>
    <cellStyle name="Accent6 40" xfId="1870"/>
    <cellStyle name="Accent6 41" xfId="1871"/>
    <cellStyle name="Accent6 42" xfId="1872"/>
    <cellStyle name="Accent6 43" xfId="1873"/>
    <cellStyle name="Accent6 5" xfId="1874"/>
    <cellStyle name="Accent6 6" xfId="1875"/>
    <cellStyle name="Accent6 7" xfId="1876"/>
    <cellStyle name="Accent6 8" xfId="1877"/>
    <cellStyle name="Accent6 9" xfId="1878"/>
    <cellStyle name="Bad" xfId="402" builtinId="27" customBuiltin="1"/>
    <cellStyle name="Bad 10" xfId="1879"/>
    <cellStyle name="Bad 2" xfId="449"/>
    <cellStyle name="Bad 3" xfId="1880"/>
    <cellStyle name="Bad 4" xfId="1881"/>
    <cellStyle name="Bad 5" xfId="1882"/>
    <cellStyle name="Bad 6" xfId="1883"/>
    <cellStyle name="Bad 7" xfId="1884"/>
    <cellStyle name="Bad 8" xfId="1885"/>
    <cellStyle name="Bad 9" xfId="1886"/>
    <cellStyle name="blank" xfId="145"/>
    <cellStyle name="Calc Currency (0)" xfId="146"/>
    <cellStyle name="Calculation" xfId="406" builtinId="22" customBuiltin="1"/>
    <cellStyle name="Calculation 10" xfId="1887"/>
    <cellStyle name="Calculation 2" xfId="453"/>
    <cellStyle name="Calculation 3" xfId="1888"/>
    <cellStyle name="Calculation 4" xfId="1889"/>
    <cellStyle name="Calculation 5" xfId="1890"/>
    <cellStyle name="Calculation 6" xfId="1891"/>
    <cellStyle name="Calculation 7" xfId="1892"/>
    <cellStyle name="Calculation 8" xfId="1893"/>
    <cellStyle name="Calculation 9" xfId="1894"/>
    <cellStyle name="Check Cell" xfId="408" builtinId="23" customBuiltin="1"/>
    <cellStyle name="Check Cell 10" xfId="1895"/>
    <cellStyle name="Check Cell 2" xfId="455"/>
    <cellStyle name="Check Cell 3" xfId="1896"/>
    <cellStyle name="Check Cell 4" xfId="1897"/>
    <cellStyle name="Check Cell 5" xfId="1898"/>
    <cellStyle name="Check Cell 6" xfId="1899"/>
    <cellStyle name="Check Cell 7" xfId="1900"/>
    <cellStyle name="Check Cell 8" xfId="1901"/>
    <cellStyle name="Check Cell 9" xfId="1902"/>
    <cellStyle name="CheckCell" xfId="147"/>
    <cellStyle name="Comma" xfId="440" builtinId="3"/>
    <cellStyle name="Comma 10" xfId="148"/>
    <cellStyle name="Comma 11" xfId="149"/>
    <cellStyle name="Comma 12" xfId="150"/>
    <cellStyle name="Comma 13" xfId="151"/>
    <cellStyle name="Comma 13 2" xfId="1903"/>
    <cellStyle name="Comma 13 2 2" xfId="1904"/>
    <cellStyle name="Comma 13 3" xfId="1905"/>
    <cellStyle name="Comma 14" xfId="1906"/>
    <cellStyle name="Comma 14 2" xfId="1907"/>
    <cellStyle name="Comma 14 2 2" xfId="1908"/>
    <cellStyle name="Comma 14 3" xfId="1909"/>
    <cellStyle name="Comma 15" xfId="395"/>
    <cellStyle name="Comma 16" xfId="1910"/>
    <cellStyle name="Comma 17" xfId="2496"/>
    <cellStyle name="Comma 2" xfId="152"/>
    <cellStyle name="Comma 2 2" xfId="153"/>
    <cellStyle name="Comma 2 3" xfId="1911"/>
    <cellStyle name="Comma 2 4" xfId="1912"/>
    <cellStyle name="Comma 2 5" xfId="1913"/>
    <cellStyle name="Comma 2 5 2" xfId="1914"/>
    <cellStyle name="Comma 2 5 2 2" xfId="1915"/>
    <cellStyle name="Comma 2 5 3" xfId="1916"/>
    <cellStyle name="Comma 3" xfId="154"/>
    <cellStyle name="Comma 3 2" xfId="155"/>
    <cellStyle name="Comma 3 3" xfId="1917"/>
    <cellStyle name="Comma 3 3 2" xfId="1918"/>
    <cellStyle name="Comma 3 4" xfId="1919"/>
    <cellStyle name="Comma 3 4 2" xfId="1920"/>
    <cellStyle name="Comma 3 4 2 2" xfId="1921"/>
    <cellStyle name="Comma 3 4 3" xfId="1922"/>
    <cellStyle name="Comma 4" xfId="156"/>
    <cellStyle name="Comma 4 2" xfId="157"/>
    <cellStyle name="Comma 4 3" xfId="158"/>
    <cellStyle name="Comma 4 3 2" xfId="1923"/>
    <cellStyle name="Comma 4 3 2 2" xfId="1924"/>
    <cellStyle name="Comma 4 3 3" xfId="1925"/>
    <cellStyle name="Comma 5" xfId="159"/>
    <cellStyle name="Comma 5 2" xfId="1926"/>
    <cellStyle name="Comma 5 3" xfId="1927"/>
    <cellStyle name="Comma 5 3 2" xfId="1928"/>
    <cellStyle name="Comma 5 3 2 2" xfId="1929"/>
    <cellStyle name="Comma 5 3 3" xfId="1930"/>
    <cellStyle name="Comma 6" xfId="160"/>
    <cellStyle name="Comma 6 2" xfId="1931"/>
    <cellStyle name="Comma 6 3" xfId="1932"/>
    <cellStyle name="Comma 6 3 2" xfId="1933"/>
    <cellStyle name="Comma 6 3 2 2" xfId="1934"/>
    <cellStyle name="Comma 6 3 3" xfId="1935"/>
    <cellStyle name="Comma 7" xfId="161"/>
    <cellStyle name="Comma 8" xfId="162"/>
    <cellStyle name="Comma 9" xfId="163"/>
    <cellStyle name="Comma0" xfId="164"/>
    <cellStyle name="Comma0 - Style2" xfId="165"/>
    <cellStyle name="Comma0 - Style4" xfId="166"/>
    <cellStyle name="Comma0 - Style5" xfId="167"/>
    <cellStyle name="Comma0 2" xfId="168"/>
    <cellStyle name="Comma0 3" xfId="169"/>
    <cellStyle name="Comma0 4" xfId="170"/>
    <cellStyle name="Comma0_00COS Ind Allocators" xfId="171"/>
    <cellStyle name="Comma1 - Style1" xfId="172"/>
    <cellStyle name="Copied" xfId="173"/>
    <cellStyle name="COST1" xfId="174"/>
    <cellStyle name="Curren - Style1" xfId="175"/>
    <cellStyle name="Curren - Style2" xfId="176"/>
    <cellStyle name="Curren - Style5" xfId="177"/>
    <cellStyle name="Curren - Style6" xfId="178"/>
    <cellStyle name="Currency 10" xfId="179"/>
    <cellStyle name="Currency 11" xfId="180"/>
    <cellStyle name="Currency 11 2" xfId="1936"/>
    <cellStyle name="Currency 11 2 2" xfId="1937"/>
    <cellStyle name="Currency 11 3" xfId="1938"/>
    <cellStyle name="Currency 12" xfId="1939"/>
    <cellStyle name="Currency 13" xfId="1940"/>
    <cellStyle name="Currency 2" xfId="181"/>
    <cellStyle name="Currency 2 2" xfId="1941"/>
    <cellStyle name="Currency 2 3" xfId="1942"/>
    <cellStyle name="Currency 3" xfId="182"/>
    <cellStyle name="Currency 4" xfId="183"/>
    <cellStyle name="Currency 5" xfId="184"/>
    <cellStyle name="Currency 6" xfId="185"/>
    <cellStyle name="Currency 7" xfId="186"/>
    <cellStyle name="Currency 8" xfId="187"/>
    <cellStyle name="Currency 9" xfId="188"/>
    <cellStyle name="Currency0" xfId="189"/>
    <cellStyle name="Date" xfId="190"/>
    <cellStyle name="Date 2" xfId="191"/>
    <cellStyle name="Date 3" xfId="192"/>
    <cellStyle name="Date 4" xfId="193"/>
    <cellStyle name="Emphasis 1" xfId="386"/>
    <cellStyle name="Emphasis 2" xfId="387"/>
    <cellStyle name="Emphasis 3" xfId="388"/>
    <cellStyle name="Entered" xfId="194"/>
    <cellStyle name="Euro" xfId="195"/>
    <cellStyle name="Explanatory Text" xfId="410" builtinId="53" customBuiltin="1"/>
    <cellStyle name="Explanatory Text 10" xfId="1943"/>
    <cellStyle name="Explanatory Text 2" xfId="457"/>
    <cellStyle name="Explanatory Text 3" xfId="1944"/>
    <cellStyle name="Explanatory Text 4" xfId="1945"/>
    <cellStyle name="Explanatory Text 5" xfId="1946"/>
    <cellStyle name="Explanatory Text 6" xfId="1947"/>
    <cellStyle name="Explanatory Text 7" xfId="1948"/>
    <cellStyle name="Explanatory Text 8" xfId="1949"/>
    <cellStyle name="Explanatory Text 9" xfId="1950"/>
    <cellStyle name="Fixed" xfId="196"/>
    <cellStyle name="Fixed3 - Style3" xfId="197"/>
    <cellStyle name="Good" xfId="401" builtinId="26" customBuiltin="1"/>
    <cellStyle name="Good 10" xfId="1951"/>
    <cellStyle name="Good 2" xfId="448"/>
    <cellStyle name="Good 3" xfId="1952"/>
    <cellStyle name="Good 4" xfId="1953"/>
    <cellStyle name="Good 5" xfId="1954"/>
    <cellStyle name="Good 6" xfId="1955"/>
    <cellStyle name="Good 7" xfId="1956"/>
    <cellStyle name="Good 8" xfId="1957"/>
    <cellStyle name="Good 9" xfId="1958"/>
    <cellStyle name="Grey" xfId="198"/>
    <cellStyle name="Grey 2" xfId="199"/>
    <cellStyle name="Grey 3" xfId="200"/>
    <cellStyle name="Grey 4" xfId="201"/>
    <cellStyle name="Header" xfId="202"/>
    <cellStyle name="Header1" xfId="203"/>
    <cellStyle name="Header2" xfId="204"/>
    <cellStyle name="Heading" xfId="205"/>
    <cellStyle name="Heading 1" xfId="397" builtinId="16" customBuiltin="1"/>
    <cellStyle name="Heading 1 10" xfId="1959"/>
    <cellStyle name="Heading 1 2" xfId="444"/>
    <cellStyle name="Heading 1 3" xfId="1960"/>
    <cellStyle name="Heading 1 4" xfId="1961"/>
    <cellStyle name="Heading 1 5" xfId="1962"/>
    <cellStyle name="Heading 1 6" xfId="1963"/>
    <cellStyle name="Heading 1 7" xfId="1964"/>
    <cellStyle name="Heading 1 8" xfId="1965"/>
    <cellStyle name="Heading 1 9" xfId="1966"/>
    <cellStyle name="Heading 2" xfId="398" builtinId="17" customBuiltin="1"/>
    <cellStyle name="Heading 2 10" xfId="1967"/>
    <cellStyle name="Heading 2 2" xfId="445"/>
    <cellStyle name="Heading 2 3" xfId="1968"/>
    <cellStyle name="Heading 2 4" xfId="1969"/>
    <cellStyle name="Heading 2 5" xfId="1970"/>
    <cellStyle name="Heading 2 6" xfId="1971"/>
    <cellStyle name="Heading 2 7" xfId="1972"/>
    <cellStyle name="Heading 2 8" xfId="1973"/>
    <cellStyle name="Heading 2 9" xfId="1974"/>
    <cellStyle name="Heading 3" xfId="399" builtinId="18" customBuiltin="1"/>
    <cellStyle name="Heading 3 10" xfId="1975"/>
    <cellStyle name="Heading 3 2" xfId="446"/>
    <cellStyle name="Heading 3 3" xfId="1976"/>
    <cellStyle name="Heading 3 4" xfId="1977"/>
    <cellStyle name="Heading 3 5" xfId="1978"/>
    <cellStyle name="Heading 3 6" xfId="1979"/>
    <cellStyle name="Heading 3 7" xfId="1980"/>
    <cellStyle name="Heading 3 8" xfId="1981"/>
    <cellStyle name="Heading 3 9" xfId="1982"/>
    <cellStyle name="Heading 4" xfId="400" builtinId="19" customBuiltin="1"/>
    <cellStyle name="Heading 4 10" xfId="1983"/>
    <cellStyle name="Heading 4 2" xfId="447"/>
    <cellStyle name="Heading 4 3" xfId="1984"/>
    <cellStyle name="Heading 4 4" xfId="1985"/>
    <cellStyle name="Heading 4 5" xfId="1986"/>
    <cellStyle name="Heading 4 6" xfId="1987"/>
    <cellStyle name="Heading 4 7" xfId="1988"/>
    <cellStyle name="Heading 4 8" xfId="1989"/>
    <cellStyle name="Heading 4 9" xfId="1990"/>
    <cellStyle name="Heading1" xfId="206"/>
    <cellStyle name="Heading2" xfId="207"/>
    <cellStyle name="Input" xfId="404" builtinId="20" customBuiltin="1"/>
    <cellStyle name="Input [yellow]" xfId="208"/>
    <cellStyle name="Input [yellow] 2" xfId="209"/>
    <cellStyle name="Input [yellow] 3" xfId="210"/>
    <cellStyle name="Input [yellow] 4" xfId="211"/>
    <cellStyle name="Input 10" xfId="1991"/>
    <cellStyle name="Input 11" xfId="1992"/>
    <cellStyle name="Input 12" xfId="1993"/>
    <cellStyle name="Input 13" xfId="1994"/>
    <cellStyle name="Input 14" xfId="1995"/>
    <cellStyle name="Input 15" xfId="1996"/>
    <cellStyle name="Input 16" xfId="1997"/>
    <cellStyle name="Input 17" xfId="1998"/>
    <cellStyle name="Input 18" xfId="1999"/>
    <cellStyle name="Input 19" xfId="2000"/>
    <cellStyle name="Input 2" xfId="451"/>
    <cellStyle name="Input 20" xfId="2001"/>
    <cellStyle name="Input 21" xfId="2002"/>
    <cellStyle name="Input 22" xfId="2003"/>
    <cellStyle name="Input 23" xfId="2004"/>
    <cellStyle name="Input 24" xfId="2005"/>
    <cellStyle name="Input 25" xfId="2006"/>
    <cellStyle name="Input 26" xfId="2007"/>
    <cellStyle name="Input 27" xfId="2008"/>
    <cellStyle name="Input 28" xfId="2009"/>
    <cellStyle name="Input 29" xfId="2010"/>
    <cellStyle name="Input 3" xfId="483"/>
    <cellStyle name="Input 30" xfId="2011"/>
    <cellStyle name="Input 31" xfId="2012"/>
    <cellStyle name="Input 32" xfId="2013"/>
    <cellStyle name="Input 33" xfId="2014"/>
    <cellStyle name="Input 34" xfId="2015"/>
    <cellStyle name="Input 35" xfId="2016"/>
    <cellStyle name="Input 36" xfId="2017"/>
    <cellStyle name="Input 37" xfId="2018"/>
    <cellStyle name="Input 38" xfId="2019"/>
    <cellStyle name="Input 39" xfId="2020"/>
    <cellStyle name="Input 4" xfId="2021"/>
    <cellStyle name="Input 40" xfId="2022"/>
    <cellStyle name="Input 41" xfId="2023"/>
    <cellStyle name="Input 42" xfId="2024"/>
    <cellStyle name="Input 43" xfId="2025"/>
    <cellStyle name="Input 5" xfId="2026"/>
    <cellStyle name="Input 6" xfId="2027"/>
    <cellStyle name="Input 7" xfId="2028"/>
    <cellStyle name="Input 8" xfId="2029"/>
    <cellStyle name="Input 9" xfId="2030"/>
    <cellStyle name="Input Cells" xfId="212"/>
    <cellStyle name="Input Cells Percent" xfId="213"/>
    <cellStyle name="Input Cells_Book9" xfId="214"/>
    <cellStyle name="Lines" xfId="215"/>
    <cellStyle name="LINKED" xfId="216"/>
    <cellStyle name="Linked Cell" xfId="407" builtinId="24" customBuiltin="1"/>
    <cellStyle name="Linked Cell 10" xfId="2031"/>
    <cellStyle name="Linked Cell 2" xfId="454"/>
    <cellStyle name="Linked Cell 3" xfId="2032"/>
    <cellStyle name="Linked Cell 4" xfId="2033"/>
    <cellStyle name="Linked Cell 5" xfId="2034"/>
    <cellStyle name="Linked Cell 6" xfId="2035"/>
    <cellStyle name="Linked Cell 7" xfId="2036"/>
    <cellStyle name="Linked Cell 8" xfId="2037"/>
    <cellStyle name="Linked Cell 9" xfId="2038"/>
    <cellStyle name="modified border" xfId="217"/>
    <cellStyle name="modified border 2" xfId="218"/>
    <cellStyle name="modified border 3" xfId="219"/>
    <cellStyle name="modified border 4" xfId="220"/>
    <cellStyle name="modified border1" xfId="221"/>
    <cellStyle name="modified border1 2" xfId="222"/>
    <cellStyle name="modified border1 3" xfId="223"/>
    <cellStyle name="modified border1 4" xfId="224"/>
    <cellStyle name="Neutral" xfId="403" builtinId="28" customBuiltin="1"/>
    <cellStyle name="Neutral 10" xfId="2039"/>
    <cellStyle name="Neutral 2" xfId="450"/>
    <cellStyle name="Neutral 3" xfId="2040"/>
    <cellStyle name="Neutral 4" xfId="2041"/>
    <cellStyle name="Neutral 5" xfId="2042"/>
    <cellStyle name="Neutral 6" xfId="2043"/>
    <cellStyle name="Neutral 7" xfId="2044"/>
    <cellStyle name="Neutral 8" xfId="2045"/>
    <cellStyle name="Neutral 9" xfId="2046"/>
    <cellStyle name="no dec" xfId="225"/>
    <cellStyle name="Normal" xfId="0" builtinId="0"/>
    <cellStyle name="Normal - Style1" xfId="226"/>
    <cellStyle name="Normal - Style1 2" xfId="227"/>
    <cellStyle name="Normal - Style1 3" xfId="228"/>
    <cellStyle name="Normal - Style1 4" xfId="229"/>
    <cellStyle name="Normal 10" xfId="230"/>
    <cellStyle name="Normal 10 2" xfId="231"/>
    <cellStyle name="Normal 10 3" xfId="2047"/>
    <cellStyle name="Normal 10 3 2" xfId="2048"/>
    <cellStyle name="Normal 10 3 2 2" xfId="2049"/>
    <cellStyle name="Normal 10 3 3" xfId="2050"/>
    <cellStyle name="Normal 11" xfId="232"/>
    <cellStyle name="Normal 11 2" xfId="2051"/>
    <cellStyle name="Normal 11 3" xfId="2052"/>
    <cellStyle name="Normal 11 3 2" xfId="2053"/>
    <cellStyle name="Normal 11 3 2 2" xfId="2054"/>
    <cellStyle name="Normal 11 3 3" xfId="2055"/>
    <cellStyle name="Normal 12" xfId="233"/>
    <cellStyle name="Normal 12 2" xfId="2056"/>
    <cellStyle name="Normal 12 3" xfId="2057"/>
    <cellStyle name="Normal 12 3 2" xfId="2058"/>
    <cellStyle name="Normal 12 3 2 2" xfId="2059"/>
    <cellStyle name="Normal 12 3 3" xfId="2060"/>
    <cellStyle name="Normal 13" xfId="234"/>
    <cellStyle name="Normal 13 2" xfId="2061"/>
    <cellStyle name="Normal 13 3" xfId="2062"/>
    <cellStyle name="Normal 13 3 2" xfId="2063"/>
    <cellStyle name="Normal 13 3 2 2" xfId="2064"/>
    <cellStyle name="Normal 13 3 3" xfId="2065"/>
    <cellStyle name="Normal 14" xfId="235"/>
    <cellStyle name="Normal 14 2" xfId="2066"/>
    <cellStyle name="Normal 14 2 2" xfId="2067"/>
    <cellStyle name="Normal 14 2 2 2" xfId="2068"/>
    <cellStyle name="Normal 14 2 3" xfId="2069"/>
    <cellStyle name="Normal 14 3" xfId="2070"/>
    <cellStyle name="Normal 15" xfId="236"/>
    <cellStyle name="Normal 15 2" xfId="2071"/>
    <cellStyle name="Normal 15 2 2" xfId="2072"/>
    <cellStyle name="Normal 15 2 2 2" xfId="2073"/>
    <cellStyle name="Normal 15 2 3" xfId="2074"/>
    <cellStyle name="Normal 16" xfId="237"/>
    <cellStyle name="Normal 16 2" xfId="2075"/>
    <cellStyle name="Normal 16 3" xfId="2076"/>
    <cellStyle name="Normal 17" xfId="238"/>
    <cellStyle name="Normal 17 2" xfId="2077"/>
    <cellStyle name="Normal 17 2 2" xfId="2078"/>
    <cellStyle name="Normal 17 2 2 2" xfId="2079"/>
    <cellStyle name="Normal 17 2 3" xfId="2080"/>
    <cellStyle name="Normal 17 3" xfId="2081"/>
    <cellStyle name="Normal 17 3 2" xfId="2082"/>
    <cellStyle name="Normal 17 4" xfId="2083"/>
    <cellStyle name="Normal 18" xfId="239"/>
    <cellStyle name="Normal 18 2" xfId="2084"/>
    <cellStyle name="Normal 18 2 2" xfId="2085"/>
    <cellStyle name="Normal 18 2 2 2" xfId="2086"/>
    <cellStyle name="Normal 18 2 3" xfId="2087"/>
    <cellStyle name="Normal 18 3" xfId="2088"/>
    <cellStyle name="Normal 18 3 2" xfId="2089"/>
    <cellStyle name="Normal 18 4" xfId="2090"/>
    <cellStyle name="Normal 19" xfId="240"/>
    <cellStyle name="Normal 19 2" xfId="2091"/>
    <cellStyle name="Normal 19 2 2" xfId="2092"/>
    <cellStyle name="Normal 19 3" xfId="2093"/>
    <cellStyle name="Normal 2" xfId="241"/>
    <cellStyle name="Normal 2 10" xfId="2094"/>
    <cellStyle name="Normal 2 10 2" xfId="2095"/>
    <cellStyle name="Normal 2 11" xfId="2096"/>
    <cellStyle name="Normal 2 2" xfId="242"/>
    <cellStyle name="Normal 2 2 2" xfId="243"/>
    <cellStyle name="Normal 2 2 3" xfId="244"/>
    <cellStyle name="Normal 2 3" xfId="245"/>
    <cellStyle name="Normal 2 4" xfId="246"/>
    <cellStyle name="Normal 2 5" xfId="247"/>
    <cellStyle name="Normal 2 6" xfId="248"/>
    <cellStyle name="Normal 2 7" xfId="249"/>
    <cellStyle name="Normal 2 8" xfId="2097"/>
    <cellStyle name="Normal 2 8 2" xfId="2098"/>
    <cellStyle name="Normal 2 8 2 2" xfId="2099"/>
    <cellStyle name="Normal 2 8 2 2 2" xfId="2100"/>
    <cellStyle name="Normal 2 8 2 3" xfId="2101"/>
    <cellStyle name="Normal 2 8 3" xfId="2102"/>
    <cellStyle name="Normal 2 8 3 2" xfId="2103"/>
    <cellStyle name="Normal 2 8 4" xfId="2104"/>
    <cellStyle name="Normal 2 9" xfId="2105"/>
    <cellStyle name="Normal 2 9 2" xfId="2106"/>
    <cellStyle name="Normal 2 9 2 2" xfId="2107"/>
    <cellStyle name="Normal 2 9 3" xfId="2108"/>
    <cellStyle name="Normal 2_3.05 Allocation Method 2010 GTR WF" xfId="250"/>
    <cellStyle name="Normal 20" xfId="436"/>
    <cellStyle name="Normal 20 2" xfId="2109"/>
    <cellStyle name="Normal 20 2 2" xfId="2110"/>
    <cellStyle name="Normal 20 3" xfId="2111"/>
    <cellStyle name="Normal 21" xfId="438"/>
    <cellStyle name="Normal 21 2" xfId="2112"/>
    <cellStyle name="Normal 21 2 2" xfId="2113"/>
    <cellStyle name="Normal 21 3" xfId="2114"/>
    <cellStyle name="Normal 22" xfId="437"/>
    <cellStyle name="Normal 22 2" xfId="2115"/>
    <cellStyle name="Normal 22 2 2" xfId="2116"/>
    <cellStyle name="Normal 22 3" xfId="2117"/>
    <cellStyle name="Normal 23" xfId="442"/>
    <cellStyle name="Normal 23 2" xfId="2118"/>
    <cellStyle name="Normal 23 2 2" xfId="2119"/>
    <cellStyle name="Normal 23 3" xfId="2120"/>
    <cellStyle name="Normal 24" xfId="443"/>
    <cellStyle name="Normal 24 2" xfId="2121"/>
    <cellStyle name="Normal 24 2 2" xfId="2122"/>
    <cellStyle name="Normal 24 3" xfId="2123"/>
    <cellStyle name="Normal 25" xfId="2124"/>
    <cellStyle name="Normal 25 2" xfId="2125"/>
    <cellStyle name="Normal 25 2 2" xfId="2126"/>
    <cellStyle name="Normal 25 3" xfId="2127"/>
    <cellStyle name="Normal 26" xfId="2128"/>
    <cellStyle name="Normal 26 2" xfId="2129"/>
    <cellStyle name="Normal 26 2 2" xfId="2130"/>
    <cellStyle name="Normal 26 3" xfId="2131"/>
    <cellStyle name="Normal 27" xfId="2132"/>
    <cellStyle name="Normal 27 2" xfId="2133"/>
    <cellStyle name="Normal 27 2 2" xfId="2134"/>
    <cellStyle name="Normal 27 3" xfId="2135"/>
    <cellStyle name="Normal 28" xfId="2136"/>
    <cellStyle name="Normal 28 2" xfId="2137"/>
    <cellStyle name="Normal 28 2 2" xfId="2138"/>
    <cellStyle name="Normal 28 3" xfId="2139"/>
    <cellStyle name="Normal 29" xfId="2140"/>
    <cellStyle name="Normal 29 2" xfId="2141"/>
    <cellStyle name="Normal 29 2 2" xfId="2142"/>
    <cellStyle name="Normal 29 3" xfId="2143"/>
    <cellStyle name="Normal 3" xfId="251"/>
    <cellStyle name="Normal 3 2" xfId="252"/>
    <cellStyle name="Normal 3 2 2" xfId="2498"/>
    <cellStyle name="Normal 3 3" xfId="253"/>
    <cellStyle name="Normal 3 4" xfId="254"/>
    <cellStyle name="Normal 3 5" xfId="255"/>
    <cellStyle name="Normal 3 6" xfId="2144"/>
    <cellStyle name="Normal 3 7" xfId="2145"/>
    <cellStyle name="Normal 3 7 2" xfId="2146"/>
    <cellStyle name="Normal 3 7 2 2" xfId="2147"/>
    <cellStyle name="Normal 3 7 3" xfId="2148"/>
    <cellStyle name="Normal 3_Net Classified Plant" xfId="256"/>
    <cellStyle name="Normal 30" xfId="2149"/>
    <cellStyle name="Normal 30 2" xfId="2150"/>
    <cellStyle name="Normal 30 2 2" xfId="2151"/>
    <cellStyle name="Normal 30 3" xfId="2152"/>
    <cellStyle name="Normal 31" xfId="2153"/>
    <cellStyle name="Normal 31 2" xfId="2154"/>
    <cellStyle name="Normal 31 2 2" xfId="2155"/>
    <cellStyle name="Normal 31 3" xfId="2156"/>
    <cellStyle name="Normal 32" xfId="2157"/>
    <cellStyle name="Normal 32 2" xfId="2158"/>
    <cellStyle name="Normal 32 2 2" xfId="2159"/>
    <cellStyle name="Normal 32 2 2 2" xfId="2160"/>
    <cellStyle name="Normal 32 2 3" xfId="2161"/>
    <cellStyle name="Normal 32 3" xfId="2162"/>
    <cellStyle name="Normal 32 3 2" xfId="2163"/>
    <cellStyle name="Normal 32 4" xfId="2164"/>
    <cellStyle name="Normal 33" xfId="2165"/>
    <cellStyle name="Normal 33 2" xfId="2166"/>
    <cellStyle name="Normal 33 2 2" xfId="2167"/>
    <cellStyle name="Normal 33 3" xfId="2168"/>
    <cellStyle name="Normal 34" xfId="2169"/>
    <cellStyle name="Normal 34 2" xfId="2170"/>
    <cellStyle name="Normal 34 2 2" xfId="2171"/>
    <cellStyle name="Normal 34 3" xfId="2172"/>
    <cellStyle name="Normal 35" xfId="2173"/>
    <cellStyle name="Normal 35 2" xfId="2174"/>
    <cellStyle name="Normal 35 2 2" xfId="2175"/>
    <cellStyle name="Normal 35 3" xfId="2176"/>
    <cellStyle name="Normal 36" xfId="2177"/>
    <cellStyle name="Normal 36 2" xfId="2178"/>
    <cellStyle name="Normal 36 2 2" xfId="2179"/>
    <cellStyle name="Normal 36 3" xfId="2180"/>
    <cellStyle name="Normal 37" xfId="2181"/>
    <cellStyle name="Normal 37 2" xfId="2182"/>
    <cellStyle name="Normal 37 2 2" xfId="2183"/>
    <cellStyle name="Normal 37 3" xfId="2184"/>
    <cellStyle name="Normal 38" xfId="2185"/>
    <cellStyle name="Normal 38 2" xfId="2186"/>
    <cellStyle name="Normal 38 2 2" xfId="2187"/>
    <cellStyle name="Normal 38 3" xfId="2188"/>
    <cellStyle name="Normal 39" xfId="2189"/>
    <cellStyle name="Normal 39 2" xfId="2190"/>
    <cellStyle name="Normal 39 2 2" xfId="2191"/>
    <cellStyle name="Normal 39 3" xfId="2192"/>
    <cellStyle name="Normal 4" xfId="257"/>
    <cellStyle name="Normal 4 2" xfId="258"/>
    <cellStyle name="Normal 4 3" xfId="2193"/>
    <cellStyle name="Normal 4 4" xfId="2194"/>
    <cellStyle name="Normal 4 4 2" xfId="2195"/>
    <cellStyle name="Normal 4 4 2 2" xfId="2196"/>
    <cellStyle name="Normal 4 4 3" xfId="2197"/>
    <cellStyle name="Normal 4 5" xfId="2198"/>
    <cellStyle name="Normal 4 5 2" xfId="2199"/>
    <cellStyle name="Normal 4 5 2 2" xfId="2200"/>
    <cellStyle name="Normal 4 5 3" xfId="2201"/>
    <cellStyle name="Normal 4 6" xfId="2202"/>
    <cellStyle name="Normal 4 7" xfId="2203"/>
    <cellStyle name="Normal 4 7 2" xfId="2204"/>
    <cellStyle name="Normal 4 7 2 2" xfId="2205"/>
    <cellStyle name="Normal 4 7 3" xfId="2206"/>
    <cellStyle name="Normal 4_3.05 Allocation Method 2010 GTR WF" xfId="259"/>
    <cellStyle name="Normal 40" xfId="2207"/>
    <cellStyle name="Normal 40 2" xfId="2208"/>
    <cellStyle name="Normal 40 2 2" xfId="2209"/>
    <cellStyle name="Normal 40 3" xfId="2210"/>
    <cellStyle name="Normal 41" xfId="2211"/>
    <cellStyle name="Normal 41 2" xfId="2484"/>
    <cellStyle name="Normal 41 2 2" xfId="2499"/>
    <cellStyle name="Normal 41 3" xfId="2500"/>
    <cellStyle name="Normal 42" xfId="2212"/>
    <cellStyle name="Normal 42 2" xfId="2213"/>
    <cellStyle name="Normal 42 2 2" xfId="2214"/>
    <cellStyle name="Normal 42 3" xfId="2215"/>
    <cellStyle name="Normal 42 4" xfId="2497"/>
    <cellStyle name="Normal 43" xfId="2216"/>
    <cellStyle name="Normal 43 2" xfId="2217"/>
    <cellStyle name="Normal 43 3" xfId="2501"/>
    <cellStyle name="Normal 44" xfId="2218"/>
    <cellStyle name="Normal 44 2" xfId="2219"/>
    <cellStyle name="Normal 44 2 2" xfId="2220"/>
    <cellStyle name="Normal 44 3" xfId="2221"/>
    <cellStyle name="Normal 44 4" xfId="2495"/>
    <cellStyle name="Normal 45" xfId="2222"/>
    <cellStyle name="Normal 45 2" xfId="2223"/>
    <cellStyle name="Normal 45 2 2" xfId="2502"/>
    <cellStyle name="Normal 45 3" xfId="2503"/>
    <cellStyle name="Normal 45 4" xfId="2504"/>
    <cellStyle name="Normal 46" xfId="2224"/>
    <cellStyle name="Normal 46 2" xfId="2225"/>
    <cellStyle name="Normal 46 2 2" xfId="2226"/>
    <cellStyle name="Normal 46 3" xfId="2227"/>
    <cellStyle name="Normal 46 4" xfId="2505"/>
    <cellStyle name="Normal 47" xfId="2228"/>
    <cellStyle name="Normal 47 2" xfId="2506"/>
    <cellStyle name="Normal 47 3" xfId="2507"/>
    <cellStyle name="Normal 48" xfId="2229"/>
    <cellStyle name="Normal 48 2" xfId="2230"/>
    <cellStyle name="Normal 48 3" xfId="2508"/>
    <cellStyle name="Normal 49" xfId="2483"/>
    <cellStyle name="Normal 49 2" xfId="2509"/>
    <cellStyle name="Normal 49 3" xfId="2510"/>
    <cellStyle name="Normal 5" xfId="260"/>
    <cellStyle name="Normal 5 2" xfId="490"/>
    <cellStyle name="Normal 5 2 2" xfId="2231"/>
    <cellStyle name="Normal 5 2 2 2" xfId="2232"/>
    <cellStyle name="Normal 5 2 3" xfId="2233"/>
    <cellStyle name="Normal 5 3" xfId="2234"/>
    <cellStyle name="Normal 5 3 2" xfId="2235"/>
    <cellStyle name="Normal 5 3 2 2" xfId="2236"/>
    <cellStyle name="Normal 5 3 3" xfId="2237"/>
    <cellStyle name="Normal 5 4" xfId="2238"/>
    <cellStyle name="Normal 5 4 2" xfId="2239"/>
    <cellStyle name="Normal 5 4 2 2" xfId="2240"/>
    <cellStyle name="Normal 5 4 3" xfId="2241"/>
    <cellStyle name="Normal 5 5" xfId="2242"/>
    <cellStyle name="Normal 5 5 2" xfId="2243"/>
    <cellStyle name="Normal 5 5 2 2" xfId="2244"/>
    <cellStyle name="Normal 5 5 3" xfId="2245"/>
    <cellStyle name="Normal 5 6" xfId="2246"/>
    <cellStyle name="Normal 5 6 2" xfId="2247"/>
    <cellStyle name="Normal 5 6 2 2" xfId="2248"/>
    <cellStyle name="Normal 5 6 3" xfId="2249"/>
    <cellStyle name="Normal 5 7" xfId="2250"/>
    <cellStyle name="Normal 5 7 2" xfId="2251"/>
    <cellStyle name="Normal 5 8" xfId="2252"/>
    <cellStyle name="Normal 50" xfId="2485"/>
    <cellStyle name="Normal 50 2" xfId="2511"/>
    <cellStyle name="Normal 50 3" xfId="2512"/>
    <cellStyle name="Normal 51" xfId="2486"/>
    <cellStyle name="Normal 51 2" xfId="2513"/>
    <cellStyle name="Normal 51 3" xfId="2514"/>
    <cellStyle name="Normal 52" xfId="2487"/>
    <cellStyle name="Normal 52 2" xfId="2515"/>
    <cellStyle name="Normal 52 3" xfId="2516"/>
    <cellStyle name="Normal 53" xfId="2488"/>
    <cellStyle name="Normal 53 2" xfId="2517"/>
    <cellStyle name="Normal 53 3" xfId="2518"/>
    <cellStyle name="Normal 54" xfId="2489"/>
    <cellStyle name="Normal 54 2" xfId="2519"/>
    <cellStyle name="Normal 54 3" xfId="2520"/>
    <cellStyle name="Normal 55" xfId="2490"/>
    <cellStyle name="Normal 55 2" xfId="2521"/>
    <cellStyle name="Normal 55 3" xfId="2522"/>
    <cellStyle name="Normal 56" xfId="2491"/>
    <cellStyle name="Normal 56 2" xfId="2523"/>
    <cellStyle name="Normal 56 3" xfId="2524"/>
    <cellStyle name="Normal 57" xfId="2492"/>
    <cellStyle name="Normal 58" xfId="2493"/>
    <cellStyle name="Normal 59" xfId="2494"/>
    <cellStyle name="Normal 59 2" xfId="2525"/>
    <cellStyle name="Normal 6" xfId="261"/>
    <cellStyle name="Normal 6 2" xfId="2253"/>
    <cellStyle name="Normal 6 3" xfId="2254"/>
    <cellStyle name="Normal 6 3 2" xfId="2255"/>
    <cellStyle name="Normal 6 3 2 2" xfId="2256"/>
    <cellStyle name="Normal 6 3 3" xfId="2257"/>
    <cellStyle name="Normal 60" xfId="2526"/>
    <cellStyle name="Normal 60 2" xfId="2527"/>
    <cellStyle name="Normal 61" xfId="2528"/>
    <cellStyle name="Normal 62" xfId="2529"/>
    <cellStyle name="Normal 7" xfId="262"/>
    <cellStyle name="Normal 7 2" xfId="2258"/>
    <cellStyle name="Normal 7 3" xfId="2259"/>
    <cellStyle name="Normal 7 3 2" xfId="2260"/>
    <cellStyle name="Normal 7 3 2 2" xfId="2261"/>
    <cellStyle name="Normal 7 3 3" xfId="2262"/>
    <cellStyle name="Normal 8" xfId="263"/>
    <cellStyle name="Normal 8 2" xfId="2263"/>
    <cellStyle name="Normal 8 3" xfId="2264"/>
    <cellStyle name="Normal 8 3 2" xfId="2265"/>
    <cellStyle name="Normal 8 3 2 2" xfId="2266"/>
    <cellStyle name="Normal 8 3 3" xfId="2267"/>
    <cellStyle name="Normal 9" xfId="264"/>
    <cellStyle name="Normal 9 2" xfId="2268"/>
    <cellStyle name="Normal 9 3" xfId="2269"/>
    <cellStyle name="Normal 9 3 2" xfId="2270"/>
    <cellStyle name="Normal 9 3 2 2" xfId="2271"/>
    <cellStyle name="Normal 9 3 3" xfId="2272"/>
    <cellStyle name="Note" xfId="441" builtinId="10" customBuiltin="1"/>
    <cellStyle name="Note 10" xfId="265"/>
    <cellStyle name="Note 10 2" xfId="2273"/>
    <cellStyle name="Note 10 3" xfId="2274"/>
    <cellStyle name="Note 10 3 2" xfId="2275"/>
    <cellStyle name="Note 10 3 2 2" xfId="2276"/>
    <cellStyle name="Note 10 3 3" xfId="2277"/>
    <cellStyle name="Note 11" xfId="266"/>
    <cellStyle name="Note 11 2" xfId="2278"/>
    <cellStyle name="Note 11 3" xfId="2279"/>
    <cellStyle name="Note 11 3 2" xfId="2280"/>
    <cellStyle name="Note 11 3 2 2" xfId="2281"/>
    <cellStyle name="Note 11 3 3" xfId="2282"/>
    <cellStyle name="Note 12" xfId="267"/>
    <cellStyle name="Note 12 2" xfId="2283"/>
    <cellStyle name="Note 12 3" xfId="2284"/>
    <cellStyle name="Note 12 3 2" xfId="2285"/>
    <cellStyle name="Note 12 3 2 2" xfId="2286"/>
    <cellStyle name="Note 12 3 3" xfId="2287"/>
    <cellStyle name="Note 13" xfId="439"/>
    <cellStyle name="Note 13 2" xfId="2288"/>
    <cellStyle name="Note 13 2 2" xfId="2289"/>
    <cellStyle name="Note 13 2 2 2" xfId="2290"/>
    <cellStyle name="Note 13 2 3" xfId="2291"/>
    <cellStyle name="Note 13 3" xfId="2292"/>
    <cellStyle name="Note 13 3 2" xfId="2293"/>
    <cellStyle name="Note 13 4" xfId="2294"/>
    <cellStyle name="Note 14" xfId="2295"/>
    <cellStyle name="Note 14 2" xfId="2296"/>
    <cellStyle name="Note 14 2 2" xfId="2297"/>
    <cellStyle name="Note 14 3" xfId="2298"/>
    <cellStyle name="Note 15" xfId="2299"/>
    <cellStyle name="Note 15 2" xfId="2300"/>
    <cellStyle name="Note 15 2 2" xfId="2301"/>
    <cellStyle name="Note 15 3" xfId="2302"/>
    <cellStyle name="Note 16" xfId="2303"/>
    <cellStyle name="Note 16 2" xfId="2304"/>
    <cellStyle name="Note 16 2 2" xfId="2305"/>
    <cellStyle name="Note 16 3" xfId="2306"/>
    <cellStyle name="Note 17" xfId="2307"/>
    <cellStyle name="Note 17 2" xfId="2308"/>
    <cellStyle name="Note 17 2 2" xfId="2309"/>
    <cellStyle name="Note 17 3" xfId="2310"/>
    <cellStyle name="Note 18" xfId="2311"/>
    <cellStyle name="Note 18 2" xfId="2312"/>
    <cellStyle name="Note 18 2 2" xfId="2313"/>
    <cellStyle name="Note 18 3" xfId="2314"/>
    <cellStyle name="Note 19" xfId="2315"/>
    <cellStyle name="Note 19 2" xfId="2316"/>
    <cellStyle name="Note 19 2 2" xfId="2317"/>
    <cellStyle name="Note 19 3" xfId="2318"/>
    <cellStyle name="Note 2" xfId="389"/>
    <cellStyle name="Note 2 2" xfId="2319"/>
    <cellStyle name="Note 2 2 2" xfId="2320"/>
    <cellStyle name="Note 2 3" xfId="2321"/>
    <cellStyle name="Note 2 3 2" xfId="2322"/>
    <cellStyle name="Note 2 3 2 2" xfId="2323"/>
    <cellStyle name="Note 2 3 3" xfId="2324"/>
    <cellStyle name="Note 20" xfId="2325"/>
    <cellStyle name="Note 20 2" xfId="2326"/>
    <cellStyle name="Note 20 2 2" xfId="2327"/>
    <cellStyle name="Note 20 3" xfId="2328"/>
    <cellStyle name="Note 21" xfId="2329"/>
    <cellStyle name="Note 22" xfId="2330"/>
    <cellStyle name="Note 22 2" xfId="2331"/>
    <cellStyle name="Note 22 2 2" xfId="2332"/>
    <cellStyle name="Note 22 3" xfId="2333"/>
    <cellStyle name="Note 23" xfId="2334"/>
    <cellStyle name="Note 23 2" xfId="2335"/>
    <cellStyle name="Note 3" xfId="390"/>
    <cellStyle name="Note 3 2" xfId="2336"/>
    <cellStyle name="Note 3 3" xfId="2337"/>
    <cellStyle name="Note 3 3 2" xfId="2338"/>
    <cellStyle name="Note 3 3 2 2" xfId="2339"/>
    <cellStyle name="Note 3 3 3" xfId="2340"/>
    <cellStyle name="Note 4" xfId="391"/>
    <cellStyle name="Note 4 2" xfId="2341"/>
    <cellStyle name="Note 4 3" xfId="2342"/>
    <cellStyle name="Note 4 3 2" xfId="2343"/>
    <cellStyle name="Note 4 3 2 2" xfId="2344"/>
    <cellStyle name="Note 4 3 3" xfId="2345"/>
    <cellStyle name="Note 5" xfId="268"/>
    <cellStyle name="Note 5 2" xfId="2346"/>
    <cellStyle name="Note 5 3" xfId="2347"/>
    <cellStyle name="Note 5 3 2" xfId="2348"/>
    <cellStyle name="Note 5 3 2 2" xfId="2349"/>
    <cellStyle name="Note 5 3 3" xfId="2350"/>
    <cellStyle name="Note 6" xfId="269"/>
    <cellStyle name="Note 6 2" xfId="2351"/>
    <cellStyle name="Note 6 3" xfId="2352"/>
    <cellStyle name="Note 6 3 2" xfId="2353"/>
    <cellStyle name="Note 6 3 2 2" xfId="2354"/>
    <cellStyle name="Note 6 3 3" xfId="2355"/>
    <cellStyle name="Note 7" xfId="270"/>
    <cellStyle name="Note 7 2" xfId="2356"/>
    <cellStyle name="Note 7 3" xfId="2357"/>
    <cellStyle name="Note 7 3 2" xfId="2358"/>
    <cellStyle name="Note 7 3 2 2" xfId="2359"/>
    <cellStyle name="Note 7 3 3" xfId="2360"/>
    <cellStyle name="Note 8" xfId="271"/>
    <cellStyle name="Note 8 2" xfId="2361"/>
    <cellStyle name="Note 8 3" xfId="2362"/>
    <cellStyle name="Note 8 3 2" xfId="2363"/>
    <cellStyle name="Note 8 3 2 2" xfId="2364"/>
    <cellStyle name="Note 8 3 3" xfId="2365"/>
    <cellStyle name="Note 9" xfId="272"/>
    <cellStyle name="Note 9 2" xfId="2366"/>
    <cellStyle name="Note 9 3" xfId="2367"/>
    <cellStyle name="Note 9 3 2" xfId="2368"/>
    <cellStyle name="Note 9 3 2 2" xfId="2369"/>
    <cellStyle name="Note 9 3 3" xfId="2370"/>
    <cellStyle name="Output" xfId="405" builtinId="21" customBuiltin="1"/>
    <cellStyle name="Output 10" xfId="2371"/>
    <cellStyle name="Output 2" xfId="452"/>
    <cellStyle name="Output 3" xfId="2372"/>
    <cellStyle name="Output 4" xfId="2373"/>
    <cellStyle name="Output 5" xfId="2374"/>
    <cellStyle name="Output 6" xfId="2375"/>
    <cellStyle name="Output 7" xfId="2376"/>
    <cellStyle name="Output 8" xfId="2377"/>
    <cellStyle name="Output 9" xfId="2378"/>
    <cellStyle name="Percen - Style1" xfId="273"/>
    <cellStyle name="Percen - Style2" xfId="274"/>
    <cellStyle name="Percen - Style3" xfId="275"/>
    <cellStyle name="Percent" xfId="2482" builtinId="5"/>
    <cellStyle name="Percent (0)" xfId="276"/>
    <cellStyle name="Percent [2]" xfId="277"/>
    <cellStyle name="Percent 10" xfId="2379"/>
    <cellStyle name="Percent 11" xfId="2380"/>
    <cellStyle name="Percent 12" xfId="2381"/>
    <cellStyle name="Percent 2" xfId="278"/>
    <cellStyle name="Percent 3" xfId="279"/>
    <cellStyle name="Percent 3 2" xfId="280"/>
    <cellStyle name="Percent 4" xfId="281"/>
    <cellStyle name="Percent 4 2" xfId="282"/>
    <cellStyle name="Percent 5" xfId="283"/>
    <cellStyle name="Percent 6" xfId="284"/>
    <cellStyle name="Percent 7" xfId="285"/>
    <cellStyle name="Percent 8" xfId="286"/>
    <cellStyle name="Percent 9" xfId="392"/>
    <cellStyle name="Processing" xfId="287"/>
    <cellStyle name="PSChar" xfId="288"/>
    <cellStyle name="PSDate" xfId="289"/>
    <cellStyle name="PSDec" xfId="290"/>
    <cellStyle name="PSHeading" xfId="291"/>
    <cellStyle name="PSInt" xfId="292"/>
    <cellStyle name="PSSpacer" xfId="293"/>
    <cellStyle name="purple - Style8" xfId="294"/>
    <cellStyle name="RED" xfId="295"/>
    <cellStyle name="Red - Style7" xfId="296"/>
    <cellStyle name="RED_04 07E Wild Horse Wind Expansion (C) (2)" xfId="297"/>
    <cellStyle name="Report" xfId="298"/>
    <cellStyle name="Report Bar" xfId="299"/>
    <cellStyle name="Report Heading" xfId="300"/>
    <cellStyle name="Report Percent" xfId="301"/>
    <cellStyle name="Report Unit Cost" xfId="302"/>
    <cellStyle name="Reports" xfId="303"/>
    <cellStyle name="Reports Total" xfId="304"/>
    <cellStyle name="Reports Unit Cost Total" xfId="305"/>
    <cellStyle name="Reports_Book9" xfId="306"/>
    <cellStyle name="RevList" xfId="307"/>
    <cellStyle name="round100" xfId="308"/>
    <cellStyle name="SAPBEXaggData" xfId="309"/>
    <cellStyle name="SAPBEXaggData 2" xfId="2382"/>
    <cellStyle name="SAPBEXaggData 3" xfId="2383"/>
    <cellStyle name="SAPBEXaggDataEmph" xfId="310"/>
    <cellStyle name="SAPBEXaggDataEmph 2" xfId="2384"/>
    <cellStyle name="SAPBEXaggDataEmph 3" xfId="2385"/>
    <cellStyle name="SAPBEXaggItem" xfId="311"/>
    <cellStyle name="SAPBEXaggItem 2" xfId="2386"/>
    <cellStyle name="SAPBEXaggItem 3" xfId="2387"/>
    <cellStyle name="SAPBEXaggItemX" xfId="312"/>
    <cellStyle name="SAPBEXaggItemX 2" xfId="2388"/>
    <cellStyle name="SAPBEXaggItemX 3" xfId="2389"/>
    <cellStyle name="SAPBEXchaText" xfId="313"/>
    <cellStyle name="SAPBEXchaText 2" xfId="314"/>
    <cellStyle name="SAPBEXchaText 3" xfId="2390"/>
    <cellStyle name="SAPBEXchaText 4" xfId="2391"/>
    <cellStyle name="SAPBEXexcBad7" xfId="315"/>
    <cellStyle name="SAPBEXexcBad7 2" xfId="2392"/>
    <cellStyle name="SAPBEXexcBad7 3" xfId="2393"/>
    <cellStyle name="SAPBEXexcBad8" xfId="316"/>
    <cellStyle name="SAPBEXexcBad8 2" xfId="2394"/>
    <cellStyle name="SAPBEXexcBad8 3" xfId="2395"/>
    <cellStyle name="SAPBEXexcBad9" xfId="317"/>
    <cellStyle name="SAPBEXexcBad9 2" xfId="2396"/>
    <cellStyle name="SAPBEXexcBad9 3" xfId="2397"/>
    <cellStyle name="SAPBEXexcCritical4" xfId="318"/>
    <cellStyle name="SAPBEXexcCritical4 2" xfId="2398"/>
    <cellStyle name="SAPBEXexcCritical4 3" xfId="2399"/>
    <cellStyle name="SAPBEXexcCritical5" xfId="319"/>
    <cellStyle name="SAPBEXexcCritical5 2" xfId="2400"/>
    <cellStyle name="SAPBEXexcCritical5 3" xfId="2401"/>
    <cellStyle name="SAPBEXexcCritical6" xfId="320"/>
    <cellStyle name="SAPBEXexcCritical6 2" xfId="2402"/>
    <cellStyle name="SAPBEXexcCritical6 3" xfId="2403"/>
    <cellStyle name="SAPBEXexcGood1" xfId="321"/>
    <cellStyle name="SAPBEXexcGood1 2" xfId="2404"/>
    <cellStyle name="SAPBEXexcGood1 3" xfId="2405"/>
    <cellStyle name="SAPBEXexcGood2" xfId="322"/>
    <cellStyle name="SAPBEXexcGood2 2" xfId="2406"/>
    <cellStyle name="SAPBEXexcGood2 3" xfId="2407"/>
    <cellStyle name="SAPBEXexcGood3" xfId="323"/>
    <cellStyle name="SAPBEXexcGood3 2" xfId="2408"/>
    <cellStyle name="SAPBEXexcGood3 3" xfId="2409"/>
    <cellStyle name="SAPBEXfilterDrill" xfId="324"/>
    <cellStyle name="SAPBEXfilterDrill 2" xfId="2410"/>
    <cellStyle name="SAPBEXfilterDrill 3" xfId="2411"/>
    <cellStyle name="SAPBEXfilterItem" xfId="325"/>
    <cellStyle name="SAPBEXfilterItem 2" xfId="2412"/>
    <cellStyle name="SAPBEXfilterItem 3" xfId="2413"/>
    <cellStyle name="SAPBEXfilterText" xfId="326"/>
    <cellStyle name="SAPBEXformats" xfId="327"/>
    <cellStyle name="SAPBEXformats 2" xfId="2414"/>
    <cellStyle name="SAPBEXformats 3" xfId="2415"/>
    <cellStyle name="SAPBEXheaderItem" xfId="328"/>
    <cellStyle name="SAPBEXheaderItem 2" xfId="2416"/>
    <cellStyle name="SAPBEXheaderItem 3" xfId="2417"/>
    <cellStyle name="SAPBEXheaderText" xfId="329"/>
    <cellStyle name="SAPBEXheaderText 2" xfId="2418"/>
    <cellStyle name="SAPBEXheaderText 3" xfId="2419"/>
    <cellStyle name="SAPBEXHLevel0" xfId="330"/>
    <cellStyle name="SAPBEXHLevel0 2" xfId="2420"/>
    <cellStyle name="SAPBEXHLevel0 3" xfId="2421"/>
    <cellStyle name="SAPBEXHLevel0X" xfId="331"/>
    <cellStyle name="SAPBEXHLevel0X 2" xfId="2422"/>
    <cellStyle name="SAPBEXHLevel0X 3" xfId="2423"/>
    <cellStyle name="SAPBEXHLevel1" xfId="332"/>
    <cellStyle name="SAPBEXHLevel1 2" xfId="2424"/>
    <cellStyle name="SAPBEXHLevel1 3" xfId="2425"/>
    <cellStyle name="SAPBEXHLevel1X" xfId="333"/>
    <cellStyle name="SAPBEXHLevel1X 2" xfId="2426"/>
    <cellStyle name="SAPBEXHLevel1X 3" xfId="2427"/>
    <cellStyle name="SAPBEXHLevel2" xfId="334"/>
    <cellStyle name="SAPBEXHLevel2 2" xfId="2428"/>
    <cellStyle name="SAPBEXHLevel2 3" xfId="2429"/>
    <cellStyle name="SAPBEXHLevel2X" xfId="335"/>
    <cellStyle name="SAPBEXHLevel2X 2" xfId="2430"/>
    <cellStyle name="SAPBEXHLevel2X 3" xfId="2431"/>
    <cellStyle name="SAPBEXHLevel3" xfId="336"/>
    <cellStyle name="SAPBEXHLevel3 2" xfId="2432"/>
    <cellStyle name="SAPBEXHLevel3 3" xfId="2433"/>
    <cellStyle name="SAPBEXHLevel3X" xfId="337"/>
    <cellStyle name="SAPBEXHLevel3X 2" xfId="2434"/>
    <cellStyle name="SAPBEXHLevel3X 3" xfId="2435"/>
    <cellStyle name="SAPBEXinputData" xfId="393"/>
    <cellStyle name="SAPBEXresData" xfId="338"/>
    <cellStyle name="SAPBEXresData 2" xfId="2436"/>
    <cellStyle name="SAPBEXresData 3" xfId="2437"/>
    <cellStyle name="SAPBEXresDataEmph" xfId="339"/>
    <cellStyle name="SAPBEXresDataEmph 2" xfId="2438"/>
    <cellStyle name="SAPBEXresDataEmph 3" xfId="2439"/>
    <cellStyle name="SAPBEXresItem" xfId="340"/>
    <cellStyle name="SAPBEXresItem 2" xfId="2440"/>
    <cellStyle name="SAPBEXresItem 3" xfId="2441"/>
    <cellStyle name="SAPBEXresItemX" xfId="341"/>
    <cellStyle name="SAPBEXresItemX 2" xfId="2442"/>
    <cellStyle name="SAPBEXresItemX 3" xfId="2443"/>
    <cellStyle name="SAPBEXstdData" xfId="342"/>
    <cellStyle name="SAPBEXstdData 2" xfId="2444"/>
    <cellStyle name="SAPBEXstdData 3" xfId="2445"/>
    <cellStyle name="SAPBEXstdDataEmph" xfId="343"/>
    <cellStyle name="SAPBEXstdDataEmph 2" xfId="2446"/>
    <cellStyle name="SAPBEXstdDataEmph 3" xfId="2447"/>
    <cellStyle name="SAPBEXstdItem" xfId="344"/>
    <cellStyle name="SAPBEXstdItem 2" xfId="2448"/>
    <cellStyle name="SAPBEXstdItem 3" xfId="2449"/>
    <cellStyle name="SAPBEXstdItemX" xfId="345"/>
    <cellStyle name="SAPBEXstdItemX 2" xfId="2450"/>
    <cellStyle name="SAPBEXstdItemX 3" xfId="2451"/>
    <cellStyle name="SAPBEXtitle" xfId="346"/>
    <cellStyle name="SAPBEXtitle 2" xfId="2452"/>
    <cellStyle name="SAPBEXtitle 3" xfId="2453"/>
    <cellStyle name="SAPBEXundefined" xfId="347"/>
    <cellStyle name="SAPBEXundefined 2" xfId="2454"/>
    <cellStyle name="SAPBEXundefined 3" xfId="2455"/>
    <cellStyle name="shade" xfId="348"/>
    <cellStyle name="Sheet Title" xfId="394"/>
    <cellStyle name="StmtTtl1" xfId="349"/>
    <cellStyle name="StmtTtl1 2" xfId="350"/>
    <cellStyle name="StmtTtl1 3" xfId="351"/>
    <cellStyle name="StmtTtl1 4" xfId="352"/>
    <cellStyle name="StmtTtl2" xfId="353"/>
    <cellStyle name="STYL1 - Style1" xfId="354"/>
    <cellStyle name="Style 1" xfId="355"/>
    <cellStyle name="Style 1 2" xfId="356"/>
    <cellStyle name="Style 1 3" xfId="357"/>
    <cellStyle name="Style 1 4" xfId="358"/>
    <cellStyle name="Style 1_4 31 Regulatory Assets and Liabilities  7 06- Exhibit D" xfId="359"/>
    <cellStyle name="Subtotal" xfId="360"/>
    <cellStyle name="Sub-total" xfId="361"/>
    <cellStyle name="taples Plaza" xfId="362"/>
    <cellStyle name="Test" xfId="2456"/>
    <cellStyle name="Tickmark" xfId="363"/>
    <cellStyle name="Title" xfId="396" builtinId="15" customBuiltin="1"/>
    <cellStyle name="Title 10" xfId="2457"/>
    <cellStyle name="Title 2" xfId="2458"/>
    <cellStyle name="Title 3" xfId="2459"/>
    <cellStyle name="Title 4" xfId="2460"/>
    <cellStyle name="Title 5" xfId="2461"/>
    <cellStyle name="Title 6" xfId="2462"/>
    <cellStyle name="Title 7" xfId="2463"/>
    <cellStyle name="Title 8" xfId="2464"/>
    <cellStyle name="Title 9" xfId="2465"/>
    <cellStyle name="Title: Major" xfId="364"/>
    <cellStyle name="Title: Minor" xfId="365"/>
    <cellStyle name="Title: Worksheet" xfId="366"/>
    <cellStyle name="Total" xfId="411" builtinId="25" customBuiltin="1"/>
    <cellStyle name="Total 10" xfId="2466"/>
    <cellStyle name="Total 2" xfId="458"/>
    <cellStyle name="Total 3" xfId="2467"/>
    <cellStyle name="Total 4" xfId="2468"/>
    <cellStyle name="Total 5" xfId="2469"/>
    <cellStyle name="Total 6" xfId="2470"/>
    <cellStyle name="Total 7" xfId="2471"/>
    <cellStyle name="Total 8" xfId="2472"/>
    <cellStyle name="Total 9" xfId="2473"/>
    <cellStyle name="Total4 - Style4" xfId="367"/>
    <cellStyle name="Warning Text" xfId="409" builtinId="11" customBuiltin="1"/>
    <cellStyle name="Warning Text 10" xfId="2474"/>
    <cellStyle name="Warning Text 2" xfId="456"/>
    <cellStyle name="Warning Text 3" xfId="2475"/>
    <cellStyle name="Warning Text 4" xfId="2476"/>
    <cellStyle name="Warning Text 5" xfId="2477"/>
    <cellStyle name="Warning Text 6" xfId="2478"/>
    <cellStyle name="Warning Text 7" xfId="2479"/>
    <cellStyle name="Warning Text 8" xfId="2480"/>
    <cellStyle name="Warning Text 9" xfId="248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347133</xdr:colOff>
      <xdr:row>40</xdr:row>
      <xdr:rowOff>100971</xdr:rowOff>
    </xdr:from>
    <xdr:to>
      <xdr:col>2</xdr:col>
      <xdr:colOff>93979</xdr:colOff>
      <xdr:row>57</xdr:row>
      <xdr:rowOff>94360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133" y="7534704"/>
          <a:ext cx="4022513" cy="315992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42</xdr:row>
      <xdr:rowOff>169980</xdr:rowOff>
    </xdr:from>
    <xdr:to>
      <xdr:col>13</xdr:col>
      <xdr:colOff>804512</xdr:colOff>
      <xdr:row>53</xdr:row>
      <xdr:rowOff>76384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5320" y="7660440"/>
          <a:ext cx="10676646" cy="19180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10</xdr:col>
      <xdr:colOff>118770</xdr:colOff>
      <xdr:row>67</xdr:row>
      <xdr:rowOff>175466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4820" y="9867900"/>
          <a:ext cx="7613040" cy="2370026"/>
        </a:xfrm>
        <a:prstGeom prst="rect">
          <a:avLst/>
        </a:prstGeom>
      </xdr:spPr>
    </xdr:pic>
    <xdr:clientData/>
  </xdr:twoCellAnchor>
  <xdr:twoCellAnchor editAs="oneCell">
    <xdr:from>
      <xdr:col>1</xdr:col>
      <xdr:colOff>1584960</xdr:colOff>
      <xdr:row>67</xdr:row>
      <xdr:rowOff>94222</xdr:rowOff>
    </xdr:from>
    <xdr:to>
      <xdr:col>10</xdr:col>
      <xdr:colOff>531315</xdr:colOff>
      <xdr:row>75</xdr:row>
      <xdr:rowOff>114461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59580" y="12156682"/>
          <a:ext cx="8039978" cy="1483279"/>
        </a:xfrm>
        <a:prstGeom prst="rect">
          <a:avLst/>
        </a:prstGeom>
      </xdr:spPr>
    </xdr:pic>
    <xdr:clientData/>
  </xdr:twoCellAnchor>
  <xdr:twoCellAnchor>
    <xdr:from>
      <xdr:col>4</xdr:col>
      <xdr:colOff>281940</xdr:colOff>
      <xdr:row>63</xdr:row>
      <xdr:rowOff>152400</xdr:rowOff>
    </xdr:from>
    <xdr:to>
      <xdr:col>9</xdr:col>
      <xdr:colOff>510540</xdr:colOff>
      <xdr:row>74</xdr:row>
      <xdr:rowOff>53340</xdr:rowOff>
    </xdr:to>
    <xdr:cxnSp macro="">
      <xdr:nvCxnSpPr>
        <xdr:cNvPr id="16" name="Straight Arrow Connector 15"/>
        <xdr:cNvCxnSpPr/>
      </xdr:nvCxnSpPr>
      <xdr:spPr>
        <a:xfrm>
          <a:off x="6164580" y="11483340"/>
          <a:ext cx="4533900" cy="191262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48</xdr:row>
      <xdr:rowOff>0</xdr:rowOff>
    </xdr:from>
    <xdr:to>
      <xdr:col>6</xdr:col>
      <xdr:colOff>853440</xdr:colOff>
      <xdr:row>63</xdr:row>
      <xdr:rowOff>91440</xdr:rowOff>
    </xdr:to>
    <xdr:cxnSp macro="">
      <xdr:nvCxnSpPr>
        <xdr:cNvPr id="13" name="Straight Arrow Connector 12"/>
        <xdr:cNvCxnSpPr/>
      </xdr:nvCxnSpPr>
      <xdr:spPr>
        <a:xfrm flipH="1">
          <a:off x="6347460" y="8587740"/>
          <a:ext cx="2225040" cy="2834640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</sheetNames>
    <sheetDataSet>
      <sheetData sheetId="0">
        <row r="35">
          <cell r="E35">
            <v>0.66190000000000004</v>
          </cell>
        </row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1"/>
  <sheetViews>
    <sheetView zoomScaleNormal="100" workbookViewId="0">
      <selection activeCell="B40" sqref="B40"/>
    </sheetView>
  </sheetViews>
  <sheetFormatPr defaultColWidth="9.140625" defaultRowHeight="12.75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1.8554687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85546875" style="1" customWidth="1"/>
    <col min="10" max="10" width="3.28515625" style="1" customWidth="1"/>
    <col min="11" max="11" width="13.5703125" style="1" bestFit="1" customWidth="1"/>
    <col min="12" max="16384" width="9.140625" style="1"/>
  </cols>
  <sheetData>
    <row r="2" spans="1:12">
      <c r="F2" s="20"/>
    </row>
    <row r="3" spans="1:12" ht="15">
      <c r="F3"/>
      <c r="G3"/>
    </row>
    <row r="4" spans="1:12" ht="15">
      <c r="A4" s="19"/>
      <c r="B4" s="19"/>
      <c r="C4" s="19"/>
      <c r="D4" s="19"/>
      <c r="E4" s="19"/>
      <c r="F4"/>
      <c r="G4"/>
    </row>
    <row r="5" spans="1:12" ht="15">
      <c r="A5" s="18"/>
      <c r="B5" s="18"/>
      <c r="C5" s="18"/>
      <c r="D5" s="18"/>
      <c r="E5" s="18"/>
      <c r="F5" s="43"/>
      <c r="G5"/>
    </row>
    <row r="6" spans="1:12" ht="15">
      <c r="A6" s="80" t="s">
        <v>12</v>
      </c>
      <c r="B6" s="80"/>
      <c r="C6" s="80"/>
      <c r="D6" s="80"/>
      <c r="E6" s="80"/>
      <c r="F6" s="80"/>
      <c r="G6"/>
    </row>
    <row r="7" spans="1:12">
      <c r="A7" s="78" t="s">
        <v>11</v>
      </c>
      <c r="B7" s="78"/>
      <c r="C7" s="78"/>
      <c r="D7" s="78"/>
      <c r="E7" s="78"/>
      <c r="F7" s="78"/>
    </row>
    <row r="8" spans="1:12">
      <c r="A8" s="80" t="s">
        <v>45</v>
      </c>
      <c r="B8" s="80"/>
      <c r="C8" s="80"/>
      <c r="D8" s="80"/>
      <c r="E8" s="80"/>
      <c r="F8" s="80"/>
    </row>
    <row r="9" spans="1:12" ht="15">
      <c r="A9" s="78" t="s">
        <v>39</v>
      </c>
      <c r="B9" s="79"/>
      <c r="C9" s="80"/>
      <c r="D9" s="80"/>
      <c r="E9" s="80"/>
      <c r="F9" s="80"/>
      <c r="H9"/>
      <c r="I9"/>
      <c r="J9"/>
      <c r="K9"/>
    </row>
    <row r="10" spans="1:12" ht="15">
      <c r="A10" s="18"/>
      <c r="B10" s="18"/>
      <c r="C10" s="18"/>
      <c r="D10" s="43"/>
      <c r="E10" s="43"/>
      <c r="F10" s="43"/>
      <c r="G10"/>
      <c r="H10"/>
      <c r="I10"/>
      <c r="J10"/>
      <c r="K10"/>
    </row>
    <row r="11" spans="1:12" ht="15">
      <c r="A11" s="81" t="s">
        <v>10</v>
      </c>
      <c r="B11" s="18"/>
      <c r="C11" s="45"/>
      <c r="D11" s="45"/>
      <c r="E11" s="18"/>
      <c r="F11" s="18"/>
      <c r="H11"/>
      <c r="I11"/>
      <c r="J11"/>
      <c r="K11"/>
    </row>
    <row r="12" spans="1:12" ht="15">
      <c r="A12" s="17" t="s">
        <v>9</v>
      </c>
      <c r="B12" s="16" t="s">
        <v>8</v>
      </c>
      <c r="C12" s="15" t="s">
        <v>7</v>
      </c>
      <c r="D12" s="15" t="s">
        <v>6</v>
      </c>
      <c r="E12" s="15"/>
      <c r="F12" s="14" t="s">
        <v>5</v>
      </c>
      <c r="H12"/>
      <c r="I12"/>
      <c r="J12"/>
      <c r="K12"/>
      <c r="L12" s="55"/>
    </row>
    <row r="13" spans="1:12" ht="12" customHeight="1">
      <c r="A13" s="3"/>
      <c r="B13" s="3"/>
      <c r="C13" s="4"/>
      <c r="D13" s="4"/>
      <c r="E13" s="4"/>
      <c r="F13" s="4"/>
      <c r="H13"/>
      <c r="I13"/>
      <c r="J13"/>
      <c r="K13"/>
    </row>
    <row r="14" spans="1:12" ht="15">
      <c r="A14" s="7">
        <v>1</v>
      </c>
      <c r="B14" s="4" t="s">
        <v>4</v>
      </c>
      <c r="C14" s="13">
        <f>'Qualified - Actual'!B18</f>
        <v>4555764.4439206887</v>
      </c>
      <c r="D14" s="13">
        <f>'Qualified - Restated'!B18</f>
        <v>6740763.446346282</v>
      </c>
      <c r="E14" s="13"/>
      <c r="F14" s="13">
        <f>+D14-C14</f>
        <v>2184999.0024255933</v>
      </c>
      <c r="G14" s="2"/>
      <c r="H14"/>
      <c r="I14"/>
      <c r="J14"/>
      <c r="K14"/>
    </row>
    <row r="15" spans="1:12" ht="15">
      <c r="A15" s="7">
        <f>A14+1</f>
        <v>2</v>
      </c>
      <c r="B15" s="6" t="s">
        <v>3</v>
      </c>
      <c r="C15" s="12">
        <f>SUM(C14:C14)</f>
        <v>4555764.4439206887</v>
      </c>
      <c r="D15" s="12">
        <f>SUM(D14:D14)</f>
        <v>6740763.446346282</v>
      </c>
      <c r="E15" s="12"/>
      <c r="F15" s="12">
        <f>SUM(F14:F14)</f>
        <v>2184999.0024255933</v>
      </c>
      <c r="G15" s="2"/>
      <c r="H15"/>
      <c r="I15"/>
      <c r="J15"/>
      <c r="K15"/>
    </row>
    <row r="16" spans="1:12" ht="15">
      <c r="A16" s="7">
        <f>A15+1</f>
        <v>3</v>
      </c>
      <c r="B16" s="6"/>
      <c r="C16" s="3"/>
      <c r="D16" s="3"/>
      <c r="E16" s="3"/>
      <c r="F16" s="11"/>
      <c r="G16" s="2"/>
      <c r="H16"/>
      <c r="I16"/>
      <c r="J16"/>
      <c r="K16"/>
    </row>
    <row r="17" spans="1:11" ht="15">
      <c r="A17" s="7">
        <f>A16+1</f>
        <v>4</v>
      </c>
      <c r="B17" s="4" t="s">
        <v>2</v>
      </c>
      <c r="C17" s="3"/>
      <c r="D17" s="3"/>
      <c r="E17" s="3"/>
      <c r="F17" s="5">
        <f>F15</f>
        <v>2184999.0024255933</v>
      </c>
      <c r="G17" s="2"/>
      <c r="H17"/>
      <c r="I17"/>
      <c r="J17"/>
      <c r="K17"/>
    </row>
    <row r="18" spans="1:11" ht="15">
      <c r="A18" s="7">
        <f>A17+1</f>
        <v>5</v>
      </c>
      <c r="B18" s="6" t="s">
        <v>46</v>
      </c>
      <c r="C18" s="10">
        <v>0.21</v>
      </c>
      <c r="D18" s="9"/>
      <c r="E18" s="9"/>
      <c r="F18" s="8">
        <f>-C18*F17</f>
        <v>-458849.79050937458</v>
      </c>
      <c r="G18" s="2"/>
      <c r="H18"/>
      <c r="I18"/>
      <c r="J18"/>
      <c r="K18"/>
    </row>
    <row r="19" spans="1:11" ht="15.75" thickBot="1">
      <c r="A19" s="7">
        <f>A18+1</f>
        <v>6</v>
      </c>
      <c r="B19" s="6" t="s">
        <v>1</v>
      </c>
      <c r="C19" s="3"/>
      <c r="D19" s="3"/>
      <c r="E19" s="3"/>
      <c r="F19" s="35">
        <f>-F17-F18</f>
        <v>-1726149.2119162187</v>
      </c>
      <c r="G19" s="2"/>
      <c r="H19"/>
      <c r="I19"/>
      <c r="J19"/>
      <c r="K19"/>
    </row>
    <row r="20" spans="1:11" ht="15.75" thickTop="1">
      <c r="A20" s="5"/>
      <c r="B20" s="5"/>
      <c r="C20" s="5"/>
      <c r="D20" s="5"/>
      <c r="E20" s="5"/>
      <c r="F20" s="5"/>
      <c r="H20"/>
      <c r="I20"/>
      <c r="J20"/>
      <c r="K20"/>
    </row>
    <row r="21" spans="1:11" ht="15">
      <c r="A21" s="4"/>
      <c r="B21" s="4"/>
      <c r="C21" s="3"/>
      <c r="D21" s="3"/>
      <c r="E21" s="3"/>
      <c r="F21"/>
      <c r="G21"/>
      <c r="H21"/>
      <c r="I21"/>
      <c r="J21"/>
      <c r="K21"/>
    </row>
    <row r="22" spans="1:11" ht="15">
      <c r="B22"/>
      <c r="C22"/>
      <c r="D22"/>
      <c r="E22"/>
      <c r="F22"/>
      <c r="G22"/>
      <c r="H22" s="69"/>
      <c r="I22"/>
      <c r="J22"/>
    </row>
    <row r="23" spans="1:11" ht="15">
      <c r="A23" s="36"/>
      <c r="B23"/>
      <c r="C23"/>
      <c r="D23"/>
      <c r="E23"/>
      <c r="F23"/>
      <c r="G23"/>
      <c r="H23" s="69"/>
      <c r="I23"/>
      <c r="J23"/>
    </row>
    <row r="24" spans="1:11" ht="15">
      <c r="B24"/>
      <c r="C24"/>
      <c r="D24"/>
      <c r="E24"/>
      <c r="F24"/>
      <c r="G24"/>
      <c r="H24"/>
      <c r="I24"/>
      <c r="J24"/>
    </row>
    <row r="25" spans="1:11" ht="15">
      <c r="B25"/>
      <c r="C25"/>
      <c r="D25" s="88"/>
      <c r="E25"/>
      <c r="F25"/>
      <c r="G25"/>
      <c r="H25"/>
      <c r="I25"/>
      <c r="J25"/>
    </row>
    <row r="26" spans="1:11" ht="15">
      <c r="B26"/>
      <c r="C26"/>
      <c r="D26" s="88"/>
      <c r="E26"/>
      <c r="F26"/>
      <c r="G26"/>
      <c r="H26"/>
      <c r="I26"/>
      <c r="J26"/>
    </row>
    <row r="27" spans="1:11" ht="15">
      <c r="B27"/>
      <c r="C27"/>
      <c r="D27"/>
      <c r="E27"/>
      <c r="F27"/>
      <c r="G27"/>
      <c r="H27"/>
      <c r="I27"/>
      <c r="J27"/>
    </row>
    <row r="28" spans="1:11" ht="15">
      <c r="B28"/>
      <c r="C28"/>
      <c r="D28"/>
      <c r="E28"/>
      <c r="F28"/>
      <c r="G28"/>
    </row>
    <row r="29" spans="1:11" ht="15">
      <c r="B29"/>
      <c r="C29"/>
      <c r="D29"/>
      <c r="E29"/>
      <c r="F29"/>
      <c r="G29"/>
    </row>
    <row r="30" spans="1:11" ht="15">
      <c r="B30"/>
      <c r="C30"/>
      <c r="D30"/>
      <c r="E30"/>
      <c r="F30"/>
      <c r="G30"/>
    </row>
    <row r="31" spans="1:11">
      <c r="B31" s="62"/>
    </row>
  </sheetData>
  <pageMargins left="0.75" right="0.75" top="1" bottom="1" header="0.5" footer="0.5"/>
  <pageSetup scale="97" fitToHeight="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K28"/>
  <sheetViews>
    <sheetView tabSelected="1" zoomScaleNormal="100" workbookViewId="0">
      <selection activeCell="C14" sqref="C14"/>
    </sheetView>
  </sheetViews>
  <sheetFormatPr defaultColWidth="9.140625" defaultRowHeight="12.75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2.570312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42578125" style="1" bestFit="1" customWidth="1"/>
    <col min="10" max="10" width="2.7109375" style="1" customWidth="1"/>
    <col min="11" max="11" width="13.5703125" style="1" bestFit="1" customWidth="1"/>
    <col min="12" max="16384" width="9.140625" style="1"/>
  </cols>
  <sheetData>
    <row r="2" spans="1:11">
      <c r="F2" s="20"/>
    </row>
    <row r="3" spans="1:11" ht="15">
      <c r="F3"/>
    </row>
    <row r="4" spans="1:11" ht="15">
      <c r="A4" s="19"/>
      <c r="B4" s="19"/>
      <c r="C4" s="19"/>
      <c r="D4" s="19"/>
      <c r="E4" s="19"/>
      <c r="F4"/>
    </row>
    <row r="5" spans="1:11" ht="15">
      <c r="A5" s="18"/>
      <c r="B5" s="18"/>
      <c r="C5" s="18"/>
      <c r="D5" s="18"/>
      <c r="E5" s="18"/>
      <c r="F5" s="43"/>
    </row>
    <row r="6" spans="1:11">
      <c r="A6" s="78" t="s">
        <v>28</v>
      </c>
      <c r="B6" s="79"/>
      <c r="C6" s="80"/>
      <c r="D6" s="80"/>
      <c r="E6" s="80"/>
      <c r="F6" s="80"/>
    </row>
    <row r="7" spans="1:11" ht="15">
      <c r="A7" s="78" t="s">
        <v>11</v>
      </c>
      <c r="B7" s="82"/>
      <c r="C7" s="83"/>
      <c r="D7" s="83"/>
      <c r="E7" s="83"/>
      <c r="F7" s="83"/>
      <c r="H7"/>
      <c r="I7"/>
      <c r="J7"/>
      <c r="K7"/>
    </row>
    <row r="8" spans="1:11" ht="15">
      <c r="A8" s="80" t="str">
        <f>'Lead E'!A8</f>
        <v>FOR THE TWELVE MONTHS ENDED DECEMBER 31, 2018</v>
      </c>
      <c r="B8" s="84"/>
      <c r="C8" s="85"/>
      <c r="D8" s="85"/>
      <c r="E8" s="85"/>
      <c r="F8" s="85"/>
      <c r="H8"/>
      <c r="I8"/>
      <c r="J8"/>
      <c r="K8"/>
    </row>
    <row r="9" spans="1:11" ht="15">
      <c r="A9" s="78" t="str">
        <f>'Lead E'!A9</f>
        <v>COMMISSION BASIS REPORT</v>
      </c>
      <c r="B9" s="79"/>
      <c r="C9" s="80"/>
      <c r="D9" s="80"/>
      <c r="E9" s="80"/>
      <c r="F9" s="80"/>
      <c r="H9"/>
      <c r="I9"/>
      <c r="J9"/>
      <c r="K9"/>
    </row>
    <row r="10" spans="1:11" ht="15">
      <c r="A10" s="18"/>
      <c r="B10" s="18"/>
      <c r="C10" s="43"/>
      <c r="D10" s="43"/>
      <c r="E10" s="43"/>
      <c r="F10" s="43"/>
      <c r="G10"/>
      <c r="H10"/>
      <c r="I10"/>
      <c r="J10"/>
      <c r="K10"/>
    </row>
    <row r="11" spans="1:11" ht="15">
      <c r="A11" s="81" t="s">
        <v>10</v>
      </c>
      <c r="B11" s="18"/>
      <c r="C11" s="43"/>
      <c r="D11" s="43"/>
      <c r="E11" s="43"/>
      <c r="F11" s="43"/>
      <c r="G11"/>
      <c r="H11"/>
      <c r="I11"/>
      <c r="J11"/>
      <c r="K11"/>
    </row>
    <row r="12" spans="1:11" ht="15">
      <c r="A12" s="17" t="s">
        <v>9</v>
      </c>
      <c r="B12" s="16" t="s">
        <v>8</v>
      </c>
      <c r="C12" s="86" t="s">
        <v>7</v>
      </c>
      <c r="D12" s="86" t="s">
        <v>6</v>
      </c>
      <c r="E12" s="86"/>
      <c r="F12" s="87" t="s">
        <v>5</v>
      </c>
      <c r="H12"/>
      <c r="I12"/>
      <c r="J12"/>
      <c r="K12"/>
    </row>
    <row r="13" spans="1:11" ht="12" customHeight="1">
      <c r="A13" s="3"/>
      <c r="B13" s="3"/>
      <c r="C13" s="4"/>
      <c r="D13" s="4"/>
      <c r="E13" s="4"/>
      <c r="F13" s="4"/>
      <c r="H13"/>
      <c r="I13"/>
      <c r="J13"/>
      <c r="K13"/>
    </row>
    <row r="14" spans="1:11" ht="15">
      <c r="A14" s="7">
        <v>1</v>
      </c>
      <c r="B14" s="4" t="s">
        <v>4</v>
      </c>
      <c r="C14" s="13">
        <f>'Qualified - Actual'!B23</f>
        <v>2033423.3546339665</v>
      </c>
      <c r="D14" s="13">
        <f>'Qualified - Restated'!B23</f>
        <v>3008677.465349237</v>
      </c>
      <c r="E14" s="13"/>
      <c r="F14" s="13">
        <f>+D14-C14</f>
        <v>975254.11071527051</v>
      </c>
      <c r="H14"/>
      <c r="I14"/>
      <c r="J14"/>
      <c r="K14"/>
    </row>
    <row r="15" spans="1:11" ht="15">
      <c r="A15" s="7">
        <f>A14+1</f>
        <v>2</v>
      </c>
      <c r="B15" s="6" t="s">
        <v>3</v>
      </c>
      <c r="C15" s="12">
        <f>SUM(C14:C14)</f>
        <v>2033423.3546339665</v>
      </c>
      <c r="D15" s="12">
        <f>SUM(D14:D14)</f>
        <v>3008677.465349237</v>
      </c>
      <c r="E15" s="12"/>
      <c r="F15" s="12">
        <f>SUM(F14:F14)</f>
        <v>975254.11071527051</v>
      </c>
      <c r="H15"/>
      <c r="I15"/>
      <c r="J15"/>
      <c r="K15"/>
    </row>
    <row r="16" spans="1:11" ht="15">
      <c r="A16" s="7">
        <f>A15+1</f>
        <v>3</v>
      </c>
      <c r="B16" s="6"/>
      <c r="C16" s="3"/>
      <c r="D16" s="3"/>
      <c r="E16" s="3"/>
      <c r="F16" s="11"/>
      <c r="H16"/>
      <c r="I16"/>
      <c r="J16"/>
      <c r="K16"/>
    </row>
    <row r="17" spans="1:11" ht="15">
      <c r="A17" s="7">
        <f>A16+1</f>
        <v>4</v>
      </c>
      <c r="B17" s="4" t="s">
        <v>2</v>
      </c>
      <c r="C17" s="3"/>
      <c r="D17" s="3"/>
      <c r="E17" s="3"/>
      <c r="F17" s="5">
        <f>F15</f>
        <v>975254.11071527051</v>
      </c>
      <c r="H17"/>
      <c r="I17"/>
      <c r="J17"/>
      <c r="K17"/>
    </row>
    <row r="18" spans="1:11" ht="15">
      <c r="A18" s="7">
        <f>A17+1</f>
        <v>5</v>
      </c>
      <c r="B18" s="6" t="s">
        <v>46</v>
      </c>
      <c r="C18" s="10">
        <v>0.21</v>
      </c>
      <c r="D18" s="9"/>
      <c r="E18" s="9"/>
      <c r="F18" s="8">
        <f>-C18*F17</f>
        <v>-204803.36325020681</v>
      </c>
      <c r="H18"/>
      <c r="I18"/>
      <c r="J18"/>
      <c r="K18"/>
    </row>
    <row r="19" spans="1:11" ht="15.75" thickBot="1">
      <c r="A19" s="7">
        <f>A18+1</f>
        <v>6</v>
      </c>
      <c r="B19" s="6" t="s">
        <v>1</v>
      </c>
      <c r="C19" s="3"/>
      <c r="D19" s="3"/>
      <c r="E19" s="3"/>
      <c r="F19" s="35">
        <f>-F17-F18</f>
        <v>-770450.7474650637</v>
      </c>
      <c r="H19"/>
      <c r="I19"/>
      <c r="J19"/>
      <c r="K19"/>
    </row>
    <row r="20" spans="1:11" ht="15.75" thickTop="1">
      <c r="A20" s="5"/>
      <c r="B20" s="5"/>
      <c r="C20" s="5"/>
      <c r="D20" s="5"/>
      <c r="E20" s="5"/>
      <c r="F20" s="5"/>
      <c r="H20"/>
      <c r="I20"/>
      <c r="J20"/>
      <c r="K20"/>
    </row>
    <row r="21" spans="1:11" ht="15">
      <c r="A21" s="4"/>
      <c r="B21" s="4"/>
      <c r="C21" s="3"/>
      <c r="D21" s="3"/>
      <c r="E21"/>
      <c r="F21"/>
      <c r="G21"/>
      <c r="H21"/>
      <c r="I21"/>
      <c r="J21"/>
      <c r="K21"/>
    </row>
    <row r="22" spans="1:11" ht="15">
      <c r="C22" s="2"/>
      <c r="D22" s="2"/>
      <c r="E22" s="2"/>
      <c r="F22" s="2"/>
      <c r="H22"/>
      <c r="I22"/>
      <c r="J22"/>
      <c r="K22"/>
    </row>
    <row r="23" spans="1:11" ht="15">
      <c r="H23"/>
      <c r="I23"/>
      <c r="J23"/>
      <c r="K23"/>
    </row>
    <row r="24" spans="1:11" ht="15">
      <c r="A24" s="36"/>
      <c r="H24"/>
      <c r="I24"/>
      <c r="J24"/>
      <c r="K24"/>
    </row>
    <row r="25" spans="1:11" ht="15">
      <c r="H25"/>
      <c r="I25"/>
      <c r="J25"/>
      <c r="K25"/>
    </row>
    <row r="26" spans="1:11" ht="15">
      <c r="H26"/>
      <c r="I26"/>
      <c r="J26"/>
      <c r="K26"/>
    </row>
    <row r="27" spans="1:11" ht="15">
      <c r="H27"/>
      <c r="I27"/>
      <c r="J27"/>
      <c r="K27"/>
    </row>
    <row r="28" spans="1:11" ht="15">
      <c r="H28"/>
      <c r="I28"/>
      <c r="J28"/>
      <c r="K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0"/>
  <sheetViews>
    <sheetView zoomScaleNormal="100" workbookViewId="0">
      <selection activeCell="K33" sqref="K33"/>
    </sheetView>
  </sheetViews>
  <sheetFormatPr defaultColWidth="9.140625" defaultRowHeight="12.75"/>
  <cols>
    <col min="1" max="1" width="29.5703125" style="100" customWidth="1"/>
    <col min="2" max="2" width="31.42578125" style="100" customWidth="1"/>
    <col min="3" max="3" width="3.140625" style="32" customWidth="1"/>
    <col min="4" max="4" width="14.42578125" style="100" bestFit="1" customWidth="1"/>
    <col min="5" max="5" width="15.140625" style="100" bestFit="1" customWidth="1"/>
    <col min="6" max="16384" width="9.140625" style="100"/>
  </cols>
  <sheetData>
    <row r="1" spans="1:5" ht="14.25">
      <c r="A1" s="21" t="s">
        <v>0</v>
      </c>
      <c r="B1" s="99"/>
      <c r="C1" s="89"/>
    </row>
    <row r="2" spans="1:5" ht="15">
      <c r="A2" s="22" t="s">
        <v>13</v>
      </c>
      <c r="B2" s="99"/>
      <c r="C2" s="90"/>
    </row>
    <row r="3" spans="1:5">
      <c r="A3" s="23" t="s">
        <v>48</v>
      </c>
      <c r="B3" s="99"/>
      <c r="C3" s="90"/>
    </row>
    <row r="4" spans="1:5">
      <c r="A4" s="23"/>
      <c r="B4" s="99"/>
      <c r="C4" s="90"/>
    </row>
    <row r="5" spans="1:5" ht="13.5" thickBot="1">
      <c r="A5" s="37"/>
      <c r="B5" s="37"/>
      <c r="C5" s="49"/>
    </row>
    <row r="6" spans="1:5" ht="15.75" thickBot="1">
      <c r="A6" s="24" t="s">
        <v>14</v>
      </c>
      <c r="B6" s="25" t="s">
        <v>15</v>
      </c>
      <c r="C6" s="50"/>
      <c r="E6" s="92"/>
    </row>
    <row r="7" spans="1:5" ht="15.75" thickTop="1">
      <c r="A7" s="46" t="s">
        <v>47</v>
      </c>
      <c r="B7" s="75">
        <f>'Qual TY SAP '!B11</f>
        <v>13179131.32</v>
      </c>
      <c r="C7" s="29"/>
      <c r="E7" s="92"/>
    </row>
    <row r="8" spans="1:5" ht="15">
      <c r="A8" s="100" t="s">
        <v>16</v>
      </c>
      <c r="B8" s="101">
        <f>B7</f>
        <v>13179131.32</v>
      </c>
      <c r="C8" s="26" t="s">
        <v>17</v>
      </c>
      <c r="E8" s="92"/>
    </row>
    <row r="9" spans="1:5" ht="15">
      <c r="B9" s="101"/>
      <c r="C9" s="26"/>
      <c r="E9" s="92"/>
    </row>
    <row r="10" spans="1:5" ht="15">
      <c r="B10" s="102"/>
      <c r="C10" s="49"/>
      <c r="E10" s="92"/>
    </row>
    <row r="11" spans="1:5" ht="15">
      <c r="A11" s="100" t="s">
        <v>18</v>
      </c>
      <c r="B11" s="103">
        <f>B8</f>
        <v>13179131.32</v>
      </c>
      <c r="C11" s="51" t="str">
        <f>C8</f>
        <v>r1</v>
      </c>
      <c r="D11" s="104"/>
      <c r="E11" s="92"/>
    </row>
    <row r="12" spans="1:5" ht="15">
      <c r="B12" s="110">
        <f>[2]Lead!$G$43</f>
        <v>0.49997132880489842</v>
      </c>
      <c r="C12" s="52"/>
      <c r="E12" s="92"/>
    </row>
    <row r="13" spans="1:5" ht="15">
      <c r="A13" s="100" t="s">
        <v>65</v>
      </c>
      <c r="B13" s="103">
        <f>B11*B12</f>
        <v>6589187.7985546552</v>
      </c>
      <c r="C13" s="51" t="s">
        <v>19</v>
      </c>
      <c r="D13" s="104"/>
      <c r="E13" s="92"/>
    </row>
    <row r="14" spans="1:5" ht="15">
      <c r="B14" s="103"/>
      <c r="C14" s="51"/>
      <c r="E14" s="92"/>
    </row>
    <row r="15" spans="1:5" ht="15">
      <c r="B15" s="102"/>
      <c r="C15" s="49"/>
      <c r="E15" s="92"/>
    </row>
    <row r="16" spans="1:5" ht="15">
      <c r="A16" s="100" t="s">
        <v>20</v>
      </c>
      <c r="B16" s="103">
        <f>B13</f>
        <v>6589187.7985546552</v>
      </c>
      <c r="C16" s="51" t="s">
        <v>19</v>
      </c>
      <c r="E16" s="92"/>
    </row>
    <row r="17" spans="1:5" ht="15">
      <c r="B17" s="110">
        <f>[2]Lead!$E$40</f>
        <v>0.69140000000000001</v>
      </c>
      <c r="C17" s="52"/>
      <c r="E17" s="92"/>
    </row>
    <row r="18" spans="1:5" ht="15">
      <c r="B18" s="76">
        <f>B16*B17</f>
        <v>4555764.4439206887</v>
      </c>
      <c r="C18" s="53"/>
      <c r="E18" s="92"/>
    </row>
    <row r="19" spans="1:5" ht="15">
      <c r="B19" s="102"/>
      <c r="C19" s="49"/>
      <c r="E19" s="92"/>
    </row>
    <row r="20" spans="1:5" ht="15">
      <c r="B20" s="102"/>
      <c r="C20" s="49"/>
      <c r="E20" s="92"/>
    </row>
    <row r="21" spans="1:5" ht="15">
      <c r="A21" s="100" t="s">
        <v>21</v>
      </c>
      <c r="B21" s="103">
        <f>B13</f>
        <v>6589187.7985546552</v>
      </c>
      <c r="C21" s="51" t="s">
        <v>19</v>
      </c>
      <c r="E21" s="92"/>
    </row>
    <row r="22" spans="1:5" ht="15">
      <c r="B22" s="110">
        <f>[2]Lead!$F$40</f>
        <v>0.30859999999999999</v>
      </c>
      <c r="C22" s="52"/>
      <c r="E22" s="92"/>
    </row>
    <row r="23" spans="1:5" ht="15">
      <c r="B23" s="76">
        <f>B21*B22</f>
        <v>2033423.3546339665</v>
      </c>
      <c r="C23" s="54"/>
      <c r="E23" s="92"/>
    </row>
    <row r="24" spans="1:5" ht="15">
      <c r="B24" s="102"/>
      <c r="C24" s="49"/>
      <c r="E24" s="92"/>
    </row>
    <row r="25" spans="1:5" ht="15">
      <c r="B25" s="102"/>
      <c r="C25" s="49"/>
      <c r="E25" s="92"/>
    </row>
    <row r="26" spans="1:5" ht="15">
      <c r="A26" s="100" t="s">
        <v>22</v>
      </c>
      <c r="B26" s="76">
        <f>B18+B23</f>
        <v>6589187.7985546552</v>
      </c>
      <c r="C26" s="51" t="s">
        <v>19</v>
      </c>
      <c r="E26" s="92"/>
    </row>
    <row r="27" spans="1:5" ht="15">
      <c r="A27" s="105" t="s">
        <v>44</v>
      </c>
      <c r="B27" s="106">
        <f>+B13-B26</f>
        <v>0</v>
      </c>
      <c r="C27" s="49"/>
      <c r="E27" s="92"/>
    </row>
    <row r="28" spans="1:5" ht="15">
      <c r="E28" s="92"/>
    </row>
    <row r="29" spans="1:5" ht="15">
      <c r="E29" s="92"/>
    </row>
    <row r="30" spans="1:5" ht="15">
      <c r="E30" s="92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="90" zoomScaleNormal="90" workbookViewId="0">
      <selection activeCell="C26" sqref="C26"/>
    </sheetView>
  </sheetViews>
  <sheetFormatPr defaultRowHeight="15"/>
  <cols>
    <col min="1" max="1" width="39" style="92" customWidth="1"/>
    <col min="2" max="2" width="23.28515625" style="92" customWidth="1"/>
    <col min="3" max="3" width="15" style="92" bestFit="1" customWidth="1"/>
    <col min="4" max="7" width="13.7109375" style="92" bestFit="1" customWidth="1"/>
    <col min="8" max="8" width="14.28515625" style="92" bestFit="1" customWidth="1"/>
    <col min="9" max="18" width="12.28515625" style="92" bestFit="1" customWidth="1"/>
    <col min="19" max="257" width="8.85546875" style="92"/>
    <col min="258" max="258" width="27.5703125" style="92" bestFit="1" customWidth="1"/>
    <col min="259" max="259" width="18.7109375" style="92" bestFit="1" customWidth="1"/>
    <col min="260" max="260" width="12.85546875" style="92" bestFit="1" customWidth="1"/>
    <col min="261" max="261" width="9.5703125" style="92" bestFit="1" customWidth="1"/>
    <col min="262" max="262" width="22" style="92" bestFit="1" customWidth="1"/>
    <col min="263" max="263" width="10.42578125" style="92" bestFit="1" customWidth="1"/>
    <col min="264" max="513" width="8.85546875" style="92"/>
    <col min="514" max="514" width="27.5703125" style="92" bestFit="1" customWidth="1"/>
    <col min="515" max="515" width="18.7109375" style="92" bestFit="1" customWidth="1"/>
    <col min="516" max="516" width="12.85546875" style="92" bestFit="1" customWidth="1"/>
    <col min="517" max="517" width="9.5703125" style="92" bestFit="1" customWidth="1"/>
    <col min="518" max="518" width="22" style="92" bestFit="1" customWidth="1"/>
    <col min="519" max="519" width="10.42578125" style="92" bestFit="1" customWidth="1"/>
    <col min="520" max="769" width="8.85546875" style="92"/>
    <col min="770" max="770" width="27.5703125" style="92" bestFit="1" customWidth="1"/>
    <col min="771" max="771" width="18.7109375" style="92" bestFit="1" customWidth="1"/>
    <col min="772" max="772" width="12.85546875" style="92" bestFit="1" customWidth="1"/>
    <col min="773" max="773" width="9.5703125" style="92" bestFit="1" customWidth="1"/>
    <col min="774" max="774" width="22" style="92" bestFit="1" customWidth="1"/>
    <col min="775" max="775" width="10.42578125" style="92" bestFit="1" customWidth="1"/>
    <col min="776" max="1025" width="8.85546875" style="92"/>
    <col min="1026" max="1026" width="27.5703125" style="92" bestFit="1" customWidth="1"/>
    <col min="1027" max="1027" width="18.7109375" style="92" bestFit="1" customWidth="1"/>
    <col min="1028" max="1028" width="12.85546875" style="92" bestFit="1" customWidth="1"/>
    <col min="1029" max="1029" width="9.5703125" style="92" bestFit="1" customWidth="1"/>
    <col min="1030" max="1030" width="22" style="92" bestFit="1" customWidth="1"/>
    <col min="1031" max="1031" width="10.42578125" style="92" bestFit="1" customWidth="1"/>
    <col min="1032" max="1281" width="8.85546875" style="92"/>
    <col min="1282" max="1282" width="27.5703125" style="92" bestFit="1" customWidth="1"/>
    <col min="1283" max="1283" width="18.7109375" style="92" bestFit="1" customWidth="1"/>
    <col min="1284" max="1284" width="12.85546875" style="92" bestFit="1" customWidth="1"/>
    <col min="1285" max="1285" width="9.5703125" style="92" bestFit="1" customWidth="1"/>
    <col min="1286" max="1286" width="22" style="92" bestFit="1" customWidth="1"/>
    <col min="1287" max="1287" width="10.42578125" style="92" bestFit="1" customWidth="1"/>
    <col min="1288" max="1537" width="8.85546875" style="92"/>
    <col min="1538" max="1538" width="27.5703125" style="92" bestFit="1" customWidth="1"/>
    <col min="1539" max="1539" width="18.7109375" style="92" bestFit="1" customWidth="1"/>
    <col min="1540" max="1540" width="12.85546875" style="92" bestFit="1" customWidth="1"/>
    <col min="1541" max="1541" width="9.5703125" style="92" bestFit="1" customWidth="1"/>
    <col min="1542" max="1542" width="22" style="92" bestFit="1" customWidth="1"/>
    <col min="1543" max="1543" width="10.42578125" style="92" bestFit="1" customWidth="1"/>
    <col min="1544" max="1793" width="8.85546875" style="92"/>
    <col min="1794" max="1794" width="27.5703125" style="92" bestFit="1" customWidth="1"/>
    <col min="1795" max="1795" width="18.7109375" style="92" bestFit="1" customWidth="1"/>
    <col min="1796" max="1796" width="12.85546875" style="92" bestFit="1" customWidth="1"/>
    <col min="1797" max="1797" width="9.5703125" style="92" bestFit="1" customWidth="1"/>
    <col min="1798" max="1798" width="22" style="92" bestFit="1" customWidth="1"/>
    <col min="1799" max="1799" width="10.42578125" style="92" bestFit="1" customWidth="1"/>
    <col min="1800" max="2049" width="8.85546875" style="92"/>
    <col min="2050" max="2050" width="27.5703125" style="92" bestFit="1" customWidth="1"/>
    <col min="2051" max="2051" width="18.7109375" style="92" bestFit="1" customWidth="1"/>
    <col min="2052" max="2052" width="12.85546875" style="92" bestFit="1" customWidth="1"/>
    <col min="2053" max="2053" width="9.5703125" style="92" bestFit="1" customWidth="1"/>
    <col min="2054" max="2054" width="22" style="92" bestFit="1" customWidth="1"/>
    <col min="2055" max="2055" width="10.42578125" style="92" bestFit="1" customWidth="1"/>
    <col min="2056" max="2305" width="8.85546875" style="92"/>
    <col min="2306" max="2306" width="27.5703125" style="92" bestFit="1" customWidth="1"/>
    <col min="2307" max="2307" width="18.7109375" style="92" bestFit="1" customWidth="1"/>
    <col min="2308" max="2308" width="12.85546875" style="92" bestFit="1" customWidth="1"/>
    <col min="2309" max="2309" width="9.5703125" style="92" bestFit="1" customWidth="1"/>
    <col min="2310" max="2310" width="22" style="92" bestFit="1" customWidth="1"/>
    <col min="2311" max="2311" width="10.42578125" style="92" bestFit="1" customWidth="1"/>
    <col min="2312" max="2561" width="8.85546875" style="92"/>
    <col min="2562" max="2562" width="27.5703125" style="92" bestFit="1" customWidth="1"/>
    <col min="2563" max="2563" width="18.7109375" style="92" bestFit="1" customWidth="1"/>
    <col min="2564" max="2564" width="12.85546875" style="92" bestFit="1" customWidth="1"/>
    <col min="2565" max="2565" width="9.5703125" style="92" bestFit="1" customWidth="1"/>
    <col min="2566" max="2566" width="22" style="92" bestFit="1" customWidth="1"/>
    <col min="2567" max="2567" width="10.42578125" style="92" bestFit="1" customWidth="1"/>
    <col min="2568" max="2817" width="8.85546875" style="92"/>
    <col min="2818" max="2818" width="27.5703125" style="92" bestFit="1" customWidth="1"/>
    <col min="2819" max="2819" width="18.7109375" style="92" bestFit="1" customWidth="1"/>
    <col min="2820" max="2820" width="12.85546875" style="92" bestFit="1" customWidth="1"/>
    <col min="2821" max="2821" width="9.5703125" style="92" bestFit="1" customWidth="1"/>
    <col min="2822" max="2822" width="22" style="92" bestFit="1" customWidth="1"/>
    <col min="2823" max="2823" width="10.42578125" style="92" bestFit="1" customWidth="1"/>
    <col min="2824" max="3073" width="8.85546875" style="92"/>
    <col min="3074" max="3074" width="27.5703125" style="92" bestFit="1" customWidth="1"/>
    <col min="3075" max="3075" width="18.7109375" style="92" bestFit="1" customWidth="1"/>
    <col min="3076" max="3076" width="12.85546875" style="92" bestFit="1" customWidth="1"/>
    <col min="3077" max="3077" width="9.5703125" style="92" bestFit="1" customWidth="1"/>
    <col min="3078" max="3078" width="22" style="92" bestFit="1" customWidth="1"/>
    <col min="3079" max="3079" width="10.42578125" style="92" bestFit="1" customWidth="1"/>
    <col min="3080" max="3329" width="8.85546875" style="92"/>
    <col min="3330" max="3330" width="27.5703125" style="92" bestFit="1" customWidth="1"/>
    <col min="3331" max="3331" width="18.7109375" style="92" bestFit="1" customWidth="1"/>
    <col min="3332" max="3332" width="12.85546875" style="92" bestFit="1" customWidth="1"/>
    <col min="3333" max="3333" width="9.5703125" style="92" bestFit="1" customWidth="1"/>
    <col min="3334" max="3334" width="22" style="92" bestFit="1" customWidth="1"/>
    <col min="3335" max="3335" width="10.42578125" style="92" bestFit="1" customWidth="1"/>
    <col min="3336" max="3585" width="8.85546875" style="92"/>
    <col min="3586" max="3586" width="27.5703125" style="92" bestFit="1" customWidth="1"/>
    <col min="3587" max="3587" width="18.7109375" style="92" bestFit="1" customWidth="1"/>
    <col min="3588" max="3588" width="12.85546875" style="92" bestFit="1" customWidth="1"/>
    <col min="3589" max="3589" width="9.5703125" style="92" bestFit="1" customWidth="1"/>
    <col min="3590" max="3590" width="22" style="92" bestFit="1" customWidth="1"/>
    <col min="3591" max="3591" width="10.42578125" style="92" bestFit="1" customWidth="1"/>
    <col min="3592" max="3841" width="8.85546875" style="92"/>
    <col min="3842" max="3842" width="27.5703125" style="92" bestFit="1" customWidth="1"/>
    <col min="3843" max="3843" width="18.7109375" style="92" bestFit="1" customWidth="1"/>
    <col min="3844" max="3844" width="12.85546875" style="92" bestFit="1" customWidth="1"/>
    <col min="3845" max="3845" width="9.5703125" style="92" bestFit="1" customWidth="1"/>
    <col min="3846" max="3846" width="22" style="92" bestFit="1" customWidth="1"/>
    <col min="3847" max="3847" width="10.42578125" style="92" bestFit="1" customWidth="1"/>
    <col min="3848" max="4097" width="8.85546875" style="92"/>
    <col min="4098" max="4098" width="27.5703125" style="92" bestFit="1" customWidth="1"/>
    <col min="4099" max="4099" width="18.7109375" style="92" bestFit="1" customWidth="1"/>
    <col min="4100" max="4100" width="12.85546875" style="92" bestFit="1" customWidth="1"/>
    <col min="4101" max="4101" width="9.5703125" style="92" bestFit="1" customWidth="1"/>
    <col min="4102" max="4102" width="22" style="92" bestFit="1" customWidth="1"/>
    <col min="4103" max="4103" width="10.42578125" style="92" bestFit="1" customWidth="1"/>
    <col min="4104" max="4353" width="8.85546875" style="92"/>
    <col min="4354" max="4354" width="27.5703125" style="92" bestFit="1" customWidth="1"/>
    <col min="4355" max="4355" width="18.7109375" style="92" bestFit="1" customWidth="1"/>
    <col min="4356" max="4356" width="12.85546875" style="92" bestFit="1" customWidth="1"/>
    <col min="4357" max="4357" width="9.5703125" style="92" bestFit="1" customWidth="1"/>
    <col min="4358" max="4358" width="22" style="92" bestFit="1" customWidth="1"/>
    <col min="4359" max="4359" width="10.42578125" style="92" bestFit="1" customWidth="1"/>
    <col min="4360" max="4609" width="8.85546875" style="92"/>
    <col min="4610" max="4610" width="27.5703125" style="92" bestFit="1" customWidth="1"/>
    <col min="4611" max="4611" width="18.7109375" style="92" bestFit="1" customWidth="1"/>
    <col min="4612" max="4612" width="12.85546875" style="92" bestFit="1" customWidth="1"/>
    <col min="4613" max="4613" width="9.5703125" style="92" bestFit="1" customWidth="1"/>
    <col min="4614" max="4614" width="22" style="92" bestFit="1" customWidth="1"/>
    <col min="4615" max="4615" width="10.42578125" style="92" bestFit="1" customWidth="1"/>
    <col min="4616" max="4865" width="8.85546875" style="92"/>
    <col min="4866" max="4866" width="27.5703125" style="92" bestFit="1" customWidth="1"/>
    <col min="4867" max="4867" width="18.7109375" style="92" bestFit="1" customWidth="1"/>
    <col min="4868" max="4868" width="12.85546875" style="92" bestFit="1" customWidth="1"/>
    <col min="4869" max="4869" width="9.5703125" style="92" bestFit="1" customWidth="1"/>
    <col min="4870" max="4870" width="22" style="92" bestFit="1" customWidth="1"/>
    <col min="4871" max="4871" width="10.42578125" style="92" bestFit="1" customWidth="1"/>
    <col min="4872" max="5121" width="8.85546875" style="92"/>
    <col min="5122" max="5122" width="27.5703125" style="92" bestFit="1" customWidth="1"/>
    <col min="5123" max="5123" width="18.7109375" style="92" bestFit="1" customWidth="1"/>
    <col min="5124" max="5124" width="12.85546875" style="92" bestFit="1" customWidth="1"/>
    <col min="5125" max="5125" width="9.5703125" style="92" bestFit="1" customWidth="1"/>
    <col min="5126" max="5126" width="22" style="92" bestFit="1" customWidth="1"/>
    <col min="5127" max="5127" width="10.42578125" style="92" bestFit="1" customWidth="1"/>
    <col min="5128" max="5377" width="8.85546875" style="92"/>
    <col min="5378" max="5378" width="27.5703125" style="92" bestFit="1" customWidth="1"/>
    <col min="5379" max="5379" width="18.7109375" style="92" bestFit="1" customWidth="1"/>
    <col min="5380" max="5380" width="12.85546875" style="92" bestFit="1" customWidth="1"/>
    <col min="5381" max="5381" width="9.5703125" style="92" bestFit="1" customWidth="1"/>
    <col min="5382" max="5382" width="22" style="92" bestFit="1" customWidth="1"/>
    <col min="5383" max="5383" width="10.42578125" style="92" bestFit="1" customWidth="1"/>
    <col min="5384" max="5633" width="8.85546875" style="92"/>
    <col min="5634" max="5634" width="27.5703125" style="92" bestFit="1" customWidth="1"/>
    <col min="5635" max="5635" width="18.7109375" style="92" bestFit="1" customWidth="1"/>
    <col min="5636" max="5636" width="12.85546875" style="92" bestFit="1" customWidth="1"/>
    <col min="5637" max="5637" width="9.5703125" style="92" bestFit="1" customWidth="1"/>
    <col min="5638" max="5638" width="22" style="92" bestFit="1" customWidth="1"/>
    <col min="5639" max="5639" width="10.42578125" style="92" bestFit="1" customWidth="1"/>
    <col min="5640" max="5889" width="8.85546875" style="92"/>
    <col min="5890" max="5890" width="27.5703125" style="92" bestFit="1" customWidth="1"/>
    <col min="5891" max="5891" width="18.7109375" style="92" bestFit="1" customWidth="1"/>
    <col min="5892" max="5892" width="12.85546875" style="92" bestFit="1" customWidth="1"/>
    <col min="5893" max="5893" width="9.5703125" style="92" bestFit="1" customWidth="1"/>
    <col min="5894" max="5894" width="22" style="92" bestFit="1" customWidth="1"/>
    <col min="5895" max="5895" width="10.42578125" style="92" bestFit="1" customWidth="1"/>
    <col min="5896" max="6145" width="8.85546875" style="92"/>
    <col min="6146" max="6146" width="27.5703125" style="92" bestFit="1" customWidth="1"/>
    <col min="6147" max="6147" width="18.7109375" style="92" bestFit="1" customWidth="1"/>
    <col min="6148" max="6148" width="12.85546875" style="92" bestFit="1" customWidth="1"/>
    <col min="6149" max="6149" width="9.5703125" style="92" bestFit="1" customWidth="1"/>
    <col min="6150" max="6150" width="22" style="92" bestFit="1" customWidth="1"/>
    <col min="6151" max="6151" width="10.42578125" style="92" bestFit="1" customWidth="1"/>
    <col min="6152" max="6401" width="8.85546875" style="92"/>
    <col min="6402" max="6402" width="27.5703125" style="92" bestFit="1" customWidth="1"/>
    <col min="6403" max="6403" width="18.7109375" style="92" bestFit="1" customWidth="1"/>
    <col min="6404" max="6404" width="12.85546875" style="92" bestFit="1" customWidth="1"/>
    <col min="6405" max="6405" width="9.5703125" style="92" bestFit="1" customWidth="1"/>
    <col min="6406" max="6406" width="22" style="92" bestFit="1" customWidth="1"/>
    <col min="6407" max="6407" width="10.42578125" style="92" bestFit="1" customWidth="1"/>
    <col min="6408" max="6657" width="8.85546875" style="92"/>
    <col min="6658" max="6658" width="27.5703125" style="92" bestFit="1" customWidth="1"/>
    <col min="6659" max="6659" width="18.7109375" style="92" bestFit="1" customWidth="1"/>
    <col min="6660" max="6660" width="12.85546875" style="92" bestFit="1" customWidth="1"/>
    <col min="6661" max="6661" width="9.5703125" style="92" bestFit="1" customWidth="1"/>
    <col min="6662" max="6662" width="22" style="92" bestFit="1" customWidth="1"/>
    <col min="6663" max="6663" width="10.42578125" style="92" bestFit="1" customWidth="1"/>
    <col min="6664" max="6913" width="8.85546875" style="92"/>
    <col min="6914" max="6914" width="27.5703125" style="92" bestFit="1" customWidth="1"/>
    <col min="6915" max="6915" width="18.7109375" style="92" bestFit="1" customWidth="1"/>
    <col min="6916" max="6916" width="12.85546875" style="92" bestFit="1" customWidth="1"/>
    <col min="6917" max="6917" width="9.5703125" style="92" bestFit="1" customWidth="1"/>
    <col min="6918" max="6918" width="22" style="92" bestFit="1" customWidth="1"/>
    <col min="6919" max="6919" width="10.42578125" style="92" bestFit="1" customWidth="1"/>
    <col min="6920" max="7169" width="8.85546875" style="92"/>
    <col min="7170" max="7170" width="27.5703125" style="92" bestFit="1" customWidth="1"/>
    <col min="7171" max="7171" width="18.7109375" style="92" bestFit="1" customWidth="1"/>
    <col min="7172" max="7172" width="12.85546875" style="92" bestFit="1" customWidth="1"/>
    <col min="7173" max="7173" width="9.5703125" style="92" bestFit="1" customWidth="1"/>
    <col min="7174" max="7174" width="22" style="92" bestFit="1" customWidth="1"/>
    <col min="7175" max="7175" width="10.42578125" style="92" bestFit="1" customWidth="1"/>
    <col min="7176" max="7425" width="8.85546875" style="92"/>
    <col min="7426" max="7426" width="27.5703125" style="92" bestFit="1" customWidth="1"/>
    <col min="7427" max="7427" width="18.7109375" style="92" bestFit="1" customWidth="1"/>
    <col min="7428" max="7428" width="12.85546875" style="92" bestFit="1" customWidth="1"/>
    <col min="7429" max="7429" width="9.5703125" style="92" bestFit="1" customWidth="1"/>
    <col min="7430" max="7430" width="22" style="92" bestFit="1" customWidth="1"/>
    <col min="7431" max="7431" width="10.42578125" style="92" bestFit="1" customWidth="1"/>
    <col min="7432" max="7681" width="8.85546875" style="92"/>
    <col min="7682" max="7682" width="27.5703125" style="92" bestFit="1" customWidth="1"/>
    <col min="7683" max="7683" width="18.7109375" style="92" bestFit="1" customWidth="1"/>
    <col min="7684" max="7684" width="12.85546875" style="92" bestFit="1" customWidth="1"/>
    <col min="7685" max="7685" width="9.5703125" style="92" bestFit="1" customWidth="1"/>
    <col min="7686" max="7686" width="22" style="92" bestFit="1" customWidth="1"/>
    <col min="7687" max="7687" width="10.42578125" style="92" bestFit="1" customWidth="1"/>
    <col min="7688" max="7937" width="8.85546875" style="92"/>
    <col min="7938" max="7938" width="27.5703125" style="92" bestFit="1" customWidth="1"/>
    <col min="7939" max="7939" width="18.7109375" style="92" bestFit="1" customWidth="1"/>
    <col min="7940" max="7940" width="12.85546875" style="92" bestFit="1" customWidth="1"/>
    <col min="7941" max="7941" width="9.5703125" style="92" bestFit="1" customWidth="1"/>
    <col min="7942" max="7942" width="22" style="92" bestFit="1" customWidth="1"/>
    <col min="7943" max="7943" width="10.42578125" style="92" bestFit="1" customWidth="1"/>
    <col min="7944" max="8193" width="8.85546875" style="92"/>
    <col min="8194" max="8194" width="27.5703125" style="92" bestFit="1" customWidth="1"/>
    <col min="8195" max="8195" width="18.7109375" style="92" bestFit="1" customWidth="1"/>
    <col min="8196" max="8196" width="12.85546875" style="92" bestFit="1" customWidth="1"/>
    <col min="8197" max="8197" width="9.5703125" style="92" bestFit="1" customWidth="1"/>
    <col min="8198" max="8198" width="22" style="92" bestFit="1" customWidth="1"/>
    <col min="8199" max="8199" width="10.42578125" style="92" bestFit="1" customWidth="1"/>
    <col min="8200" max="8449" width="8.85546875" style="92"/>
    <col min="8450" max="8450" width="27.5703125" style="92" bestFit="1" customWidth="1"/>
    <col min="8451" max="8451" width="18.7109375" style="92" bestFit="1" customWidth="1"/>
    <col min="8452" max="8452" width="12.85546875" style="92" bestFit="1" customWidth="1"/>
    <col min="8453" max="8453" width="9.5703125" style="92" bestFit="1" customWidth="1"/>
    <col min="8454" max="8454" width="22" style="92" bestFit="1" customWidth="1"/>
    <col min="8455" max="8455" width="10.42578125" style="92" bestFit="1" customWidth="1"/>
    <col min="8456" max="8705" width="8.85546875" style="92"/>
    <col min="8706" max="8706" width="27.5703125" style="92" bestFit="1" customWidth="1"/>
    <col min="8707" max="8707" width="18.7109375" style="92" bestFit="1" customWidth="1"/>
    <col min="8708" max="8708" width="12.85546875" style="92" bestFit="1" customWidth="1"/>
    <col min="8709" max="8709" width="9.5703125" style="92" bestFit="1" customWidth="1"/>
    <col min="8710" max="8710" width="22" style="92" bestFit="1" customWidth="1"/>
    <col min="8711" max="8711" width="10.42578125" style="92" bestFit="1" customWidth="1"/>
    <col min="8712" max="8961" width="8.85546875" style="92"/>
    <col min="8962" max="8962" width="27.5703125" style="92" bestFit="1" customWidth="1"/>
    <col min="8963" max="8963" width="18.7109375" style="92" bestFit="1" customWidth="1"/>
    <col min="8964" max="8964" width="12.85546875" style="92" bestFit="1" customWidth="1"/>
    <col min="8965" max="8965" width="9.5703125" style="92" bestFit="1" customWidth="1"/>
    <col min="8966" max="8966" width="22" style="92" bestFit="1" customWidth="1"/>
    <col min="8967" max="8967" width="10.42578125" style="92" bestFit="1" customWidth="1"/>
    <col min="8968" max="9217" width="8.85546875" style="92"/>
    <col min="9218" max="9218" width="27.5703125" style="92" bestFit="1" customWidth="1"/>
    <col min="9219" max="9219" width="18.7109375" style="92" bestFit="1" customWidth="1"/>
    <col min="9220" max="9220" width="12.85546875" style="92" bestFit="1" customWidth="1"/>
    <col min="9221" max="9221" width="9.5703125" style="92" bestFit="1" customWidth="1"/>
    <col min="9222" max="9222" width="22" style="92" bestFit="1" customWidth="1"/>
    <col min="9223" max="9223" width="10.42578125" style="92" bestFit="1" customWidth="1"/>
    <col min="9224" max="9473" width="8.85546875" style="92"/>
    <col min="9474" max="9474" width="27.5703125" style="92" bestFit="1" customWidth="1"/>
    <col min="9475" max="9475" width="18.7109375" style="92" bestFit="1" customWidth="1"/>
    <col min="9476" max="9476" width="12.85546875" style="92" bestFit="1" customWidth="1"/>
    <col min="9477" max="9477" width="9.5703125" style="92" bestFit="1" customWidth="1"/>
    <col min="9478" max="9478" width="22" style="92" bestFit="1" customWidth="1"/>
    <col min="9479" max="9479" width="10.42578125" style="92" bestFit="1" customWidth="1"/>
    <col min="9480" max="9729" width="8.85546875" style="92"/>
    <col min="9730" max="9730" width="27.5703125" style="92" bestFit="1" customWidth="1"/>
    <col min="9731" max="9731" width="18.7109375" style="92" bestFit="1" customWidth="1"/>
    <col min="9732" max="9732" width="12.85546875" style="92" bestFit="1" customWidth="1"/>
    <col min="9733" max="9733" width="9.5703125" style="92" bestFit="1" customWidth="1"/>
    <col min="9734" max="9734" width="22" style="92" bestFit="1" customWidth="1"/>
    <col min="9735" max="9735" width="10.42578125" style="92" bestFit="1" customWidth="1"/>
    <col min="9736" max="9985" width="8.85546875" style="92"/>
    <col min="9986" max="9986" width="27.5703125" style="92" bestFit="1" customWidth="1"/>
    <col min="9987" max="9987" width="18.7109375" style="92" bestFit="1" customWidth="1"/>
    <col min="9988" max="9988" width="12.85546875" style="92" bestFit="1" customWidth="1"/>
    <col min="9989" max="9989" width="9.5703125" style="92" bestFit="1" customWidth="1"/>
    <col min="9990" max="9990" width="22" style="92" bestFit="1" customWidth="1"/>
    <col min="9991" max="9991" width="10.42578125" style="92" bestFit="1" customWidth="1"/>
    <col min="9992" max="10241" width="8.85546875" style="92"/>
    <col min="10242" max="10242" width="27.5703125" style="92" bestFit="1" customWidth="1"/>
    <col min="10243" max="10243" width="18.7109375" style="92" bestFit="1" customWidth="1"/>
    <col min="10244" max="10244" width="12.85546875" style="92" bestFit="1" customWidth="1"/>
    <col min="10245" max="10245" width="9.5703125" style="92" bestFit="1" customWidth="1"/>
    <col min="10246" max="10246" width="22" style="92" bestFit="1" customWidth="1"/>
    <col min="10247" max="10247" width="10.42578125" style="92" bestFit="1" customWidth="1"/>
    <col min="10248" max="10497" width="8.85546875" style="92"/>
    <col min="10498" max="10498" width="27.5703125" style="92" bestFit="1" customWidth="1"/>
    <col min="10499" max="10499" width="18.7109375" style="92" bestFit="1" customWidth="1"/>
    <col min="10500" max="10500" width="12.85546875" style="92" bestFit="1" customWidth="1"/>
    <col min="10501" max="10501" width="9.5703125" style="92" bestFit="1" customWidth="1"/>
    <col min="10502" max="10502" width="22" style="92" bestFit="1" customWidth="1"/>
    <col min="10503" max="10503" width="10.42578125" style="92" bestFit="1" customWidth="1"/>
    <col min="10504" max="10753" width="8.85546875" style="92"/>
    <col min="10754" max="10754" width="27.5703125" style="92" bestFit="1" customWidth="1"/>
    <col min="10755" max="10755" width="18.7109375" style="92" bestFit="1" customWidth="1"/>
    <col min="10756" max="10756" width="12.85546875" style="92" bestFit="1" customWidth="1"/>
    <col min="10757" max="10757" width="9.5703125" style="92" bestFit="1" customWidth="1"/>
    <col min="10758" max="10758" width="22" style="92" bestFit="1" customWidth="1"/>
    <col min="10759" max="10759" width="10.42578125" style="92" bestFit="1" customWidth="1"/>
    <col min="10760" max="11009" width="8.85546875" style="92"/>
    <col min="11010" max="11010" width="27.5703125" style="92" bestFit="1" customWidth="1"/>
    <col min="11011" max="11011" width="18.7109375" style="92" bestFit="1" customWidth="1"/>
    <col min="11012" max="11012" width="12.85546875" style="92" bestFit="1" customWidth="1"/>
    <col min="11013" max="11013" width="9.5703125" style="92" bestFit="1" customWidth="1"/>
    <col min="11014" max="11014" width="22" style="92" bestFit="1" customWidth="1"/>
    <col min="11015" max="11015" width="10.42578125" style="92" bestFit="1" customWidth="1"/>
    <col min="11016" max="11265" width="8.85546875" style="92"/>
    <col min="11266" max="11266" width="27.5703125" style="92" bestFit="1" customWidth="1"/>
    <col min="11267" max="11267" width="18.7109375" style="92" bestFit="1" customWidth="1"/>
    <col min="11268" max="11268" width="12.85546875" style="92" bestFit="1" customWidth="1"/>
    <col min="11269" max="11269" width="9.5703125" style="92" bestFit="1" customWidth="1"/>
    <col min="11270" max="11270" width="22" style="92" bestFit="1" customWidth="1"/>
    <col min="11271" max="11271" width="10.42578125" style="92" bestFit="1" customWidth="1"/>
    <col min="11272" max="11521" width="8.85546875" style="92"/>
    <col min="11522" max="11522" width="27.5703125" style="92" bestFit="1" customWidth="1"/>
    <col min="11523" max="11523" width="18.7109375" style="92" bestFit="1" customWidth="1"/>
    <col min="11524" max="11524" width="12.85546875" style="92" bestFit="1" customWidth="1"/>
    <col min="11525" max="11525" width="9.5703125" style="92" bestFit="1" customWidth="1"/>
    <col min="11526" max="11526" width="22" style="92" bestFit="1" customWidth="1"/>
    <col min="11527" max="11527" width="10.42578125" style="92" bestFit="1" customWidth="1"/>
    <col min="11528" max="11777" width="8.85546875" style="92"/>
    <col min="11778" max="11778" width="27.5703125" style="92" bestFit="1" customWidth="1"/>
    <col min="11779" max="11779" width="18.7109375" style="92" bestFit="1" customWidth="1"/>
    <col min="11780" max="11780" width="12.85546875" style="92" bestFit="1" customWidth="1"/>
    <col min="11781" max="11781" width="9.5703125" style="92" bestFit="1" customWidth="1"/>
    <col min="11782" max="11782" width="22" style="92" bestFit="1" customWidth="1"/>
    <col min="11783" max="11783" width="10.42578125" style="92" bestFit="1" customWidth="1"/>
    <col min="11784" max="12033" width="8.85546875" style="92"/>
    <col min="12034" max="12034" width="27.5703125" style="92" bestFit="1" customWidth="1"/>
    <col min="12035" max="12035" width="18.7109375" style="92" bestFit="1" customWidth="1"/>
    <col min="12036" max="12036" width="12.85546875" style="92" bestFit="1" customWidth="1"/>
    <col min="12037" max="12037" width="9.5703125" style="92" bestFit="1" customWidth="1"/>
    <col min="12038" max="12038" width="22" style="92" bestFit="1" customWidth="1"/>
    <col min="12039" max="12039" width="10.42578125" style="92" bestFit="1" customWidth="1"/>
    <col min="12040" max="12289" width="8.85546875" style="92"/>
    <col min="12290" max="12290" width="27.5703125" style="92" bestFit="1" customWidth="1"/>
    <col min="12291" max="12291" width="18.7109375" style="92" bestFit="1" customWidth="1"/>
    <col min="12292" max="12292" width="12.85546875" style="92" bestFit="1" customWidth="1"/>
    <col min="12293" max="12293" width="9.5703125" style="92" bestFit="1" customWidth="1"/>
    <col min="12294" max="12294" width="22" style="92" bestFit="1" customWidth="1"/>
    <col min="12295" max="12295" width="10.42578125" style="92" bestFit="1" customWidth="1"/>
    <col min="12296" max="12545" width="8.85546875" style="92"/>
    <col min="12546" max="12546" width="27.5703125" style="92" bestFit="1" customWidth="1"/>
    <col min="12547" max="12547" width="18.7109375" style="92" bestFit="1" customWidth="1"/>
    <col min="12548" max="12548" width="12.85546875" style="92" bestFit="1" customWidth="1"/>
    <col min="12549" max="12549" width="9.5703125" style="92" bestFit="1" customWidth="1"/>
    <col min="12550" max="12550" width="22" style="92" bestFit="1" customWidth="1"/>
    <col min="12551" max="12551" width="10.42578125" style="92" bestFit="1" customWidth="1"/>
    <col min="12552" max="12801" width="8.85546875" style="92"/>
    <col min="12802" max="12802" width="27.5703125" style="92" bestFit="1" customWidth="1"/>
    <col min="12803" max="12803" width="18.7109375" style="92" bestFit="1" customWidth="1"/>
    <col min="12804" max="12804" width="12.85546875" style="92" bestFit="1" customWidth="1"/>
    <col min="12805" max="12805" width="9.5703125" style="92" bestFit="1" customWidth="1"/>
    <col min="12806" max="12806" width="22" style="92" bestFit="1" customWidth="1"/>
    <col min="12807" max="12807" width="10.42578125" style="92" bestFit="1" customWidth="1"/>
    <col min="12808" max="13057" width="8.85546875" style="92"/>
    <col min="13058" max="13058" width="27.5703125" style="92" bestFit="1" customWidth="1"/>
    <col min="13059" max="13059" width="18.7109375" style="92" bestFit="1" customWidth="1"/>
    <col min="13060" max="13060" width="12.85546875" style="92" bestFit="1" customWidth="1"/>
    <col min="13061" max="13061" width="9.5703125" style="92" bestFit="1" customWidth="1"/>
    <col min="13062" max="13062" width="22" style="92" bestFit="1" customWidth="1"/>
    <col min="13063" max="13063" width="10.42578125" style="92" bestFit="1" customWidth="1"/>
    <col min="13064" max="13313" width="8.85546875" style="92"/>
    <col min="13314" max="13314" width="27.5703125" style="92" bestFit="1" customWidth="1"/>
    <col min="13315" max="13315" width="18.7109375" style="92" bestFit="1" customWidth="1"/>
    <col min="13316" max="13316" width="12.85546875" style="92" bestFit="1" customWidth="1"/>
    <col min="13317" max="13317" width="9.5703125" style="92" bestFit="1" customWidth="1"/>
    <col min="13318" max="13318" width="22" style="92" bestFit="1" customWidth="1"/>
    <col min="13319" max="13319" width="10.42578125" style="92" bestFit="1" customWidth="1"/>
    <col min="13320" max="13569" width="8.85546875" style="92"/>
    <col min="13570" max="13570" width="27.5703125" style="92" bestFit="1" customWidth="1"/>
    <col min="13571" max="13571" width="18.7109375" style="92" bestFit="1" customWidth="1"/>
    <col min="13572" max="13572" width="12.85546875" style="92" bestFit="1" customWidth="1"/>
    <col min="13573" max="13573" width="9.5703125" style="92" bestFit="1" customWidth="1"/>
    <col min="13574" max="13574" width="22" style="92" bestFit="1" customWidth="1"/>
    <col min="13575" max="13575" width="10.42578125" style="92" bestFit="1" customWidth="1"/>
    <col min="13576" max="13825" width="8.85546875" style="92"/>
    <col min="13826" max="13826" width="27.5703125" style="92" bestFit="1" customWidth="1"/>
    <col min="13827" max="13827" width="18.7109375" style="92" bestFit="1" customWidth="1"/>
    <col min="13828" max="13828" width="12.85546875" style="92" bestFit="1" customWidth="1"/>
    <col min="13829" max="13829" width="9.5703125" style="92" bestFit="1" customWidth="1"/>
    <col min="13830" max="13830" width="22" style="92" bestFit="1" customWidth="1"/>
    <col min="13831" max="13831" width="10.42578125" style="92" bestFit="1" customWidth="1"/>
    <col min="13832" max="14081" width="8.85546875" style="92"/>
    <col min="14082" max="14082" width="27.5703125" style="92" bestFit="1" customWidth="1"/>
    <col min="14083" max="14083" width="18.7109375" style="92" bestFit="1" customWidth="1"/>
    <col min="14084" max="14084" width="12.85546875" style="92" bestFit="1" customWidth="1"/>
    <col min="14085" max="14085" width="9.5703125" style="92" bestFit="1" customWidth="1"/>
    <col min="14086" max="14086" width="22" style="92" bestFit="1" customWidth="1"/>
    <col min="14087" max="14087" width="10.42578125" style="92" bestFit="1" customWidth="1"/>
    <col min="14088" max="14337" width="8.85546875" style="92"/>
    <col min="14338" max="14338" width="27.5703125" style="92" bestFit="1" customWidth="1"/>
    <col min="14339" max="14339" width="18.7109375" style="92" bestFit="1" customWidth="1"/>
    <col min="14340" max="14340" width="12.85546875" style="92" bestFit="1" customWidth="1"/>
    <col min="14341" max="14341" width="9.5703125" style="92" bestFit="1" customWidth="1"/>
    <col min="14342" max="14342" width="22" style="92" bestFit="1" customWidth="1"/>
    <col min="14343" max="14343" width="10.42578125" style="92" bestFit="1" customWidth="1"/>
    <col min="14344" max="14593" width="8.85546875" style="92"/>
    <col min="14594" max="14594" width="27.5703125" style="92" bestFit="1" customWidth="1"/>
    <col min="14595" max="14595" width="18.7109375" style="92" bestFit="1" customWidth="1"/>
    <col min="14596" max="14596" width="12.85546875" style="92" bestFit="1" customWidth="1"/>
    <col min="14597" max="14597" width="9.5703125" style="92" bestFit="1" customWidth="1"/>
    <col min="14598" max="14598" width="22" style="92" bestFit="1" customWidth="1"/>
    <col min="14599" max="14599" width="10.42578125" style="92" bestFit="1" customWidth="1"/>
    <col min="14600" max="14849" width="8.85546875" style="92"/>
    <col min="14850" max="14850" width="27.5703125" style="92" bestFit="1" customWidth="1"/>
    <col min="14851" max="14851" width="18.7109375" style="92" bestFit="1" customWidth="1"/>
    <col min="14852" max="14852" width="12.85546875" style="92" bestFit="1" customWidth="1"/>
    <col min="14853" max="14853" width="9.5703125" style="92" bestFit="1" customWidth="1"/>
    <col min="14854" max="14854" width="22" style="92" bestFit="1" customWidth="1"/>
    <col min="14855" max="14855" width="10.42578125" style="92" bestFit="1" customWidth="1"/>
    <col min="14856" max="15105" width="8.85546875" style="92"/>
    <col min="15106" max="15106" width="27.5703125" style="92" bestFit="1" customWidth="1"/>
    <col min="15107" max="15107" width="18.7109375" style="92" bestFit="1" customWidth="1"/>
    <col min="15108" max="15108" width="12.85546875" style="92" bestFit="1" customWidth="1"/>
    <col min="15109" max="15109" width="9.5703125" style="92" bestFit="1" customWidth="1"/>
    <col min="15110" max="15110" width="22" style="92" bestFit="1" customWidth="1"/>
    <col min="15111" max="15111" width="10.42578125" style="92" bestFit="1" customWidth="1"/>
    <col min="15112" max="15361" width="8.85546875" style="92"/>
    <col min="15362" max="15362" width="27.5703125" style="92" bestFit="1" customWidth="1"/>
    <col min="15363" max="15363" width="18.7109375" style="92" bestFit="1" customWidth="1"/>
    <col min="15364" max="15364" width="12.85546875" style="92" bestFit="1" customWidth="1"/>
    <col min="15365" max="15365" width="9.5703125" style="92" bestFit="1" customWidth="1"/>
    <col min="15366" max="15366" width="22" style="92" bestFit="1" customWidth="1"/>
    <col min="15367" max="15367" width="10.42578125" style="92" bestFit="1" customWidth="1"/>
    <col min="15368" max="15617" width="8.85546875" style="92"/>
    <col min="15618" max="15618" width="27.5703125" style="92" bestFit="1" customWidth="1"/>
    <col min="15619" max="15619" width="18.7109375" style="92" bestFit="1" customWidth="1"/>
    <col min="15620" max="15620" width="12.85546875" style="92" bestFit="1" customWidth="1"/>
    <col min="15621" max="15621" width="9.5703125" style="92" bestFit="1" customWidth="1"/>
    <col min="15622" max="15622" width="22" style="92" bestFit="1" customWidth="1"/>
    <col min="15623" max="15623" width="10.42578125" style="92" bestFit="1" customWidth="1"/>
    <col min="15624" max="15873" width="8.85546875" style="92"/>
    <col min="15874" max="15874" width="27.5703125" style="92" bestFit="1" customWidth="1"/>
    <col min="15875" max="15875" width="18.7109375" style="92" bestFit="1" customWidth="1"/>
    <col min="15876" max="15876" width="12.85546875" style="92" bestFit="1" customWidth="1"/>
    <col min="15877" max="15877" width="9.5703125" style="92" bestFit="1" customWidth="1"/>
    <col min="15878" max="15878" width="22" style="92" bestFit="1" customWidth="1"/>
    <col min="15879" max="15879" width="10.42578125" style="92" bestFit="1" customWidth="1"/>
    <col min="15880" max="16129" width="8.85546875" style="92"/>
    <col min="16130" max="16130" width="27.5703125" style="92" bestFit="1" customWidth="1"/>
    <col min="16131" max="16131" width="18.7109375" style="92" bestFit="1" customWidth="1"/>
    <col min="16132" max="16132" width="12.85546875" style="92" bestFit="1" customWidth="1"/>
    <col min="16133" max="16133" width="9.5703125" style="92" bestFit="1" customWidth="1"/>
    <col min="16134" max="16134" width="22" style="92" bestFit="1" customWidth="1"/>
    <col min="16135" max="16135" width="10.42578125" style="92" bestFit="1" customWidth="1"/>
    <col min="16136" max="16384" width="8.85546875" style="92"/>
  </cols>
  <sheetData>
    <row r="1" spans="1:15" ht="15.75">
      <c r="A1" s="42" t="s">
        <v>34</v>
      </c>
    </row>
    <row r="2" spans="1:15" ht="15.75">
      <c r="A2" s="42"/>
    </row>
    <row r="3" spans="1:15" ht="15.75">
      <c r="A3" s="42"/>
    </row>
    <row r="4" spans="1:15" ht="15.75">
      <c r="A4" s="42"/>
    </row>
    <row r="5" spans="1:15" ht="15.75">
      <c r="A5" s="42"/>
    </row>
    <row r="7" spans="1:15">
      <c r="A7" s="108" t="s">
        <v>35</v>
      </c>
      <c r="B7" s="109" t="s">
        <v>36</v>
      </c>
      <c r="C7" s="109" t="s">
        <v>53</v>
      </c>
      <c r="D7" s="109" t="s">
        <v>52</v>
      </c>
      <c r="E7" s="109" t="s">
        <v>51</v>
      </c>
      <c r="F7" s="109" t="s">
        <v>58</v>
      </c>
      <c r="G7" s="109" t="s">
        <v>59</v>
      </c>
      <c r="H7" s="109" t="s">
        <v>60</v>
      </c>
      <c r="I7" s="109" t="s">
        <v>61</v>
      </c>
      <c r="J7" s="109" t="s">
        <v>62</v>
      </c>
      <c r="K7" s="109" t="s">
        <v>63</v>
      </c>
      <c r="L7" s="109" t="s">
        <v>54</v>
      </c>
      <c r="M7" s="109" t="s">
        <v>55</v>
      </c>
      <c r="N7" s="109" t="s">
        <v>50</v>
      </c>
    </row>
    <row r="8" spans="1:15">
      <c r="A8" s="93" t="s">
        <v>64</v>
      </c>
      <c r="B8" s="111">
        <f>SUM(C8:N8)</f>
        <v>13179131.32</v>
      </c>
      <c r="C8" s="111">
        <v>1097012.75</v>
      </c>
      <c r="D8" s="111">
        <v>1097013</v>
      </c>
      <c r="E8" s="111">
        <v>1097013</v>
      </c>
      <c r="F8" s="111">
        <v>2212450.6100000003</v>
      </c>
      <c r="G8" s="111">
        <v>957583.33</v>
      </c>
      <c r="H8" s="111">
        <v>957583.33</v>
      </c>
      <c r="I8" s="111">
        <v>957583.33</v>
      </c>
      <c r="J8" s="111">
        <v>957583.33</v>
      </c>
      <c r="K8" s="111">
        <v>957583.33</v>
      </c>
      <c r="L8" s="111">
        <v>972558.64999999991</v>
      </c>
      <c r="M8" s="111">
        <v>957583.33</v>
      </c>
      <c r="N8" s="111">
        <v>957583.33</v>
      </c>
    </row>
    <row r="9" spans="1:15">
      <c r="A9" s="93" t="s">
        <v>43</v>
      </c>
      <c r="B9" s="95"/>
      <c r="C9" s="95"/>
      <c r="D9" s="95"/>
      <c r="E9" s="95"/>
      <c r="F9" s="95"/>
      <c r="G9" s="94"/>
      <c r="H9" s="94"/>
      <c r="I9" s="94"/>
      <c r="J9" s="94"/>
      <c r="K9" s="94"/>
      <c r="L9" s="94"/>
      <c r="M9" s="94"/>
      <c r="N9" s="94"/>
    </row>
    <row r="10" spans="1:15">
      <c r="A10" s="93" t="s">
        <v>49</v>
      </c>
      <c r="B10" s="95"/>
      <c r="C10" s="95"/>
      <c r="D10" s="95"/>
      <c r="E10" s="95"/>
      <c r="F10" s="95"/>
      <c r="G10" s="94"/>
      <c r="H10" s="94"/>
      <c r="I10" s="94"/>
      <c r="J10" s="94"/>
      <c r="K10" s="94"/>
      <c r="L10" s="94"/>
      <c r="M10" s="94"/>
      <c r="N10" s="94"/>
    </row>
    <row r="11" spans="1:15">
      <c r="A11" s="44" t="s">
        <v>37</v>
      </c>
      <c r="B11" s="77">
        <f>SUM(B8:B10)</f>
        <v>13179131.32</v>
      </c>
      <c r="C11" s="77">
        <f t="shared" ref="C11:N11" si="0">SUM(C8:C9)</f>
        <v>1097012.75</v>
      </c>
      <c r="D11" s="77">
        <f t="shared" si="0"/>
        <v>1097013</v>
      </c>
      <c r="E11" s="77">
        <f t="shared" si="0"/>
        <v>1097013</v>
      </c>
      <c r="F11" s="77">
        <f t="shared" si="0"/>
        <v>2212450.6100000003</v>
      </c>
      <c r="G11" s="77">
        <f t="shared" si="0"/>
        <v>957583.33</v>
      </c>
      <c r="H11" s="77">
        <f t="shared" si="0"/>
        <v>957583.33</v>
      </c>
      <c r="I11" s="77">
        <f t="shared" si="0"/>
        <v>957583.33</v>
      </c>
      <c r="J11" s="77">
        <f t="shared" si="0"/>
        <v>957583.33</v>
      </c>
      <c r="K11" s="77">
        <f t="shared" si="0"/>
        <v>957583.33</v>
      </c>
      <c r="L11" s="77">
        <f t="shared" si="0"/>
        <v>972558.64999999991</v>
      </c>
      <c r="M11" s="77">
        <f t="shared" si="0"/>
        <v>957583.33</v>
      </c>
      <c r="N11" s="77">
        <f t="shared" si="0"/>
        <v>957583.33</v>
      </c>
    </row>
    <row r="12" spans="1:1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5">
      <c r="A13" s="112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5"/>
    </row>
    <row r="14" spans="1:15">
      <c r="A14" s="112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5"/>
    </row>
    <row r="15" spans="1:15" ht="6.6" customHeight="1">
      <c r="B15" s="96"/>
    </row>
    <row r="16" spans="1:15">
      <c r="A16" s="97"/>
      <c r="B16" s="97"/>
      <c r="H16" s="97"/>
    </row>
    <row r="17" spans="1:2" ht="21">
      <c r="B17" s="98"/>
    </row>
    <row r="30" spans="1:2">
      <c r="A30" s="116"/>
    </row>
    <row r="38" spans="4:8">
      <c r="D38" s="117"/>
    </row>
    <row r="39" spans="4:8">
      <c r="D39" s="117"/>
    </row>
    <row r="40" spans="4:8">
      <c r="D40" s="117"/>
    </row>
    <row r="41" spans="4:8">
      <c r="D41" s="117"/>
    </row>
    <row r="42" spans="4:8">
      <c r="D42" s="117"/>
      <c r="H42" s="117"/>
    </row>
    <row r="43" spans="4:8">
      <c r="D43" s="114"/>
      <c r="H43" s="117"/>
    </row>
    <row r="44" spans="4:8">
      <c r="H44" s="117"/>
    </row>
    <row r="45" spans="4:8">
      <c r="H45" s="117"/>
    </row>
    <row r="46" spans="4:8">
      <c r="H46" s="117"/>
    </row>
    <row r="47" spans="4:8">
      <c r="H47" s="117"/>
    </row>
    <row r="48" spans="4:8">
      <c r="H48" s="117"/>
    </row>
    <row r="49" spans="8:8">
      <c r="H49" s="117"/>
    </row>
    <row r="79" spans="3:3">
      <c r="C79" s="118">
        <v>21388785.609999999</v>
      </c>
    </row>
    <row r="80" spans="3:3">
      <c r="C80" s="118">
        <v>13179131.57</v>
      </c>
    </row>
    <row r="81" spans="3:5">
      <c r="C81" s="119">
        <f>C79-C80</f>
        <v>8209654.0399999991</v>
      </c>
      <c r="D81" s="92" t="s">
        <v>56</v>
      </c>
      <c r="E81" s="92" t="s">
        <v>57</v>
      </c>
    </row>
  </sheetData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K33" sqref="K33"/>
    </sheetView>
  </sheetViews>
  <sheetFormatPr defaultColWidth="9.140625" defaultRowHeight="12.75"/>
  <cols>
    <col min="1" max="1" width="26.42578125" style="100" bestFit="1" customWidth="1"/>
    <col min="2" max="2" width="31.7109375" style="100" bestFit="1" customWidth="1"/>
    <col min="3" max="3" width="2.85546875" style="32" bestFit="1" customWidth="1"/>
    <col min="4" max="4" width="15" style="100" bestFit="1" customWidth="1"/>
    <col min="5" max="5" width="15.140625" style="100" bestFit="1" customWidth="1"/>
    <col min="6" max="16384" width="9.140625" style="100"/>
  </cols>
  <sheetData>
    <row r="1" spans="1:5" ht="14.25">
      <c r="A1" s="21" t="s">
        <v>0</v>
      </c>
      <c r="B1" s="99"/>
      <c r="C1" s="89"/>
    </row>
    <row r="2" spans="1:5" ht="15">
      <c r="A2" s="22" t="s">
        <v>23</v>
      </c>
      <c r="B2" s="99"/>
      <c r="C2" s="90"/>
    </row>
    <row r="3" spans="1:5">
      <c r="A3" s="23" t="str">
        <f>'Qualified - Actual'!A3</f>
        <v>Test Year: Jan 2018  - Dec 2018</v>
      </c>
      <c r="B3" s="99"/>
      <c r="C3" s="90"/>
    </row>
    <row r="4" spans="1:5">
      <c r="A4" s="23"/>
      <c r="B4" s="99"/>
      <c r="C4" s="90"/>
    </row>
    <row r="5" spans="1:5" ht="13.5" thickBot="1">
      <c r="A5" s="37"/>
      <c r="B5" s="37"/>
      <c r="C5" s="49"/>
    </row>
    <row r="6" spans="1:5" ht="15.75" thickBot="1">
      <c r="A6" s="24" t="s">
        <v>14</v>
      </c>
      <c r="B6" s="25" t="s">
        <v>24</v>
      </c>
      <c r="C6" s="50"/>
      <c r="E6" s="92"/>
    </row>
    <row r="7" spans="1:5" ht="15.75" thickTop="1">
      <c r="A7" s="46" t="s">
        <v>25</v>
      </c>
      <c r="B7" s="75">
        <f>'Restated 4Y Average'!B11</f>
        <v>19500000</v>
      </c>
      <c r="C7" s="29"/>
      <c r="D7" s="104"/>
      <c r="E7" s="120"/>
    </row>
    <row r="8" spans="1:5" ht="15">
      <c r="A8" s="100" t="s">
        <v>16</v>
      </c>
      <c r="B8" s="101">
        <f>B7</f>
        <v>19500000</v>
      </c>
      <c r="C8" s="26" t="s">
        <v>17</v>
      </c>
      <c r="E8" s="92"/>
    </row>
    <row r="9" spans="1:5" ht="15">
      <c r="B9" s="101"/>
      <c r="C9" s="26"/>
      <c r="E9" s="92"/>
    </row>
    <row r="10" spans="1:5" ht="15">
      <c r="B10" s="102"/>
      <c r="C10" s="49"/>
      <c r="E10" s="92"/>
    </row>
    <row r="11" spans="1:5" ht="15">
      <c r="A11" s="100" t="s">
        <v>18</v>
      </c>
      <c r="B11" s="103">
        <f>B8</f>
        <v>19500000</v>
      </c>
      <c r="C11" s="51" t="str">
        <f>C8</f>
        <v>r1</v>
      </c>
      <c r="D11" s="104"/>
      <c r="E11" s="92"/>
    </row>
    <row r="12" spans="1:5" ht="15">
      <c r="B12" s="110">
        <f>[2]Lead!$G$43</f>
        <v>0.49997132880489842</v>
      </c>
      <c r="C12" s="52"/>
      <c r="D12" s="91"/>
      <c r="E12" s="92"/>
    </row>
    <row r="13" spans="1:5" ht="15">
      <c r="B13" s="103">
        <f>B11*B12</f>
        <v>9749440.9116955195</v>
      </c>
      <c r="C13" s="51" t="s">
        <v>19</v>
      </c>
      <c r="D13" s="104"/>
      <c r="E13" s="120"/>
    </row>
    <row r="14" spans="1:5" ht="15">
      <c r="B14" s="103"/>
      <c r="C14" s="51"/>
      <c r="E14" s="92"/>
    </row>
    <row r="15" spans="1:5" ht="15">
      <c r="B15" s="102"/>
      <c r="C15" s="49"/>
      <c r="E15" s="92"/>
    </row>
    <row r="16" spans="1:5" ht="15">
      <c r="A16" s="100" t="s">
        <v>20</v>
      </c>
      <c r="B16" s="103">
        <f>B13</f>
        <v>9749440.9116955195</v>
      </c>
      <c r="C16" s="51" t="s">
        <v>19</v>
      </c>
      <c r="E16" s="92"/>
    </row>
    <row r="17" spans="1:5" ht="15">
      <c r="B17" s="110">
        <f>[2]Lead!$E$40</f>
        <v>0.69140000000000001</v>
      </c>
      <c r="C17" s="52"/>
      <c r="D17" s="91"/>
      <c r="E17" s="92"/>
    </row>
    <row r="18" spans="1:5" ht="15">
      <c r="B18" s="76">
        <f>B16*B17</f>
        <v>6740763.446346282</v>
      </c>
      <c r="C18" s="53"/>
      <c r="D18" s="104"/>
      <c r="E18" s="120"/>
    </row>
    <row r="19" spans="1:5" ht="15">
      <c r="B19" s="102"/>
      <c r="C19" s="49"/>
      <c r="E19" s="92"/>
    </row>
    <row r="20" spans="1:5" ht="15">
      <c r="B20" s="102"/>
      <c r="C20" s="49"/>
      <c r="E20" s="92"/>
    </row>
    <row r="21" spans="1:5" ht="15">
      <c r="A21" s="100" t="s">
        <v>21</v>
      </c>
      <c r="B21" s="103">
        <f>B13</f>
        <v>9749440.9116955195</v>
      </c>
      <c r="C21" s="51" t="s">
        <v>19</v>
      </c>
      <c r="E21" s="92"/>
    </row>
    <row r="22" spans="1:5" ht="15">
      <c r="B22" s="110">
        <f>[2]Lead!$F$40</f>
        <v>0.30859999999999999</v>
      </c>
      <c r="C22" s="52"/>
      <c r="D22" s="91"/>
      <c r="E22" s="92"/>
    </row>
    <row r="23" spans="1:5" ht="15">
      <c r="B23" s="76">
        <f>B21*B22</f>
        <v>3008677.465349237</v>
      </c>
      <c r="C23" s="54"/>
      <c r="E23" s="92"/>
    </row>
    <row r="24" spans="1:5" ht="15">
      <c r="B24" s="102"/>
      <c r="C24" s="49"/>
      <c r="E24" s="92"/>
    </row>
    <row r="25" spans="1:5" ht="15">
      <c r="B25" s="102"/>
      <c r="C25" s="49"/>
      <c r="E25" s="92"/>
    </row>
    <row r="26" spans="1:5" ht="15">
      <c r="A26" s="100" t="s">
        <v>22</v>
      </c>
      <c r="B26" s="76">
        <f>B18+B23</f>
        <v>9749440.9116955195</v>
      </c>
      <c r="C26" s="51" t="s">
        <v>19</v>
      </c>
      <c r="E26" s="92"/>
    </row>
    <row r="27" spans="1:5" ht="15">
      <c r="C27" s="49"/>
      <c r="E27" s="92"/>
    </row>
    <row r="28" spans="1:5" ht="15">
      <c r="E28" s="92"/>
    </row>
    <row r="29" spans="1:5" ht="18">
      <c r="B29" s="121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K33" sqref="K33"/>
    </sheetView>
  </sheetViews>
  <sheetFormatPr defaultColWidth="9.140625" defaultRowHeight="15"/>
  <cols>
    <col min="1" max="1" width="32.42578125" style="1" customWidth="1"/>
    <col min="2" max="2" width="42.7109375" style="2" customWidth="1"/>
    <col min="3" max="3" width="2.7109375" style="27" customWidth="1"/>
    <col min="4" max="4" width="13.85546875" style="1" bestFit="1" customWidth="1"/>
    <col min="5" max="8" width="9.140625" style="1"/>
    <col min="9" max="9" width="14" style="34" bestFit="1" customWidth="1"/>
    <col min="10" max="16384" width="9.140625" style="1"/>
  </cols>
  <sheetData>
    <row r="1" spans="1:4">
      <c r="A1" s="64" t="s">
        <v>0</v>
      </c>
    </row>
    <row r="2" spans="1:4">
      <c r="A2" s="65" t="s">
        <v>38</v>
      </c>
    </row>
    <row r="3" spans="1:4">
      <c r="A3" s="30"/>
      <c r="B3" s="28"/>
    </row>
    <row r="4" spans="1:4">
      <c r="A4" s="46" t="s">
        <v>14</v>
      </c>
      <c r="B4" s="31" t="s">
        <v>26</v>
      </c>
      <c r="C4" s="32"/>
      <c r="D4" s="2"/>
    </row>
    <row r="5" spans="1:4">
      <c r="A5" s="37" t="s">
        <v>40</v>
      </c>
      <c r="B5" s="58">
        <f>'Cash Contrib'!B9</f>
        <v>18000000</v>
      </c>
      <c r="C5" s="32"/>
      <c r="D5" s="2"/>
    </row>
    <row r="6" spans="1:4">
      <c r="A6" s="37" t="s">
        <v>41</v>
      </c>
      <c r="B6" s="58">
        <f>'Cash Contrib'!B16</f>
        <v>24000000</v>
      </c>
      <c r="C6" s="32"/>
      <c r="D6" s="2"/>
    </row>
    <row r="7" spans="1:4">
      <c r="A7" s="37" t="s">
        <v>42</v>
      </c>
      <c r="B7" s="58">
        <f>'Cash Contrib'!B21</f>
        <v>18000000</v>
      </c>
      <c r="C7" s="32"/>
      <c r="D7" s="2"/>
    </row>
    <row r="8" spans="1:4">
      <c r="A8" s="37" t="s">
        <v>47</v>
      </c>
      <c r="B8" s="59">
        <f>'Cash Contrib'!B27</f>
        <v>18000000</v>
      </c>
      <c r="C8" s="32"/>
      <c r="D8" s="2"/>
    </row>
    <row r="9" spans="1:4">
      <c r="A9" s="2" t="s">
        <v>16</v>
      </c>
      <c r="B9" s="60">
        <f>SUM(B5:B8)</f>
        <v>78000000</v>
      </c>
      <c r="C9" s="32"/>
      <c r="D9" s="2"/>
    </row>
    <row r="10" spans="1:4">
      <c r="A10" s="2"/>
      <c r="B10" s="56"/>
      <c r="C10" s="32"/>
      <c r="D10" s="2"/>
    </row>
    <row r="11" spans="1:4" ht="15.75" thickBot="1">
      <c r="A11" s="33" t="s">
        <v>27</v>
      </c>
      <c r="B11" s="61">
        <f>B9/4</f>
        <v>19500000</v>
      </c>
      <c r="C11" s="32"/>
      <c r="D11" s="2"/>
    </row>
    <row r="12" spans="1:4" ht="15.75" thickTop="1">
      <c r="A12" s="2"/>
      <c r="B12" s="57"/>
      <c r="C12" s="32"/>
      <c r="D12" s="2"/>
    </row>
    <row r="13" spans="1:4">
      <c r="A13" s="2"/>
      <c r="B13" s="57"/>
      <c r="C13" s="32"/>
      <c r="D13" s="2"/>
    </row>
    <row r="14" spans="1:4">
      <c r="A14" s="2"/>
      <c r="B14" s="57"/>
      <c r="C14" s="32"/>
      <c r="D14" s="2"/>
    </row>
    <row r="15" spans="1:4">
      <c r="A15" s="2"/>
      <c r="B15" s="57"/>
      <c r="C15" s="32"/>
      <c r="D15" s="2"/>
    </row>
    <row r="16" spans="1:4">
      <c r="A16" s="2"/>
      <c r="B16" s="57"/>
      <c r="C16" s="32"/>
      <c r="D16" s="2"/>
    </row>
    <row r="17" spans="1:8">
      <c r="A17" s="2"/>
      <c r="C17" s="32"/>
      <c r="D17" s="2"/>
    </row>
    <row r="18" spans="1:8">
      <c r="A18" s="2"/>
      <c r="C18" s="32"/>
      <c r="D18" s="2"/>
    </row>
    <row r="19" spans="1:8">
      <c r="A19" s="2"/>
      <c r="C19" s="32"/>
      <c r="D19" s="2"/>
    </row>
    <row r="20" spans="1:8">
      <c r="A20" s="2"/>
      <c r="C20" s="32"/>
      <c r="D20" s="2"/>
      <c r="H20" s="2"/>
    </row>
    <row r="21" spans="1:8">
      <c r="A21" s="2"/>
      <c r="C21" s="32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workbookViewId="0">
      <selection activeCell="G18" sqref="G18"/>
    </sheetView>
  </sheetViews>
  <sheetFormatPr defaultRowHeight="15"/>
  <cols>
    <col min="1" max="1" width="11.140625" customWidth="1"/>
    <col min="2" max="2" width="11.42578125" bestFit="1" customWidth="1"/>
  </cols>
  <sheetData>
    <row r="1" spans="1:4">
      <c r="A1" s="41" t="s">
        <v>29</v>
      </c>
      <c r="B1" s="43"/>
    </row>
    <row r="2" spans="1:4">
      <c r="B2" s="43"/>
    </row>
    <row r="3" spans="1:4">
      <c r="A3" s="39" t="s">
        <v>30</v>
      </c>
      <c r="B3" s="72" t="s">
        <v>31</v>
      </c>
      <c r="C3" s="63" t="s">
        <v>32</v>
      </c>
      <c r="D3" s="40"/>
    </row>
    <row r="4" spans="1:4">
      <c r="A4" s="43"/>
      <c r="B4" s="43"/>
      <c r="C4" s="43"/>
      <c r="D4" s="43"/>
    </row>
    <row r="5" spans="1:4">
      <c r="A5" s="71">
        <v>42089</v>
      </c>
      <c r="B5" s="73">
        <v>4500000</v>
      </c>
      <c r="C5" s="47">
        <v>22830023</v>
      </c>
    </row>
    <row r="6" spans="1:4">
      <c r="A6" s="71">
        <v>42181</v>
      </c>
      <c r="B6" s="73">
        <v>4500000</v>
      </c>
      <c r="C6" s="47">
        <v>22830023</v>
      </c>
    </row>
    <row r="7" spans="1:4">
      <c r="A7" s="71">
        <v>42276</v>
      </c>
      <c r="B7" s="73">
        <v>4500000</v>
      </c>
      <c r="C7" s="38">
        <v>22830023</v>
      </c>
    </row>
    <row r="8" spans="1:4">
      <c r="A8" s="71">
        <v>42366</v>
      </c>
      <c r="B8" s="73">
        <v>4500000</v>
      </c>
      <c r="C8" s="38">
        <v>22830023</v>
      </c>
    </row>
    <row r="9" spans="1:4" ht="15.75" thickBot="1">
      <c r="A9" s="66"/>
      <c r="B9" s="74">
        <f>SUM(B5:B8)</f>
        <v>18000000</v>
      </c>
      <c r="C9" s="38"/>
    </row>
    <row r="10" spans="1:4" ht="15.75" thickTop="1">
      <c r="A10" s="66"/>
      <c r="B10" s="107"/>
      <c r="C10" s="38"/>
    </row>
    <row r="11" spans="1:4">
      <c r="A11" s="71">
        <v>42459</v>
      </c>
      <c r="B11" s="73">
        <v>4500000</v>
      </c>
      <c r="C11" s="38">
        <v>22830023</v>
      </c>
    </row>
    <row r="12" spans="1:4">
      <c r="A12" s="71">
        <v>42550</v>
      </c>
      <c r="B12" s="73">
        <v>4500000</v>
      </c>
      <c r="C12" s="38">
        <v>22830023</v>
      </c>
    </row>
    <row r="13" spans="1:4">
      <c r="A13" s="71">
        <v>42566</v>
      </c>
      <c r="B13" s="73">
        <v>5000000</v>
      </c>
      <c r="C13" s="47">
        <v>22830023</v>
      </c>
    </row>
    <row r="14" spans="1:4">
      <c r="A14" s="71">
        <v>42597</v>
      </c>
      <c r="B14" s="73">
        <v>5000000</v>
      </c>
      <c r="C14" s="47">
        <v>22830023</v>
      </c>
    </row>
    <row r="15" spans="1:4">
      <c r="A15" s="71">
        <v>42625</v>
      </c>
      <c r="B15" s="73">
        <v>5000000</v>
      </c>
      <c r="C15" s="47">
        <v>22830023</v>
      </c>
    </row>
    <row r="16" spans="1:4" ht="15.75" thickBot="1">
      <c r="A16" s="70"/>
      <c r="B16" s="74">
        <f>SUM(B11:B15)</f>
        <v>24000000</v>
      </c>
      <c r="C16" s="38"/>
    </row>
    <row r="17" spans="1:4" ht="15.75" thickTop="1">
      <c r="B17" s="48"/>
      <c r="C17" s="38"/>
    </row>
    <row r="19" spans="1:4">
      <c r="A19" s="67">
        <v>42821</v>
      </c>
      <c r="B19" s="73">
        <v>9000000</v>
      </c>
      <c r="C19" s="47">
        <v>22830023</v>
      </c>
    </row>
    <row r="20" spans="1:4">
      <c r="A20" s="67">
        <v>42912</v>
      </c>
      <c r="B20" s="73">
        <v>9000000</v>
      </c>
      <c r="C20" s="47">
        <v>22830023</v>
      </c>
    </row>
    <row r="21" spans="1:4" ht="15.75" thickBot="1">
      <c r="B21" s="74">
        <f>SUM(B19:B20)</f>
        <v>18000000</v>
      </c>
    </row>
    <row r="22" spans="1:4" ht="15.75" thickTop="1">
      <c r="B22" s="43"/>
    </row>
    <row r="23" spans="1:4">
      <c r="A23" s="71">
        <v>43188</v>
      </c>
      <c r="B23" s="73">
        <v>4500000</v>
      </c>
      <c r="C23" s="47">
        <v>22830023</v>
      </c>
    </row>
    <row r="24" spans="1:4">
      <c r="A24" s="71">
        <v>43279</v>
      </c>
      <c r="B24" s="73">
        <v>4500000</v>
      </c>
      <c r="C24" s="47">
        <v>22830023</v>
      </c>
    </row>
    <row r="25" spans="1:4">
      <c r="A25" s="71">
        <v>43369</v>
      </c>
      <c r="B25" s="73">
        <v>4500000</v>
      </c>
      <c r="C25" s="47">
        <v>22830023</v>
      </c>
      <c r="D25" s="43"/>
    </row>
    <row r="26" spans="1:4">
      <c r="A26" s="71">
        <v>43460</v>
      </c>
      <c r="B26" s="73">
        <v>4500000</v>
      </c>
      <c r="C26" s="47">
        <v>22830023</v>
      </c>
      <c r="D26" s="43"/>
    </row>
    <row r="27" spans="1:4" ht="15.75" thickBot="1">
      <c r="A27" s="67"/>
      <c r="B27" s="74">
        <f>SUM(B23:B26)</f>
        <v>18000000</v>
      </c>
      <c r="C27" s="47"/>
      <c r="D27" s="43"/>
    </row>
    <row r="28" spans="1:4" ht="15.75" thickTop="1">
      <c r="A28" s="43"/>
      <c r="B28" s="43"/>
      <c r="C28" s="43"/>
      <c r="D28" s="43"/>
    </row>
    <row r="29" spans="1:4" ht="15.75" thickBot="1">
      <c r="A29" s="68" t="s">
        <v>33</v>
      </c>
      <c r="B29" s="74">
        <f>+B9+B16+B21+B27</f>
        <v>78000000</v>
      </c>
      <c r="C29" s="43"/>
    </row>
    <row r="30" spans="1:4" ht="15.75" thickTop="1"/>
  </sheetData>
  <pageMargins left="0.7" right="0.7" top="0.75" bottom="0.75" header="0.3" footer="0.3"/>
  <pageSetup orientation="portrait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F97BD1BDA82C498D0C8725A0429E83" ma:contentTypeVersion="56" ma:contentTypeDescription="" ma:contentTypeScope="" ma:versionID="88fee3f45c30e0647de1ed9a3afd17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962C5D-4BEC-4655-9D28-7E98188140B2}"/>
</file>

<file path=customXml/itemProps2.xml><?xml version="1.0" encoding="utf-8"?>
<ds:datastoreItem xmlns:ds="http://schemas.openxmlformats.org/officeDocument/2006/customXml" ds:itemID="{C7E43D23-C79C-4AC1-8A55-E679B0BEFE49}"/>
</file>

<file path=customXml/itemProps3.xml><?xml version="1.0" encoding="utf-8"?>
<ds:datastoreItem xmlns:ds="http://schemas.openxmlformats.org/officeDocument/2006/customXml" ds:itemID="{8896D52D-4B60-4D8A-8E69-8468BAF52E5D}"/>
</file>

<file path=customXml/itemProps4.xml><?xml version="1.0" encoding="utf-8"?>
<ds:datastoreItem xmlns:ds="http://schemas.openxmlformats.org/officeDocument/2006/customXml" ds:itemID="{C0F6A71B-302A-45AA-AE50-9EECA671F6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SFree</cp:lastModifiedBy>
  <cp:lastPrinted>2016-10-20T18:39:29Z</cp:lastPrinted>
  <dcterms:created xsi:type="dcterms:W3CDTF">2010-08-27T16:27:22Z</dcterms:created>
  <dcterms:modified xsi:type="dcterms:W3CDTF">2019-03-29T14:51:51Z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0x0101006E56B4D1795A2E4DB2F0B01679ED314A00C2F97BD1BDA82C498D0C8725A0429E83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